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2114FC6C-FD8F-5A42-AEBC-6D6B96CDD4AC}" xr6:coauthVersionLast="47" xr6:coauthVersionMax="47" xr10:uidLastSave="{00000000-0000-0000-0000-000000000000}"/>
  <bookViews>
    <workbookView xWindow="900" yWindow="500" windowWidth="16260" windowHeight="15800" xr2:uid="{486B001A-0627-CD45-B709-6259FC6D2B2A}"/>
  </bookViews>
  <sheets>
    <sheet name="Data Comps" sheetId="1" r:id="rId1"/>
    <sheet name="gemnumber" sheetId="4" r:id="rId2"/>
    <sheet name="Notes" sheetId="2" r:id="rId3"/>
    <sheet name="v6 data comps" sheetId="3" r:id="rId4"/>
  </sheets>
  <externalReferences>
    <externalReference r:id="rId5"/>
  </externalReferences>
  <definedNames>
    <definedName name="_xlnm._FilterDatabase" localSheetId="0" hidden="1">'Data Comps'!$A$1:$AZ$259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239" i="1" l="1"/>
  <c r="AI239" i="1"/>
  <c r="BY240" i="3"/>
  <c r="BX240" i="3"/>
  <c r="BW240" i="3"/>
  <c r="BV240" i="3"/>
  <c r="BU240" i="3"/>
  <c r="BT240" i="3"/>
  <c r="BR240" i="3"/>
  <c r="BP240" i="3"/>
  <c r="BO240" i="3"/>
  <c r="BN240" i="3"/>
  <c r="BM240" i="3"/>
  <c r="BL240" i="3"/>
  <c r="BK240" i="3"/>
  <c r="BF240" i="3"/>
  <c r="BE240" i="3"/>
  <c r="BC240" i="3"/>
  <c r="BB240" i="3"/>
  <c r="BA240" i="3"/>
  <c r="BQ240" i="3" s="1"/>
  <c r="AA240" i="3"/>
  <c r="BS240" i="3" s="1"/>
  <c r="Z240" i="3"/>
  <c r="AQ87" i="1"/>
  <c r="AJ87" i="1"/>
  <c r="AI87" i="1"/>
  <c r="AQ191" i="1"/>
  <c r="AJ191" i="1"/>
  <c r="AI191" i="1"/>
  <c r="AQ268" i="1"/>
  <c r="AJ268" i="1"/>
  <c r="AI268" i="1"/>
  <c r="AQ265" i="1"/>
  <c r="AJ265" i="1"/>
  <c r="AI265" i="1"/>
  <c r="AQ263" i="1"/>
  <c r="AJ263" i="1"/>
  <c r="AI263" i="1"/>
  <c r="AQ258" i="1"/>
  <c r="AJ258" i="1"/>
  <c r="AI258" i="1"/>
  <c r="AI192" i="1"/>
  <c r="AJ192" i="1"/>
  <c r="AQ192" i="1"/>
  <c r="AI193" i="1"/>
  <c r="AJ193" i="1"/>
  <c r="AQ193" i="1"/>
  <c r="AI195" i="1"/>
  <c r="AJ195" i="1"/>
  <c r="AQ195" i="1"/>
  <c r="AI197" i="1"/>
  <c r="AJ197" i="1"/>
  <c r="AQ197" i="1"/>
  <c r="AI198" i="1"/>
  <c r="AJ198" i="1"/>
  <c r="AQ198" i="1"/>
  <c r="AI199" i="1"/>
  <c r="AJ199" i="1"/>
  <c r="AQ199" i="1"/>
  <c r="AI200" i="1"/>
  <c r="AJ200" i="1"/>
  <c r="AQ200" i="1"/>
  <c r="AI202" i="1"/>
  <c r="AJ202" i="1"/>
  <c r="AQ202" i="1"/>
  <c r="AI203" i="1"/>
  <c r="AJ203" i="1"/>
  <c r="AQ203" i="1"/>
  <c r="AI204" i="1"/>
  <c r="AJ204" i="1"/>
  <c r="AQ204" i="1"/>
  <c r="AI205" i="1"/>
  <c r="AJ205" i="1"/>
  <c r="AQ205" i="1"/>
  <c r="AI207" i="1"/>
  <c r="AJ207" i="1"/>
  <c r="AQ207" i="1"/>
  <c r="AI208" i="1"/>
  <c r="AJ208" i="1"/>
  <c r="AQ208" i="1"/>
  <c r="AI209" i="1"/>
  <c r="AJ209" i="1"/>
  <c r="AQ209" i="1"/>
  <c r="AI210" i="1"/>
  <c r="AJ210" i="1"/>
  <c r="AQ210" i="1"/>
  <c r="AI211" i="1"/>
  <c r="AJ211" i="1"/>
  <c r="AQ211" i="1"/>
  <c r="AI212" i="1"/>
  <c r="AJ212" i="1"/>
  <c r="AQ212" i="1"/>
  <c r="AI213" i="1"/>
  <c r="AJ213" i="1"/>
  <c r="AQ213" i="1"/>
  <c r="AI214" i="1"/>
  <c r="AJ214" i="1"/>
  <c r="AQ214" i="1"/>
  <c r="AI215" i="1"/>
  <c r="AJ215" i="1"/>
  <c r="AQ215" i="1"/>
  <c r="AI216" i="1"/>
  <c r="AJ216" i="1"/>
  <c r="AQ216" i="1"/>
  <c r="AI217" i="1"/>
  <c r="AJ217" i="1"/>
  <c r="AQ217" i="1"/>
  <c r="AI218" i="1"/>
  <c r="AJ218" i="1"/>
  <c r="AQ218" i="1"/>
  <c r="AI219" i="1"/>
  <c r="AJ219" i="1"/>
  <c r="AQ219" i="1"/>
  <c r="AI220" i="1"/>
  <c r="AJ220" i="1"/>
  <c r="AQ220" i="1"/>
  <c r="AI221" i="1"/>
  <c r="AJ221" i="1"/>
  <c r="AQ221" i="1"/>
  <c r="AI222" i="1"/>
  <c r="AJ222" i="1"/>
  <c r="AQ222" i="1"/>
  <c r="AI224" i="1"/>
  <c r="AJ224" i="1"/>
  <c r="AQ224" i="1"/>
  <c r="AI226" i="1"/>
  <c r="AJ226" i="1"/>
  <c r="AQ226" i="1"/>
  <c r="AI194" i="1"/>
  <c r="AJ194" i="1"/>
  <c r="AQ194" i="1"/>
  <c r="AI223" i="1"/>
  <c r="AJ223" i="1"/>
  <c r="AQ223" i="1"/>
  <c r="AI225" i="1"/>
  <c r="AJ225" i="1"/>
  <c r="AQ225" i="1"/>
  <c r="AI227" i="1"/>
  <c r="AJ227" i="1"/>
  <c r="AQ227" i="1"/>
  <c r="AI228" i="1"/>
  <c r="AJ228" i="1"/>
  <c r="AQ228" i="1"/>
  <c r="AI229" i="1"/>
  <c r="AJ229" i="1"/>
  <c r="AQ229" i="1"/>
  <c r="AI230" i="1"/>
  <c r="AJ230" i="1"/>
  <c r="AQ230" i="1"/>
  <c r="AI231" i="1"/>
  <c r="AJ231" i="1"/>
  <c r="AQ231" i="1"/>
  <c r="AI232" i="1"/>
  <c r="AJ232" i="1"/>
  <c r="AQ232" i="1"/>
  <c r="AI233" i="1"/>
  <c r="AJ233" i="1"/>
  <c r="AQ233" i="1"/>
  <c r="AI234" i="1"/>
  <c r="AJ234" i="1"/>
  <c r="AQ234" i="1"/>
  <c r="AI235" i="1"/>
  <c r="AJ235" i="1"/>
  <c r="AQ235" i="1"/>
  <c r="AI236" i="1"/>
  <c r="AJ236" i="1"/>
  <c r="AQ236" i="1"/>
  <c r="AI237" i="1"/>
  <c r="AJ237" i="1"/>
  <c r="AQ237" i="1"/>
  <c r="AI238" i="1"/>
  <c r="AJ238" i="1"/>
  <c r="AQ238" i="1"/>
  <c r="AI240" i="1"/>
  <c r="AJ240" i="1"/>
  <c r="AQ240" i="1"/>
  <c r="AI241" i="1"/>
  <c r="AJ241" i="1"/>
  <c r="AQ241" i="1"/>
  <c r="AI242" i="1"/>
  <c r="AJ242" i="1"/>
  <c r="AQ242" i="1"/>
  <c r="AI243" i="1"/>
  <c r="AJ243" i="1"/>
  <c r="AQ243" i="1"/>
  <c r="AI244" i="1"/>
  <c r="AJ244" i="1"/>
  <c r="AQ244" i="1"/>
  <c r="AI245" i="1"/>
  <c r="AJ245" i="1"/>
  <c r="AQ245" i="1"/>
  <c r="AI246" i="1"/>
  <c r="AJ246" i="1"/>
  <c r="AQ246" i="1"/>
  <c r="AI247" i="1"/>
  <c r="AJ247" i="1"/>
  <c r="AQ247" i="1"/>
  <c r="AI248" i="1"/>
  <c r="AJ248" i="1"/>
  <c r="AQ248" i="1"/>
  <c r="AI249" i="1"/>
  <c r="AJ249" i="1"/>
  <c r="AQ249" i="1"/>
  <c r="AI250" i="1"/>
  <c r="AJ250" i="1"/>
  <c r="AQ250" i="1"/>
  <c r="AI251" i="1"/>
  <c r="AJ251" i="1"/>
  <c r="AQ251" i="1"/>
  <c r="AI252" i="1"/>
  <c r="AJ252" i="1"/>
  <c r="AQ252" i="1"/>
  <c r="AI253" i="1"/>
  <c r="AJ253" i="1"/>
  <c r="AQ253" i="1"/>
  <c r="AI254" i="1"/>
  <c r="AJ254" i="1"/>
  <c r="AQ254" i="1"/>
  <c r="AI255" i="1"/>
  <c r="AJ255" i="1"/>
  <c r="AQ255" i="1"/>
  <c r="AI256" i="1"/>
  <c r="AJ256" i="1"/>
  <c r="AQ256" i="1"/>
  <c r="AI257" i="1"/>
  <c r="AJ257" i="1"/>
  <c r="AQ257" i="1"/>
  <c r="AI259" i="1"/>
  <c r="AJ259" i="1"/>
  <c r="AQ259" i="1"/>
  <c r="AI260" i="1"/>
  <c r="AJ260" i="1"/>
  <c r="AQ260" i="1"/>
  <c r="AI261" i="1"/>
  <c r="AJ261" i="1"/>
  <c r="AQ261" i="1"/>
  <c r="AI262" i="1"/>
  <c r="AJ262" i="1"/>
  <c r="AQ262" i="1"/>
  <c r="AI264" i="1"/>
  <c r="AJ264" i="1"/>
  <c r="AQ264" i="1"/>
  <c r="AI266" i="1"/>
  <c r="AJ266" i="1"/>
  <c r="AQ266" i="1"/>
  <c r="AI267" i="1"/>
  <c r="AJ267" i="1"/>
  <c r="AQ267" i="1"/>
  <c r="AI13" i="1"/>
  <c r="AJ13" i="1"/>
  <c r="AQ13" i="1"/>
  <c r="AI18" i="1"/>
  <c r="AJ18" i="1"/>
  <c r="AQ18" i="1"/>
  <c r="AI19" i="1"/>
  <c r="AJ19" i="1"/>
  <c r="AQ19" i="1"/>
  <c r="AI20" i="1"/>
  <c r="AJ20" i="1"/>
  <c r="AQ20" i="1"/>
  <c r="AI21" i="1"/>
  <c r="AJ21" i="1"/>
  <c r="AQ21" i="1"/>
  <c r="AI22" i="1"/>
  <c r="AJ22" i="1"/>
  <c r="AQ22" i="1"/>
  <c r="AI23" i="1"/>
  <c r="AJ23" i="1"/>
  <c r="AQ23" i="1"/>
  <c r="AI24" i="1"/>
  <c r="AJ24" i="1"/>
  <c r="AQ24" i="1"/>
  <c r="AI25" i="1"/>
  <c r="AJ25" i="1"/>
  <c r="AQ25" i="1"/>
  <c r="AI26" i="1"/>
  <c r="AJ26" i="1"/>
  <c r="AQ26" i="1"/>
  <c r="AI27" i="1"/>
  <c r="AJ27" i="1"/>
  <c r="AQ27" i="1"/>
  <c r="AI28" i="1"/>
  <c r="AJ28" i="1"/>
  <c r="AQ28" i="1"/>
  <c r="AI29" i="1"/>
  <c r="AJ29" i="1"/>
  <c r="AQ29" i="1"/>
  <c r="AI30" i="1"/>
  <c r="AJ30" i="1"/>
  <c r="AQ30" i="1"/>
  <c r="AI31" i="1"/>
  <c r="AJ31" i="1"/>
  <c r="AQ31" i="1"/>
  <c r="AI32" i="1"/>
  <c r="AJ32" i="1"/>
  <c r="AQ32" i="1"/>
  <c r="AI33" i="1"/>
  <c r="AJ33" i="1"/>
  <c r="AQ33" i="1"/>
  <c r="AI35" i="1"/>
  <c r="AJ35" i="1"/>
  <c r="AQ35" i="1"/>
  <c r="AI36" i="1"/>
  <c r="AJ36" i="1"/>
  <c r="AQ36" i="1"/>
  <c r="AI37" i="1"/>
  <c r="AJ37" i="1"/>
  <c r="AQ37" i="1"/>
  <c r="AI41" i="1"/>
  <c r="AJ41" i="1"/>
  <c r="AQ41" i="1"/>
  <c r="AI42" i="1"/>
  <c r="AJ42" i="1"/>
  <c r="AQ42" i="1"/>
  <c r="AI44" i="1"/>
  <c r="AJ44" i="1"/>
  <c r="AQ44" i="1"/>
  <c r="AI45" i="1"/>
  <c r="AJ45" i="1"/>
  <c r="AQ45" i="1"/>
  <c r="AI46" i="1"/>
  <c r="AJ46" i="1"/>
  <c r="AQ46" i="1"/>
  <c r="AI47" i="1"/>
  <c r="AJ47" i="1"/>
  <c r="AQ47" i="1"/>
  <c r="AI48" i="1"/>
  <c r="AJ48" i="1"/>
  <c r="AQ48" i="1"/>
  <c r="AI49" i="1"/>
  <c r="AJ49" i="1"/>
  <c r="AQ49" i="1"/>
  <c r="AI55" i="1"/>
  <c r="AJ55" i="1"/>
  <c r="AQ55" i="1"/>
  <c r="AI61" i="1"/>
  <c r="AJ61" i="1"/>
  <c r="AQ61" i="1"/>
  <c r="AI67" i="1"/>
  <c r="AJ67" i="1"/>
  <c r="AQ67" i="1"/>
  <c r="AI2" i="1"/>
  <c r="AJ2" i="1"/>
  <c r="AQ2" i="1"/>
  <c r="AI3" i="1"/>
  <c r="AJ3" i="1"/>
  <c r="AQ3" i="1"/>
  <c r="AI4" i="1"/>
  <c r="AJ4" i="1"/>
  <c r="AQ4" i="1"/>
  <c r="AI5" i="1"/>
  <c r="AJ5" i="1"/>
  <c r="AQ5" i="1"/>
  <c r="AI6" i="1"/>
  <c r="AJ6" i="1"/>
  <c r="AQ6" i="1"/>
  <c r="AI7" i="1"/>
  <c r="AJ7" i="1"/>
  <c r="AQ7" i="1"/>
  <c r="AI8" i="1"/>
  <c r="AJ8" i="1"/>
  <c r="AQ8" i="1"/>
  <c r="AI9" i="1"/>
  <c r="AJ9" i="1"/>
  <c r="AQ9" i="1"/>
  <c r="AI10" i="1"/>
  <c r="AJ10" i="1"/>
  <c r="AQ10" i="1"/>
  <c r="AI11" i="1"/>
  <c r="AJ11" i="1"/>
  <c r="AQ11" i="1"/>
  <c r="AI12" i="1"/>
  <c r="AJ12" i="1"/>
  <c r="AQ12" i="1"/>
  <c r="AI14" i="1"/>
  <c r="AJ14" i="1"/>
  <c r="AQ14" i="1"/>
  <c r="AI15" i="1"/>
  <c r="AJ15" i="1"/>
  <c r="AQ15" i="1"/>
  <c r="AI17" i="1"/>
  <c r="AJ17" i="1"/>
  <c r="AQ17" i="1"/>
  <c r="AI34" i="1"/>
  <c r="AJ34" i="1"/>
  <c r="AQ34" i="1"/>
  <c r="AI43" i="1"/>
  <c r="AJ43" i="1"/>
  <c r="AQ43" i="1"/>
  <c r="AI50" i="1"/>
  <c r="AJ50" i="1"/>
  <c r="AQ50" i="1"/>
  <c r="AI16" i="1"/>
  <c r="AJ16" i="1"/>
  <c r="AQ16" i="1"/>
  <c r="AI38" i="1"/>
  <c r="AJ38" i="1"/>
  <c r="AQ38" i="1"/>
  <c r="AI39" i="1"/>
  <c r="AJ39" i="1"/>
  <c r="AQ39" i="1"/>
  <c r="AI40" i="1"/>
  <c r="AJ40" i="1"/>
  <c r="AQ40" i="1"/>
  <c r="AI51" i="1"/>
  <c r="AJ51" i="1"/>
  <c r="AQ51" i="1"/>
  <c r="AI52" i="1"/>
  <c r="AJ52" i="1"/>
  <c r="AQ52" i="1"/>
  <c r="AI53" i="1"/>
  <c r="AJ53" i="1"/>
  <c r="AQ53" i="1"/>
  <c r="AI54" i="1"/>
  <c r="AJ54" i="1"/>
  <c r="AQ54" i="1"/>
  <c r="AI56" i="1"/>
  <c r="AJ56" i="1"/>
  <c r="AQ56" i="1"/>
  <c r="AI57" i="1"/>
  <c r="AJ57" i="1"/>
  <c r="AQ57" i="1"/>
  <c r="AI58" i="1"/>
  <c r="AJ58" i="1"/>
  <c r="AQ58" i="1"/>
  <c r="AI59" i="1"/>
  <c r="AJ59" i="1"/>
  <c r="AQ59" i="1"/>
  <c r="AI60" i="1"/>
  <c r="AJ60" i="1"/>
  <c r="AQ60" i="1"/>
  <c r="AI62" i="1"/>
  <c r="AJ62" i="1"/>
  <c r="AQ62" i="1"/>
  <c r="AI63" i="1"/>
  <c r="AJ63" i="1"/>
  <c r="AQ63" i="1"/>
  <c r="AI64" i="1"/>
  <c r="AJ64" i="1"/>
  <c r="AQ64" i="1"/>
  <c r="AI65" i="1"/>
  <c r="AJ65" i="1"/>
  <c r="AQ65" i="1"/>
  <c r="AI66" i="1"/>
  <c r="AJ66" i="1"/>
  <c r="AQ66" i="1"/>
  <c r="AI68" i="1"/>
  <c r="AJ68" i="1"/>
  <c r="AQ68" i="1"/>
  <c r="AI69" i="1"/>
  <c r="AJ69" i="1"/>
  <c r="AQ69" i="1"/>
  <c r="AI70" i="1"/>
  <c r="AJ70" i="1"/>
  <c r="AQ70" i="1"/>
  <c r="AI71" i="1"/>
  <c r="AJ71" i="1"/>
  <c r="AQ71" i="1"/>
  <c r="AI72" i="1"/>
  <c r="AJ72" i="1"/>
  <c r="AQ72" i="1"/>
  <c r="AI73" i="1"/>
  <c r="AJ73" i="1"/>
  <c r="AQ73" i="1"/>
  <c r="AI74" i="1"/>
  <c r="AJ74" i="1"/>
  <c r="AQ74" i="1"/>
  <c r="AI75" i="1"/>
  <c r="AJ75" i="1"/>
  <c r="AQ75" i="1"/>
  <c r="AI76" i="1"/>
  <c r="AJ76" i="1"/>
  <c r="AQ76" i="1"/>
  <c r="AI77" i="1"/>
  <c r="AJ77" i="1"/>
  <c r="AQ77" i="1"/>
  <c r="AI78" i="1"/>
  <c r="AJ78" i="1"/>
  <c r="AQ78" i="1"/>
  <c r="AI79" i="1"/>
  <c r="AJ79" i="1"/>
  <c r="AQ79" i="1"/>
  <c r="AI80" i="1"/>
  <c r="AJ80" i="1"/>
  <c r="AQ80" i="1"/>
  <c r="AI81" i="1"/>
  <c r="AJ81" i="1"/>
  <c r="AQ81" i="1"/>
  <c r="AI82" i="1"/>
  <c r="AJ82" i="1"/>
  <c r="AQ82" i="1"/>
  <c r="AI83" i="1"/>
  <c r="AJ83" i="1"/>
  <c r="AQ83" i="1"/>
  <c r="AI84" i="1"/>
  <c r="AJ84" i="1"/>
  <c r="AQ84" i="1"/>
  <c r="AI85" i="1"/>
  <c r="AJ85" i="1"/>
  <c r="AQ85" i="1"/>
  <c r="AI86" i="1"/>
  <c r="AJ86" i="1"/>
  <c r="AQ86" i="1"/>
  <c r="AI88" i="1"/>
  <c r="AJ88" i="1"/>
  <c r="AQ88" i="1"/>
  <c r="AI89" i="1"/>
  <c r="AJ89" i="1"/>
  <c r="AQ89" i="1"/>
  <c r="AI90" i="1"/>
  <c r="AJ90" i="1"/>
  <c r="AQ90" i="1"/>
  <c r="AI91" i="1"/>
  <c r="AJ91" i="1"/>
  <c r="AQ91" i="1"/>
  <c r="AI92" i="1"/>
  <c r="AJ92" i="1"/>
  <c r="AQ92" i="1"/>
  <c r="AI93" i="1"/>
  <c r="AJ93" i="1"/>
  <c r="AQ93" i="1"/>
  <c r="AI94" i="1"/>
  <c r="AJ94" i="1"/>
  <c r="AQ94" i="1"/>
  <c r="AI95" i="1"/>
  <c r="AJ95" i="1"/>
  <c r="AQ95" i="1"/>
  <c r="AI96" i="1"/>
  <c r="AJ96" i="1"/>
  <c r="AQ96" i="1"/>
  <c r="AI97" i="1"/>
  <c r="AJ97" i="1"/>
  <c r="AQ97" i="1"/>
  <c r="AI98" i="1"/>
  <c r="AJ98" i="1"/>
  <c r="AQ98" i="1"/>
  <c r="AI99" i="1"/>
  <c r="AJ99" i="1"/>
  <c r="AQ99" i="1"/>
  <c r="AI100" i="1"/>
  <c r="AJ100" i="1"/>
  <c r="AQ100" i="1"/>
  <c r="AI101" i="1"/>
  <c r="AJ101" i="1"/>
  <c r="AQ101" i="1"/>
  <c r="AI102" i="1"/>
  <c r="AJ102" i="1"/>
  <c r="AQ102" i="1"/>
  <c r="AI103" i="1"/>
  <c r="AJ103" i="1"/>
  <c r="AQ103" i="1"/>
  <c r="AI104" i="1"/>
  <c r="AJ104" i="1"/>
  <c r="AQ104" i="1"/>
  <c r="AI105" i="1"/>
  <c r="AJ105" i="1"/>
  <c r="AQ105" i="1"/>
  <c r="AI106" i="1"/>
  <c r="AJ106" i="1"/>
  <c r="AQ106" i="1"/>
  <c r="AI107" i="1"/>
  <c r="AJ107" i="1"/>
  <c r="AQ107" i="1"/>
  <c r="AI108" i="1"/>
  <c r="AJ108" i="1"/>
  <c r="AQ108" i="1"/>
  <c r="AI109" i="1"/>
  <c r="AJ109" i="1"/>
  <c r="AQ109" i="1"/>
  <c r="AI110" i="1"/>
  <c r="AJ110" i="1"/>
  <c r="AQ110" i="1"/>
  <c r="AI111" i="1"/>
  <c r="AJ111" i="1"/>
  <c r="AQ111" i="1"/>
  <c r="AI112" i="1"/>
  <c r="AJ112" i="1"/>
  <c r="AQ112" i="1"/>
  <c r="AI113" i="1"/>
  <c r="AJ113" i="1"/>
  <c r="AQ113" i="1"/>
  <c r="AI114" i="1"/>
  <c r="AJ114" i="1"/>
  <c r="AQ114" i="1"/>
  <c r="AI115" i="1"/>
  <c r="AJ115" i="1"/>
  <c r="AQ115" i="1"/>
  <c r="AI116" i="1"/>
  <c r="AJ116" i="1"/>
  <c r="AQ116" i="1"/>
  <c r="AI117" i="1"/>
  <c r="AJ117" i="1"/>
  <c r="AQ117" i="1"/>
  <c r="AI118" i="1"/>
  <c r="AJ118" i="1"/>
  <c r="AQ118" i="1"/>
  <c r="AI119" i="1"/>
  <c r="AJ119" i="1"/>
  <c r="AQ119" i="1"/>
  <c r="AI120" i="1"/>
  <c r="AJ120" i="1"/>
  <c r="AQ120" i="1"/>
  <c r="AI123" i="1"/>
  <c r="AJ123" i="1"/>
  <c r="AQ123" i="1"/>
  <c r="AI124" i="1"/>
  <c r="AJ124" i="1"/>
  <c r="AQ124" i="1"/>
  <c r="AI125" i="1"/>
  <c r="AJ125" i="1"/>
  <c r="AQ125" i="1"/>
  <c r="AI126" i="1"/>
  <c r="AJ126" i="1"/>
  <c r="AQ126" i="1"/>
  <c r="AI127" i="1"/>
  <c r="AJ127" i="1"/>
  <c r="AQ127" i="1"/>
  <c r="AI128" i="1"/>
  <c r="AJ128" i="1"/>
  <c r="AQ128" i="1"/>
  <c r="AI129" i="1"/>
  <c r="AJ129" i="1"/>
  <c r="AQ129" i="1"/>
  <c r="AI130" i="1"/>
  <c r="AJ130" i="1"/>
  <c r="AQ130" i="1"/>
  <c r="AI131" i="1"/>
  <c r="AJ131" i="1"/>
  <c r="AQ131" i="1"/>
  <c r="AI132" i="1"/>
  <c r="AJ132" i="1"/>
  <c r="AQ132" i="1"/>
  <c r="AI134" i="1"/>
  <c r="AJ134" i="1"/>
  <c r="AQ134" i="1"/>
  <c r="AI135" i="1"/>
  <c r="AJ135" i="1"/>
  <c r="AQ135" i="1"/>
  <c r="AI136" i="1"/>
  <c r="AJ136" i="1"/>
  <c r="AQ136" i="1"/>
  <c r="AI137" i="1"/>
  <c r="AJ137" i="1"/>
  <c r="AQ137" i="1"/>
  <c r="AI138" i="1"/>
  <c r="AJ138" i="1"/>
  <c r="AQ138" i="1"/>
  <c r="AI139" i="1"/>
  <c r="AJ139" i="1"/>
  <c r="AQ139" i="1"/>
  <c r="AI140" i="1"/>
  <c r="AJ140" i="1"/>
  <c r="AQ140" i="1"/>
  <c r="AI141" i="1"/>
  <c r="AJ141" i="1"/>
  <c r="AQ141" i="1"/>
  <c r="AI142" i="1"/>
  <c r="AJ142" i="1"/>
  <c r="AQ142" i="1"/>
  <c r="AI145" i="1"/>
  <c r="AJ145" i="1"/>
  <c r="AQ145" i="1"/>
  <c r="AI146" i="1"/>
  <c r="AJ146" i="1"/>
  <c r="AQ146" i="1"/>
  <c r="AI147" i="1"/>
  <c r="AJ147" i="1"/>
  <c r="AQ147" i="1"/>
  <c r="AI148" i="1"/>
  <c r="AJ148" i="1"/>
  <c r="AQ148" i="1"/>
  <c r="AI149" i="1"/>
  <c r="AJ149" i="1"/>
  <c r="AQ149" i="1"/>
  <c r="AI150" i="1"/>
  <c r="AJ150" i="1"/>
  <c r="AQ150" i="1"/>
  <c r="AI151" i="1"/>
  <c r="AJ151" i="1"/>
  <c r="AQ151" i="1"/>
  <c r="AI152" i="1"/>
  <c r="AJ152" i="1"/>
  <c r="AQ152" i="1"/>
  <c r="AI153" i="1"/>
  <c r="AJ153" i="1"/>
  <c r="AQ153" i="1"/>
  <c r="AI154" i="1"/>
  <c r="AJ154" i="1"/>
  <c r="AQ154" i="1"/>
  <c r="AI155" i="1"/>
  <c r="AJ155" i="1"/>
  <c r="AQ155" i="1"/>
  <c r="AI156" i="1"/>
  <c r="AJ156" i="1"/>
  <c r="AQ156" i="1"/>
  <c r="AI157" i="1"/>
  <c r="AJ157" i="1"/>
  <c r="AQ157" i="1"/>
  <c r="AI158" i="1"/>
  <c r="AJ158" i="1"/>
  <c r="AQ158" i="1"/>
  <c r="AI162" i="1"/>
  <c r="AJ162" i="1"/>
  <c r="AQ162" i="1"/>
  <c r="AI178" i="1"/>
  <c r="AJ178" i="1"/>
  <c r="AQ178" i="1"/>
  <c r="AI183" i="1"/>
  <c r="AJ183" i="1"/>
  <c r="AQ183" i="1"/>
  <c r="AI186" i="1"/>
  <c r="AJ186" i="1"/>
  <c r="AQ186" i="1"/>
  <c r="AI196" i="1"/>
  <c r="AJ196" i="1"/>
  <c r="AQ196" i="1"/>
  <c r="AI206" i="1"/>
  <c r="AJ206" i="1"/>
  <c r="AQ206" i="1"/>
  <c r="AE60" i="2"/>
  <c r="AF60" i="2"/>
  <c r="AM60" i="2"/>
  <c r="AM59" i="2"/>
  <c r="AF59" i="2"/>
  <c r="AE59" i="2"/>
  <c r="AM52" i="2"/>
  <c r="AF52" i="2"/>
  <c r="AE52" i="2"/>
  <c r="AE55" i="2"/>
  <c r="AF55" i="2"/>
  <c r="AM55" i="2"/>
  <c r="AM51" i="2"/>
  <c r="AF51" i="2"/>
  <c r="AE51" i="2"/>
  <c r="AM50" i="2"/>
  <c r="AF50" i="2"/>
  <c r="AE50" i="2"/>
  <c r="AM49" i="2"/>
  <c r="AF49" i="2"/>
  <c r="AE49" i="2"/>
  <c r="BY48" i="2"/>
  <c r="BX48" i="2"/>
  <c r="BW48" i="2"/>
  <c r="BV48" i="2"/>
  <c r="BU48" i="2"/>
  <c r="BT48" i="2"/>
  <c r="BP48" i="2"/>
  <c r="BO48" i="2"/>
  <c r="BN48" i="2"/>
  <c r="BM48" i="2"/>
  <c r="BL48" i="2"/>
  <c r="BK48" i="2"/>
  <c r="BE48" i="2"/>
  <c r="BC48" i="2"/>
  <c r="BB48" i="2"/>
  <c r="BR48" i="2" s="1"/>
  <c r="BA48" i="2"/>
  <c r="BQ48" i="2" s="1"/>
  <c r="AA48" i="2"/>
  <c r="BS48" i="2" s="1"/>
  <c r="Z48" i="2"/>
  <c r="AQ180" i="1"/>
  <c r="AJ180" i="1"/>
  <c r="AI180" i="1"/>
  <c r="AQ143" i="1"/>
  <c r="AJ143" i="1"/>
  <c r="AI143" i="1"/>
  <c r="AQ189" i="1"/>
  <c r="AJ189" i="1"/>
  <c r="AI189" i="1"/>
  <c r="AA2" i="3"/>
  <c r="AA5" i="3"/>
  <c r="AA278" i="2"/>
  <c r="AB278" i="2"/>
  <c r="AH278" i="2"/>
  <c r="AI278" i="2"/>
  <c r="AQ121" i="1"/>
  <c r="AQ122" i="1"/>
  <c r="AQ133" i="1"/>
  <c r="AQ144" i="1"/>
  <c r="AQ159" i="1"/>
  <c r="AQ160" i="1"/>
  <c r="AQ161" i="1"/>
  <c r="AQ163" i="1"/>
  <c r="AQ164" i="1"/>
  <c r="AQ165" i="1"/>
  <c r="AQ166" i="1"/>
  <c r="AQ167" i="1"/>
  <c r="AQ168" i="1"/>
  <c r="AQ169" i="1"/>
  <c r="AQ170" i="1"/>
  <c r="AQ171" i="1"/>
  <c r="AQ172" i="1"/>
  <c r="AQ173" i="1"/>
  <c r="AQ174" i="1"/>
  <c r="AQ175" i="1"/>
  <c r="AQ176" i="1"/>
  <c r="AQ177" i="1"/>
  <c r="AQ179" i="1"/>
  <c r="AQ181" i="1"/>
  <c r="AQ182" i="1"/>
  <c r="AQ184" i="1"/>
  <c r="AQ185" i="1"/>
  <c r="AQ187" i="1"/>
  <c r="AQ188" i="1"/>
  <c r="AQ190" i="1"/>
  <c r="BF48" i="2" l="1"/>
  <c r="Z2" i="3"/>
  <c r="BA2" i="3"/>
  <c r="BB2" i="3"/>
  <c r="BR2" i="3" s="1"/>
  <c r="BC2" i="3"/>
  <c r="BE2" i="3"/>
  <c r="BK2" i="3"/>
  <c r="BL2" i="3"/>
  <c r="BM2" i="3"/>
  <c r="BN2" i="3"/>
  <c r="BO2" i="3"/>
  <c r="BP2" i="3"/>
  <c r="BQ2" i="3"/>
  <c r="BS2" i="3"/>
  <c r="BT2" i="3"/>
  <c r="BU2" i="3"/>
  <c r="BV2" i="3"/>
  <c r="BW2" i="3"/>
  <c r="BX2" i="3"/>
  <c r="BY2" i="3"/>
  <c r="Z3" i="3"/>
  <c r="AA3" i="3"/>
  <c r="BS3" i="3" s="1"/>
  <c r="BA3" i="3"/>
  <c r="BQ3" i="3" s="1"/>
  <c r="BB3" i="3"/>
  <c r="BR3" i="3" s="1"/>
  <c r="BC3" i="3"/>
  <c r="BE3" i="3"/>
  <c r="BK3" i="3"/>
  <c r="BL3" i="3"/>
  <c r="BM3" i="3"/>
  <c r="BN3" i="3"/>
  <c r="BO3" i="3"/>
  <c r="BP3" i="3"/>
  <c r="BT3" i="3"/>
  <c r="BU3" i="3"/>
  <c r="BV3" i="3"/>
  <c r="BW3" i="3"/>
  <c r="BX3" i="3"/>
  <c r="BY3" i="3"/>
  <c r="Z4" i="3"/>
  <c r="AA4" i="3"/>
  <c r="BS4" i="3" s="1"/>
  <c r="BA4" i="3"/>
  <c r="BQ4" i="3" s="1"/>
  <c r="BB4" i="3"/>
  <c r="BR4" i="3" s="1"/>
  <c r="BC4" i="3"/>
  <c r="BE4" i="3"/>
  <c r="BK4" i="3"/>
  <c r="BL4" i="3"/>
  <c r="BM4" i="3"/>
  <c r="BN4" i="3"/>
  <c r="BO4" i="3"/>
  <c r="BP4" i="3"/>
  <c r="BT4" i="3"/>
  <c r="BU4" i="3"/>
  <c r="BV4" i="3"/>
  <c r="BW4" i="3"/>
  <c r="BX4" i="3"/>
  <c r="BY4" i="3"/>
  <c r="Z5" i="3"/>
  <c r="BS5" i="3"/>
  <c r="BA5" i="3"/>
  <c r="BF5" i="3" s="1"/>
  <c r="BB5" i="3"/>
  <c r="BR5" i="3" s="1"/>
  <c r="BC5" i="3"/>
  <c r="BE5" i="3"/>
  <c r="BK5" i="3"/>
  <c r="BL5" i="3"/>
  <c r="BM5" i="3"/>
  <c r="BN5" i="3"/>
  <c r="BO5" i="3"/>
  <c r="BP5" i="3"/>
  <c r="BT5" i="3"/>
  <c r="BU5" i="3"/>
  <c r="BV5" i="3"/>
  <c r="BW5" i="3"/>
  <c r="BX5" i="3"/>
  <c r="BY5" i="3"/>
  <c r="Z6" i="3"/>
  <c r="AA6" i="3"/>
  <c r="BA6" i="3"/>
  <c r="BQ6" i="3" s="1"/>
  <c r="BB6" i="3"/>
  <c r="BF6" i="3" s="1"/>
  <c r="BC6" i="3"/>
  <c r="BE6" i="3"/>
  <c r="BK6" i="3"/>
  <c r="BL6" i="3"/>
  <c r="BM6" i="3"/>
  <c r="BN6" i="3"/>
  <c r="BO6" i="3"/>
  <c r="BP6" i="3"/>
  <c r="BS6" i="3"/>
  <c r="BT6" i="3"/>
  <c r="BU6" i="3"/>
  <c r="BV6" i="3"/>
  <c r="BW6" i="3"/>
  <c r="BX6" i="3"/>
  <c r="BY6" i="3"/>
  <c r="Z7" i="3"/>
  <c r="AA7" i="3"/>
  <c r="BS7" i="3" s="1"/>
  <c r="BA7" i="3"/>
  <c r="BQ7" i="3" s="1"/>
  <c r="BB7" i="3"/>
  <c r="BC7" i="3"/>
  <c r="BE7" i="3"/>
  <c r="BK7" i="3"/>
  <c r="BL7" i="3"/>
  <c r="BM7" i="3"/>
  <c r="BN7" i="3"/>
  <c r="BO7" i="3"/>
  <c r="BP7" i="3"/>
  <c r="BR7" i="3"/>
  <c r="BT7" i="3"/>
  <c r="BU7" i="3"/>
  <c r="BV7" i="3"/>
  <c r="BW7" i="3"/>
  <c r="BX7" i="3"/>
  <c r="BY7" i="3"/>
  <c r="Z8" i="3"/>
  <c r="AA8" i="3"/>
  <c r="BS8" i="3" s="1"/>
  <c r="BA8" i="3"/>
  <c r="BQ8" i="3" s="1"/>
  <c r="BB8" i="3"/>
  <c r="BR8" i="3" s="1"/>
  <c r="BC8" i="3"/>
  <c r="BE8" i="3"/>
  <c r="BK8" i="3"/>
  <c r="BL8" i="3"/>
  <c r="BM8" i="3"/>
  <c r="BN8" i="3"/>
  <c r="BO8" i="3"/>
  <c r="BP8" i="3"/>
  <c r="BT8" i="3"/>
  <c r="BU8" i="3"/>
  <c r="BV8" i="3"/>
  <c r="BW8" i="3"/>
  <c r="BX8" i="3"/>
  <c r="BY8" i="3"/>
  <c r="Z9" i="3"/>
  <c r="AA9" i="3"/>
  <c r="BS9" i="3" s="1"/>
  <c r="BA9" i="3"/>
  <c r="BQ9" i="3" s="1"/>
  <c r="BB9" i="3"/>
  <c r="BR9" i="3" s="1"/>
  <c r="BC9" i="3"/>
  <c r="BE9" i="3"/>
  <c r="BK9" i="3"/>
  <c r="BL9" i="3"/>
  <c r="BM9" i="3"/>
  <c r="BN9" i="3"/>
  <c r="BO9" i="3"/>
  <c r="BP9" i="3"/>
  <c r="BT9" i="3"/>
  <c r="BU9" i="3"/>
  <c r="BV9" i="3"/>
  <c r="BW9" i="3"/>
  <c r="BX9" i="3"/>
  <c r="BY9" i="3"/>
  <c r="Z10" i="3"/>
  <c r="AA10" i="3"/>
  <c r="BS10" i="3" s="1"/>
  <c r="BA10" i="3"/>
  <c r="BQ10" i="3" s="1"/>
  <c r="BB10" i="3"/>
  <c r="BR10" i="3" s="1"/>
  <c r="BC10" i="3"/>
  <c r="BE10" i="3"/>
  <c r="BK10" i="3"/>
  <c r="BL10" i="3"/>
  <c r="BM10" i="3"/>
  <c r="BN10" i="3"/>
  <c r="BO10" i="3"/>
  <c r="BP10" i="3"/>
  <c r="BT10" i="3"/>
  <c r="BU10" i="3"/>
  <c r="BV10" i="3"/>
  <c r="BW10" i="3"/>
  <c r="BX10" i="3"/>
  <c r="BY10" i="3"/>
  <c r="Z11" i="3"/>
  <c r="AA11" i="3"/>
  <c r="BS11" i="3" s="1"/>
  <c r="BA11" i="3"/>
  <c r="BB11" i="3"/>
  <c r="BF11" i="3" s="1"/>
  <c r="BC11" i="3"/>
  <c r="BE11" i="3"/>
  <c r="BK11" i="3"/>
  <c r="BL11" i="3"/>
  <c r="BM11" i="3"/>
  <c r="BN11" i="3"/>
  <c r="BO11" i="3"/>
  <c r="BP11" i="3"/>
  <c r="BQ11" i="3"/>
  <c r="BT11" i="3"/>
  <c r="BU11" i="3"/>
  <c r="BV11" i="3"/>
  <c r="BW11" i="3"/>
  <c r="BX11" i="3"/>
  <c r="BY11" i="3"/>
  <c r="Z12" i="3"/>
  <c r="AA12" i="3"/>
  <c r="BS12" i="3" s="1"/>
  <c r="BA12" i="3"/>
  <c r="BQ12" i="3" s="1"/>
  <c r="BB12" i="3"/>
  <c r="BR12" i="3" s="1"/>
  <c r="BC12" i="3"/>
  <c r="BE12" i="3"/>
  <c r="BK12" i="3"/>
  <c r="BL12" i="3"/>
  <c r="BM12" i="3"/>
  <c r="BN12" i="3"/>
  <c r="BO12" i="3"/>
  <c r="BP12" i="3"/>
  <c r="BT12" i="3"/>
  <c r="BU12" i="3"/>
  <c r="BV12" i="3"/>
  <c r="BW12" i="3"/>
  <c r="BX12" i="3"/>
  <c r="BY12" i="3"/>
  <c r="Z13" i="3"/>
  <c r="AA13" i="3"/>
  <c r="BS13" i="3" s="1"/>
  <c r="BA13" i="3"/>
  <c r="BB13" i="3"/>
  <c r="BR13" i="3" s="1"/>
  <c r="BC13" i="3"/>
  <c r="BE13" i="3"/>
  <c r="BK13" i="3"/>
  <c r="BL13" i="3"/>
  <c r="BM13" i="3"/>
  <c r="BN13" i="3"/>
  <c r="BO13" i="3"/>
  <c r="BP13" i="3"/>
  <c r="BT13" i="3"/>
  <c r="BU13" i="3"/>
  <c r="BV13" i="3"/>
  <c r="BW13" i="3"/>
  <c r="BX13" i="3"/>
  <c r="BY13" i="3"/>
  <c r="Z14" i="3"/>
  <c r="AA14" i="3"/>
  <c r="BS14" i="3" s="1"/>
  <c r="BA14" i="3"/>
  <c r="BQ14" i="3" s="1"/>
  <c r="BB14" i="3"/>
  <c r="BR14" i="3" s="1"/>
  <c r="BC14" i="3"/>
  <c r="BE14" i="3"/>
  <c r="BK14" i="3"/>
  <c r="BL14" i="3"/>
  <c r="BM14" i="3"/>
  <c r="BN14" i="3"/>
  <c r="BO14" i="3"/>
  <c r="BP14" i="3"/>
  <c r="BT14" i="3"/>
  <c r="BU14" i="3"/>
  <c r="BV14" i="3"/>
  <c r="BW14" i="3"/>
  <c r="BX14" i="3"/>
  <c r="BY14" i="3"/>
  <c r="Z15" i="3"/>
  <c r="AA15" i="3"/>
  <c r="BS15" i="3" s="1"/>
  <c r="BA15" i="3"/>
  <c r="BB15" i="3"/>
  <c r="BR15" i="3" s="1"/>
  <c r="BC15" i="3"/>
  <c r="BE15" i="3"/>
  <c r="BK15" i="3"/>
  <c r="BL15" i="3"/>
  <c r="BM15" i="3"/>
  <c r="BN15" i="3"/>
  <c r="BO15" i="3"/>
  <c r="BP15" i="3"/>
  <c r="BQ15" i="3"/>
  <c r="BT15" i="3"/>
  <c r="BU15" i="3"/>
  <c r="BV15" i="3"/>
  <c r="BW15" i="3"/>
  <c r="BX15" i="3"/>
  <c r="BY15" i="3"/>
  <c r="Z16" i="3"/>
  <c r="AA16" i="3"/>
  <c r="BS16" i="3" s="1"/>
  <c r="BA16" i="3"/>
  <c r="BQ16" i="3" s="1"/>
  <c r="BB16" i="3"/>
  <c r="BR16" i="3" s="1"/>
  <c r="BC16" i="3"/>
  <c r="BE16" i="3"/>
  <c r="BK16" i="3"/>
  <c r="BL16" i="3"/>
  <c r="BM16" i="3"/>
  <c r="BN16" i="3"/>
  <c r="BO16" i="3"/>
  <c r="BP16" i="3"/>
  <c r="BT16" i="3"/>
  <c r="BU16" i="3"/>
  <c r="BV16" i="3"/>
  <c r="BW16" i="3"/>
  <c r="BX16" i="3"/>
  <c r="BY16" i="3"/>
  <c r="Z17" i="3"/>
  <c r="AA17" i="3"/>
  <c r="BS17" i="3" s="1"/>
  <c r="BA17" i="3"/>
  <c r="BQ17" i="3" s="1"/>
  <c r="BB17" i="3"/>
  <c r="BR17" i="3" s="1"/>
  <c r="BC17" i="3"/>
  <c r="BE17" i="3"/>
  <c r="BK17" i="3"/>
  <c r="BL17" i="3"/>
  <c r="BM17" i="3"/>
  <c r="BN17" i="3"/>
  <c r="BO17" i="3"/>
  <c r="BP17" i="3"/>
  <c r="BT17" i="3"/>
  <c r="BU17" i="3"/>
  <c r="BV17" i="3"/>
  <c r="BW17" i="3"/>
  <c r="BX17" i="3"/>
  <c r="BY17" i="3"/>
  <c r="Z18" i="3"/>
  <c r="AA18" i="3"/>
  <c r="BS18" i="3" s="1"/>
  <c r="BA18" i="3"/>
  <c r="BQ18" i="3" s="1"/>
  <c r="BB18" i="3"/>
  <c r="BC18" i="3"/>
  <c r="BE18" i="3"/>
  <c r="BK18" i="3"/>
  <c r="BL18" i="3"/>
  <c r="BM18" i="3"/>
  <c r="BN18" i="3"/>
  <c r="BO18" i="3"/>
  <c r="BP18" i="3"/>
  <c r="BT18" i="3"/>
  <c r="BU18" i="3"/>
  <c r="BV18" i="3"/>
  <c r="BW18" i="3"/>
  <c r="BX18" i="3"/>
  <c r="BY18" i="3"/>
  <c r="Z19" i="3"/>
  <c r="AA19" i="3"/>
  <c r="BS19" i="3" s="1"/>
  <c r="BA19" i="3"/>
  <c r="BQ19" i="3" s="1"/>
  <c r="BB19" i="3"/>
  <c r="BR19" i="3" s="1"/>
  <c r="BC19" i="3"/>
  <c r="BE19" i="3"/>
  <c r="BK19" i="3"/>
  <c r="BL19" i="3"/>
  <c r="BM19" i="3"/>
  <c r="BN19" i="3"/>
  <c r="BO19" i="3"/>
  <c r="BP19" i="3"/>
  <c r="BT19" i="3"/>
  <c r="BU19" i="3"/>
  <c r="BV19" i="3"/>
  <c r="BW19" i="3"/>
  <c r="BX19" i="3"/>
  <c r="BY19" i="3"/>
  <c r="Z20" i="3"/>
  <c r="AA20" i="3"/>
  <c r="BS20" i="3" s="1"/>
  <c r="BA20" i="3"/>
  <c r="BQ20" i="3" s="1"/>
  <c r="BB20" i="3"/>
  <c r="BR20" i="3" s="1"/>
  <c r="BC20" i="3"/>
  <c r="BE20" i="3"/>
  <c r="BK20" i="3"/>
  <c r="BL20" i="3"/>
  <c r="BM20" i="3"/>
  <c r="BN20" i="3"/>
  <c r="BO20" i="3"/>
  <c r="BP20" i="3"/>
  <c r="BT20" i="3"/>
  <c r="BU20" i="3"/>
  <c r="BV20" i="3"/>
  <c r="BW20" i="3"/>
  <c r="BX20" i="3"/>
  <c r="BY20" i="3"/>
  <c r="Z21" i="3"/>
  <c r="AA21" i="3"/>
  <c r="BS21" i="3" s="1"/>
  <c r="BA21" i="3"/>
  <c r="BQ21" i="3" s="1"/>
  <c r="BB21" i="3"/>
  <c r="BC21" i="3"/>
  <c r="BE21" i="3"/>
  <c r="BK21" i="3"/>
  <c r="BL21" i="3"/>
  <c r="BM21" i="3"/>
  <c r="BN21" i="3"/>
  <c r="BO21" i="3"/>
  <c r="BP21" i="3"/>
  <c r="BT21" i="3"/>
  <c r="BU21" i="3"/>
  <c r="BV21" i="3"/>
  <c r="BW21" i="3"/>
  <c r="BX21" i="3"/>
  <c r="BY21" i="3"/>
  <c r="Z22" i="3"/>
  <c r="AA22" i="3"/>
  <c r="BA22" i="3"/>
  <c r="BB22" i="3"/>
  <c r="BR22" i="3" s="1"/>
  <c r="BC22" i="3"/>
  <c r="BE22" i="3"/>
  <c r="BK22" i="3"/>
  <c r="BL22" i="3"/>
  <c r="BM22" i="3"/>
  <c r="BN22" i="3"/>
  <c r="BO22" i="3"/>
  <c r="BP22" i="3"/>
  <c r="BS22" i="3"/>
  <c r="BT22" i="3"/>
  <c r="BU22" i="3"/>
  <c r="BV22" i="3"/>
  <c r="BW22" i="3"/>
  <c r="BX22" i="3"/>
  <c r="BY22" i="3"/>
  <c r="Z23" i="3"/>
  <c r="AA23" i="3"/>
  <c r="BS23" i="3" s="1"/>
  <c r="BA23" i="3"/>
  <c r="BB23" i="3"/>
  <c r="BC23" i="3"/>
  <c r="BE23" i="3"/>
  <c r="BK23" i="3"/>
  <c r="BL23" i="3"/>
  <c r="BM23" i="3"/>
  <c r="BN23" i="3"/>
  <c r="BO23" i="3"/>
  <c r="BP23" i="3"/>
  <c r="BR23" i="3"/>
  <c r="BT23" i="3"/>
  <c r="BU23" i="3"/>
  <c r="BV23" i="3"/>
  <c r="BW23" i="3"/>
  <c r="BX23" i="3"/>
  <c r="BY23" i="3"/>
  <c r="Z24" i="3"/>
  <c r="AA24" i="3"/>
  <c r="BS24" i="3" s="1"/>
  <c r="BA24" i="3"/>
  <c r="BQ24" i="3" s="1"/>
  <c r="BB24" i="3"/>
  <c r="BR24" i="3" s="1"/>
  <c r="BC24" i="3"/>
  <c r="BE24" i="3"/>
  <c r="BK24" i="3"/>
  <c r="BL24" i="3"/>
  <c r="BM24" i="3"/>
  <c r="BN24" i="3"/>
  <c r="BO24" i="3"/>
  <c r="BP24" i="3"/>
  <c r="BT24" i="3"/>
  <c r="BU24" i="3"/>
  <c r="BV24" i="3"/>
  <c r="BW24" i="3"/>
  <c r="BX24" i="3"/>
  <c r="BY24" i="3"/>
  <c r="Z25" i="3"/>
  <c r="AA25" i="3"/>
  <c r="BS25" i="3" s="1"/>
  <c r="BA25" i="3"/>
  <c r="BB25" i="3"/>
  <c r="BC25" i="3"/>
  <c r="BE25" i="3"/>
  <c r="BK25" i="3"/>
  <c r="BL25" i="3"/>
  <c r="BM25" i="3"/>
  <c r="BN25" i="3"/>
  <c r="BO25" i="3"/>
  <c r="BP25" i="3"/>
  <c r="BQ25" i="3"/>
  <c r="BT25" i="3"/>
  <c r="BU25" i="3"/>
  <c r="BV25" i="3"/>
  <c r="BW25" i="3"/>
  <c r="BX25" i="3"/>
  <c r="BY25" i="3"/>
  <c r="Z26" i="3"/>
  <c r="AA26" i="3"/>
  <c r="BS26" i="3" s="1"/>
  <c r="BA26" i="3"/>
  <c r="BB26" i="3"/>
  <c r="BR26" i="3" s="1"/>
  <c r="BC26" i="3"/>
  <c r="BE26" i="3"/>
  <c r="BK26" i="3"/>
  <c r="BL26" i="3"/>
  <c r="BM26" i="3"/>
  <c r="BN26" i="3"/>
  <c r="BO26" i="3"/>
  <c r="BP26" i="3"/>
  <c r="BT26" i="3"/>
  <c r="BU26" i="3"/>
  <c r="BV26" i="3"/>
  <c r="BW26" i="3"/>
  <c r="BX26" i="3"/>
  <c r="BY26" i="3"/>
  <c r="Z27" i="3"/>
  <c r="AA27" i="3"/>
  <c r="BS27" i="3" s="1"/>
  <c r="BA27" i="3"/>
  <c r="BQ27" i="3" s="1"/>
  <c r="BB27" i="3"/>
  <c r="BR27" i="3" s="1"/>
  <c r="BC27" i="3"/>
  <c r="BE27" i="3"/>
  <c r="BK27" i="3"/>
  <c r="BL27" i="3"/>
  <c r="BM27" i="3"/>
  <c r="BN27" i="3"/>
  <c r="BO27" i="3"/>
  <c r="BP27" i="3"/>
  <c r="BT27" i="3"/>
  <c r="BU27" i="3"/>
  <c r="BV27" i="3"/>
  <c r="BW27" i="3"/>
  <c r="BX27" i="3"/>
  <c r="BY27" i="3"/>
  <c r="Z28" i="3"/>
  <c r="AA28" i="3"/>
  <c r="BS28" i="3" s="1"/>
  <c r="BA28" i="3"/>
  <c r="BQ28" i="3" s="1"/>
  <c r="BB28" i="3"/>
  <c r="BR28" i="3" s="1"/>
  <c r="BC28" i="3"/>
  <c r="BE28" i="3"/>
  <c r="BK28" i="3"/>
  <c r="BL28" i="3"/>
  <c r="BM28" i="3"/>
  <c r="BN28" i="3"/>
  <c r="BO28" i="3"/>
  <c r="BP28" i="3"/>
  <c r="BT28" i="3"/>
  <c r="BU28" i="3"/>
  <c r="BV28" i="3"/>
  <c r="BW28" i="3"/>
  <c r="BX28" i="3"/>
  <c r="BY28" i="3"/>
  <c r="Z29" i="3"/>
  <c r="AA29" i="3"/>
  <c r="BS29" i="3" s="1"/>
  <c r="BA29" i="3"/>
  <c r="BQ29" i="3" s="1"/>
  <c r="BB29" i="3"/>
  <c r="BC29" i="3"/>
  <c r="BE29" i="3"/>
  <c r="BK29" i="3"/>
  <c r="BL29" i="3"/>
  <c r="BM29" i="3"/>
  <c r="BN29" i="3"/>
  <c r="BO29" i="3"/>
  <c r="BP29" i="3"/>
  <c r="BT29" i="3"/>
  <c r="BU29" i="3"/>
  <c r="BV29" i="3"/>
  <c r="BW29" i="3"/>
  <c r="BX29" i="3"/>
  <c r="BY29" i="3"/>
  <c r="Z30" i="3"/>
  <c r="AA30" i="3"/>
  <c r="BS30" i="3" s="1"/>
  <c r="BA30" i="3"/>
  <c r="BB30" i="3"/>
  <c r="BR30" i="3" s="1"/>
  <c r="BC30" i="3"/>
  <c r="BE30" i="3"/>
  <c r="BK30" i="3"/>
  <c r="BL30" i="3"/>
  <c r="BM30" i="3"/>
  <c r="BN30" i="3"/>
  <c r="BO30" i="3"/>
  <c r="BP30" i="3"/>
  <c r="BT30" i="3"/>
  <c r="BU30" i="3"/>
  <c r="BV30" i="3"/>
  <c r="BW30" i="3"/>
  <c r="BX30" i="3"/>
  <c r="BY30" i="3"/>
  <c r="Z31" i="3"/>
  <c r="AA31" i="3"/>
  <c r="BS31" i="3" s="1"/>
  <c r="BA31" i="3"/>
  <c r="BB31" i="3"/>
  <c r="BR31" i="3" s="1"/>
  <c r="BC31" i="3"/>
  <c r="BE31" i="3"/>
  <c r="BK31" i="3"/>
  <c r="BL31" i="3"/>
  <c r="BM31" i="3"/>
  <c r="BN31" i="3"/>
  <c r="BO31" i="3"/>
  <c r="BP31" i="3"/>
  <c r="BT31" i="3"/>
  <c r="BU31" i="3"/>
  <c r="BV31" i="3"/>
  <c r="BW31" i="3"/>
  <c r="BX31" i="3"/>
  <c r="BY31" i="3"/>
  <c r="Z32" i="3"/>
  <c r="AA32" i="3"/>
  <c r="BS32" i="3" s="1"/>
  <c r="BA32" i="3"/>
  <c r="BQ32" i="3" s="1"/>
  <c r="BB32" i="3"/>
  <c r="BR32" i="3" s="1"/>
  <c r="BC32" i="3"/>
  <c r="BE32" i="3"/>
  <c r="BK32" i="3"/>
  <c r="BL32" i="3"/>
  <c r="BM32" i="3"/>
  <c r="BN32" i="3"/>
  <c r="BO32" i="3"/>
  <c r="BP32" i="3"/>
  <c r="BT32" i="3"/>
  <c r="BU32" i="3"/>
  <c r="BV32" i="3"/>
  <c r="BW32" i="3"/>
  <c r="BX32" i="3"/>
  <c r="BY32" i="3"/>
  <c r="Z33" i="3"/>
  <c r="AA33" i="3"/>
  <c r="BS33" i="3" s="1"/>
  <c r="BA33" i="3"/>
  <c r="BQ33" i="3" s="1"/>
  <c r="BB33" i="3"/>
  <c r="BC33" i="3"/>
  <c r="BE33" i="3"/>
  <c r="BK33" i="3"/>
  <c r="BL33" i="3"/>
  <c r="BM33" i="3"/>
  <c r="BN33" i="3"/>
  <c r="BO33" i="3"/>
  <c r="BP33" i="3"/>
  <c r="BT33" i="3"/>
  <c r="BU33" i="3"/>
  <c r="BV33" i="3"/>
  <c r="BW33" i="3"/>
  <c r="BX33" i="3"/>
  <c r="BY33" i="3"/>
  <c r="Z34" i="3"/>
  <c r="AA34" i="3"/>
  <c r="BS34" i="3" s="1"/>
  <c r="BA34" i="3"/>
  <c r="BB34" i="3"/>
  <c r="BR34" i="3" s="1"/>
  <c r="BC34" i="3"/>
  <c r="BE34" i="3"/>
  <c r="BK34" i="3"/>
  <c r="BL34" i="3"/>
  <c r="BM34" i="3"/>
  <c r="BN34" i="3"/>
  <c r="BO34" i="3"/>
  <c r="BP34" i="3"/>
  <c r="BT34" i="3"/>
  <c r="BU34" i="3"/>
  <c r="BV34" i="3"/>
  <c r="BW34" i="3"/>
  <c r="BX34" i="3"/>
  <c r="BY34" i="3"/>
  <c r="Z35" i="3"/>
  <c r="AA35" i="3"/>
  <c r="BS35" i="3" s="1"/>
  <c r="BA35" i="3"/>
  <c r="BQ35" i="3" s="1"/>
  <c r="BB35" i="3"/>
  <c r="BR35" i="3" s="1"/>
  <c r="BC35" i="3"/>
  <c r="BE35" i="3"/>
  <c r="BK35" i="3"/>
  <c r="BL35" i="3"/>
  <c r="BM35" i="3"/>
  <c r="BN35" i="3"/>
  <c r="BO35" i="3"/>
  <c r="BP35" i="3"/>
  <c r="BT35" i="3"/>
  <c r="BU35" i="3"/>
  <c r="BV35" i="3"/>
  <c r="BW35" i="3"/>
  <c r="BX35" i="3"/>
  <c r="BY35" i="3"/>
  <c r="Z36" i="3"/>
  <c r="AA36" i="3"/>
  <c r="BS36" i="3" s="1"/>
  <c r="BA36" i="3"/>
  <c r="BQ36" i="3" s="1"/>
  <c r="BB36" i="3"/>
  <c r="BR36" i="3" s="1"/>
  <c r="BC36" i="3"/>
  <c r="BE36" i="3"/>
  <c r="BK36" i="3"/>
  <c r="BL36" i="3"/>
  <c r="BM36" i="3"/>
  <c r="BN36" i="3"/>
  <c r="BO36" i="3"/>
  <c r="BP36" i="3"/>
  <c r="BT36" i="3"/>
  <c r="BU36" i="3"/>
  <c r="BV36" i="3"/>
  <c r="BW36" i="3"/>
  <c r="BX36" i="3"/>
  <c r="BY36" i="3"/>
  <c r="Z37" i="3"/>
  <c r="AA37" i="3"/>
  <c r="BS37" i="3" s="1"/>
  <c r="BA37" i="3"/>
  <c r="BQ37" i="3" s="1"/>
  <c r="BB37" i="3"/>
  <c r="BF37" i="3" s="1"/>
  <c r="BC37" i="3"/>
  <c r="BE37" i="3"/>
  <c r="BK37" i="3"/>
  <c r="BL37" i="3"/>
  <c r="BM37" i="3"/>
  <c r="BN37" i="3"/>
  <c r="BO37" i="3"/>
  <c r="BP37" i="3"/>
  <c r="BT37" i="3"/>
  <c r="BU37" i="3"/>
  <c r="BV37" i="3"/>
  <c r="BW37" i="3"/>
  <c r="BX37" i="3"/>
  <c r="BY37" i="3"/>
  <c r="Z38" i="3"/>
  <c r="AA38" i="3"/>
  <c r="BS38" i="3" s="1"/>
  <c r="BA38" i="3"/>
  <c r="BB38" i="3"/>
  <c r="BR38" i="3" s="1"/>
  <c r="BC38" i="3"/>
  <c r="BE38" i="3"/>
  <c r="BK38" i="3"/>
  <c r="BL38" i="3"/>
  <c r="BM38" i="3"/>
  <c r="BN38" i="3"/>
  <c r="BO38" i="3"/>
  <c r="BP38" i="3"/>
  <c r="BT38" i="3"/>
  <c r="BU38" i="3"/>
  <c r="BV38" i="3"/>
  <c r="BW38" i="3"/>
  <c r="BX38" i="3"/>
  <c r="BY38" i="3"/>
  <c r="Z39" i="3"/>
  <c r="AA39" i="3"/>
  <c r="BS39" i="3" s="1"/>
  <c r="BA39" i="3"/>
  <c r="BQ39" i="3" s="1"/>
  <c r="BB39" i="3"/>
  <c r="BR39" i="3" s="1"/>
  <c r="BC39" i="3"/>
  <c r="BE39" i="3"/>
  <c r="BK39" i="3"/>
  <c r="BL39" i="3"/>
  <c r="BM39" i="3"/>
  <c r="BN39" i="3"/>
  <c r="BO39" i="3"/>
  <c r="BP39" i="3"/>
  <c r="BT39" i="3"/>
  <c r="BU39" i="3"/>
  <c r="BV39" i="3"/>
  <c r="BW39" i="3"/>
  <c r="BX39" i="3"/>
  <c r="BY39" i="3"/>
  <c r="Z40" i="3"/>
  <c r="AA40" i="3"/>
  <c r="BS40" i="3" s="1"/>
  <c r="BA40" i="3"/>
  <c r="BQ40" i="3" s="1"/>
  <c r="BB40" i="3"/>
  <c r="BR40" i="3" s="1"/>
  <c r="BC40" i="3"/>
  <c r="BE40" i="3"/>
  <c r="BK40" i="3"/>
  <c r="BL40" i="3"/>
  <c r="BM40" i="3"/>
  <c r="BN40" i="3"/>
  <c r="BO40" i="3"/>
  <c r="BP40" i="3"/>
  <c r="BT40" i="3"/>
  <c r="BU40" i="3"/>
  <c r="BV40" i="3"/>
  <c r="BW40" i="3"/>
  <c r="BX40" i="3"/>
  <c r="BY40" i="3"/>
  <c r="Z41" i="3"/>
  <c r="AA41" i="3"/>
  <c r="BS41" i="3" s="1"/>
  <c r="BA41" i="3"/>
  <c r="BQ41" i="3" s="1"/>
  <c r="BB41" i="3"/>
  <c r="BC41" i="3"/>
  <c r="BE41" i="3"/>
  <c r="BK41" i="3"/>
  <c r="BL41" i="3"/>
  <c r="BM41" i="3"/>
  <c r="BN41" i="3"/>
  <c r="BO41" i="3"/>
  <c r="BP41" i="3"/>
  <c r="BT41" i="3"/>
  <c r="BU41" i="3"/>
  <c r="BV41" i="3"/>
  <c r="BW41" i="3"/>
  <c r="BX41" i="3"/>
  <c r="BY41" i="3"/>
  <c r="Z42" i="3"/>
  <c r="AA42" i="3"/>
  <c r="BS42" i="3" s="1"/>
  <c r="BA42" i="3"/>
  <c r="BB42" i="3"/>
  <c r="BR42" i="3" s="1"/>
  <c r="BC42" i="3"/>
  <c r="BE42" i="3"/>
  <c r="BK42" i="3"/>
  <c r="BL42" i="3"/>
  <c r="BM42" i="3"/>
  <c r="BN42" i="3"/>
  <c r="BO42" i="3"/>
  <c r="BP42" i="3"/>
  <c r="BT42" i="3"/>
  <c r="BU42" i="3"/>
  <c r="BV42" i="3"/>
  <c r="BW42" i="3"/>
  <c r="BX42" i="3"/>
  <c r="BY42" i="3"/>
  <c r="Z43" i="3"/>
  <c r="AA43" i="3"/>
  <c r="BS43" i="3" s="1"/>
  <c r="BA43" i="3"/>
  <c r="BQ43" i="3" s="1"/>
  <c r="BB43" i="3"/>
  <c r="BR43" i="3" s="1"/>
  <c r="BC43" i="3"/>
  <c r="BE43" i="3"/>
  <c r="BK43" i="3"/>
  <c r="BL43" i="3"/>
  <c r="BM43" i="3"/>
  <c r="BN43" i="3"/>
  <c r="BO43" i="3"/>
  <c r="BP43" i="3"/>
  <c r="BT43" i="3"/>
  <c r="BU43" i="3"/>
  <c r="BV43" i="3"/>
  <c r="BW43" i="3"/>
  <c r="BX43" i="3"/>
  <c r="BY43" i="3"/>
  <c r="Z44" i="3"/>
  <c r="AA44" i="3"/>
  <c r="BS44" i="3" s="1"/>
  <c r="BA44" i="3"/>
  <c r="BQ44" i="3" s="1"/>
  <c r="BB44" i="3"/>
  <c r="BR44" i="3" s="1"/>
  <c r="BC44" i="3"/>
  <c r="BE44" i="3"/>
  <c r="BK44" i="3"/>
  <c r="BL44" i="3"/>
  <c r="BM44" i="3"/>
  <c r="BN44" i="3"/>
  <c r="BO44" i="3"/>
  <c r="BP44" i="3"/>
  <c r="BT44" i="3"/>
  <c r="BU44" i="3"/>
  <c r="BV44" i="3"/>
  <c r="BW44" i="3"/>
  <c r="BX44" i="3"/>
  <c r="BY44" i="3"/>
  <c r="Z45" i="3"/>
  <c r="AA45" i="3"/>
  <c r="BS45" i="3" s="1"/>
  <c r="BA45" i="3"/>
  <c r="BQ45" i="3" s="1"/>
  <c r="BB45" i="3"/>
  <c r="BC45" i="3"/>
  <c r="BE45" i="3"/>
  <c r="BK45" i="3"/>
  <c r="BL45" i="3"/>
  <c r="BM45" i="3"/>
  <c r="BN45" i="3"/>
  <c r="BO45" i="3"/>
  <c r="BP45" i="3"/>
  <c r="BT45" i="3"/>
  <c r="BU45" i="3"/>
  <c r="BV45" i="3"/>
  <c r="BW45" i="3"/>
  <c r="BX45" i="3"/>
  <c r="BY45" i="3"/>
  <c r="Z46" i="3"/>
  <c r="AA46" i="3"/>
  <c r="BA46" i="3"/>
  <c r="BB46" i="3"/>
  <c r="BR46" i="3" s="1"/>
  <c r="BC46" i="3"/>
  <c r="BE46" i="3"/>
  <c r="BK46" i="3"/>
  <c r="BL46" i="3"/>
  <c r="BM46" i="3"/>
  <c r="BN46" i="3"/>
  <c r="BO46" i="3"/>
  <c r="BP46" i="3"/>
  <c r="BS46" i="3"/>
  <c r="BT46" i="3"/>
  <c r="BU46" i="3"/>
  <c r="BV46" i="3"/>
  <c r="BW46" i="3"/>
  <c r="BX46" i="3"/>
  <c r="BY46" i="3"/>
  <c r="Z47" i="3"/>
  <c r="AA47" i="3"/>
  <c r="BS47" i="3" s="1"/>
  <c r="BA47" i="3"/>
  <c r="BB47" i="3"/>
  <c r="BC47" i="3"/>
  <c r="BE47" i="3"/>
  <c r="BK47" i="3"/>
  <c r="BL47" i="3"/>
  <c r="BM47" i="3"/>
  <c r="BN47" i="3"/>
  <c r="BO47" i="3"/>
  <c r="BP47" i="3"/>
  <c r="BQ47" i="3"/>
  <c r="BT47" i="3"/>
  <c r="BU47" i="3"/>
  <c r="BV47" i="3"/>
  <c r="BW47" i="3"/>
  <c r="BX47" i="3"/>
  <c r="BY47" i="3"/>
  <c r="Z48" i="3"/>
  <c r="AA48" i="3"/>
  <c r="BS48" i="3" s="1"/>
  <c r="BA48" i="3"/>
  <c r="BQ48" i="3" s="1"/>
  <c r="BB48" i="3"/>
  <c r="BR48" i="3" s="1"/>
  <c r="BC48" i="3"/>
  <c r="BE48" i="3"/>
  <c r="BK48" i="3"/>
  <c r="BL48" i="3"/>
  <c r="BM48" i="3"/>
  <c r="BN48" i="3"/>
  <c r="BO48" i="3"/>
  <c r="BP48" i="3"/>
  <c r="BT48" i="3"/>
  <c r="BU48" i="3"/>
  <c r="BV48" i="3"/>
  <c r="BW48" i="3"/>
  <c r="BX48" i="3"/>
  <c r="BY48" i="3"/>
  <c r="Z49" i="3"/>
  <c r="AA49" i="3"/>
  <c r="BA49" i="3"/>
  <c r="BQ49" i="3" s="1"/>
  <c r="BB49" i="3"/>
  <c r="BC49" i="3"/>
  <c r="BE49" i="3"/>
  <c r="BK49" i="3"/>
  <c r="BL49" i="3"/>
  <c r="BM49" i="3"/>
  <c r="BN49" i="3"/>
  <c r="BO49" i="3"/>
  <c r="BP49" i="3"/>
  <c r="BS49" i="3"/>
  <c r="BT49" i="3"/>
  <c r="BU49" i="3"/>
  <c r="BV49" i="3"/>
  <c r="BW49" i="3"/>
  <c r="BX49" i="3"/>
  <c r="BY49" i="3"/>
  <c r="Z50" i="3"/>
  <c r="AA50" i="3"/>
  <c r="BS50" i="3" s="1"/>
  <c r="BA50" i="3"/>
  <c r="BB50" i="3"/>
  <c r="BC50" i="3"/>
  <c r="BE50" i="3"/>
  <c r="BK50" i="3"/>
  <c r="BL50" i="3"/>
  <c r="BM50" i="3"/>
  <c r="BN50" i="3"/>
  <c r="BO50" i="3"/>
  <c r="BP50" i="3"/>
  <c r="BQ50" i="3"/>
  <c r="BT50" i="3"/>
  <c r="BU50" i="3"/>
  <c r="BV50" i="3"/>
  <c r="BW50" i="3"/>
  <c r="BX50" i="3"/>
  <c r="BY50" i="3"/>
  <c r="Z51" i="3"/>
  <c r="AA51" i="3"/>
  <c r="BS51" i="3" s="1"/>
  <c r="BA51" i="3"/>
  <c r="BQ51" i="3" s="1"/>
  <c r="BB51" i="3"/>
  <c r="BR51" i="3" s="1"/>
  <c r="BC51" i="3"/>
  <c r="BE51" i="3"/>
  <c r="BK51" i="3"/>
  <c r="BL51" i="3"/>
  <c r="BM51" i="3"/>
  <c r="BN51" i="3"/>
  <c r="BO51" i="3"/>
  <c r="BP51" i="3"/>
  <c r="BT51" i="3"/>
  <c r="BU51" i="3"/>
  <c r="BV51" i="3"/>
  <c r="BW51" i="3"/>
  <c r="BX51" i="3"/>
  <c r="BY51" i="3"/>
  <c r="Z52" i="3"/>
  <c r="AA52" i="3"/>
  <c r="BS52" i="3" s="1"/>
  <c r="BA52" i="3"/>
  <c r="BQ52" i="3" s="1"/>
  <c r="BB52" i="3"/>
  <c r="BR52" i="3" s="1"/>
  <c r="BC52" i="3"/>
  <c r="BE52" i="3"/>
  <c r="BK52" i="3"/>
  <c r="BL52" i="3"/>
  <c r="BM52" i="3"/>
  <c r="BN52" i="3"/>
  <c r="BO52" i="3"/>
  <c r="BP52" i="3"/>
  <c r="BT52" i="3"/>
  <c r="BU52" i="3"/>
  <c r="BV52" i="3"/>
  <c r="BW52" i="3"/>
  <c r="BX52" i="3"/>
  <c r="BY52" i="3"/>
  <c r="Z53" i="3"/>
  <c r="AA53" i="3"/>
  <c r="BS53" i="3" s="1"/>
  <c r="BA53" i="3"/>
  <c r="BQ53" i="3" s="1"/>
  <c r="BB53" i="3"/>
  <c r="BC53" i="3"/>
  <c r="BE53" i="3"/>
  <c r="BK53" i="3"/>
  <c r="BL53" i="3"/>
  <c r="BM53" i="3"/>
  <c r="BN53" i="3"/>
  <c r="BO53" i="3"/>
  <c r="BP53" i="3"/>
  <c r="BT53" i="3"/>
  <c r="BU53" i="3"/>
  <c r="BV53" i="3"/>
  <c r="BW53" i="3"/>
  <c r="BX53" i="3"/>
  <c r="BY53" i="3"/>
  <c r="Z54" i="3"/>
  <c r="AA54" i="3"/>
  <c r="BS54" i="3" s="1"/>
  <c r="BA54" i="3"/>
  <c r="BQ54" i="3" s="1"/>
  <c r="BB54" i="3"/>
  <c r="BC54" i="3"/>
  <c r="BE54" i="3"/>
  <c r="BK54" i="3"/>
  <c r="BL54" i="3"/>
  <c r="BM54" i="3"/>
  <c r="BN54" i="3"/>
  <c r="BO54" i="3"/>
  <c r="BP54" i="3"/>
  <c r="BR54" i="3"/>
  <c r="BT54" i="3"/>
  <c r="BU54" i="3"/>
  <c r="BV54" i="3"/>
  <c r="BW54" i="3"/>
  <c r="BX54" i="3"/>
  <c r="BY54" i="3"/>
  <c r="Z55" i="3"/>
  <c r="AA55" i="3"/>
  <c r="BS55" i="3" s="1"/>
  <c r="BA55" i="3"/>
  <c r="BQ55" i="3" s="1"/>
  <c r="BB55" i="3"/>
  <c r="BR55" i="3" s="1"/>
  <c r="BC55" i="3"/>
  <c r="BE55" i="3"/>
  <c r="BK55" i="3"/>
  <c r="BL55" i="3"/>
  <c r="BM55" i="3"/>
  <c r="BN55" i="3"/>
  <c r="BO55" i="3"/>
  <c r="BP55" i="3"/>
  <c r="BT55" i="3"/>
  <c r="BU55" i="3"/>
  <c r="BV55" i="3"/>
  <c r="BW55" i="3"/>
  <c r="BX55" i="3"/>
  <c r="BY55" i="3"/>
  <c r="Z56" i="3"/>
  <c r="AA56" i="3"/>
  <c r="BS56" i="3" s="1"/>
  <c r="BA56" i="3"/>
  <c r="BQ56" i="3" s="1"/>
  <c r="BB56" i="3"/>
  <c r="BR56" i="3" s="1"/>
  <c r="BC56" i="3"/>
  <c r="BE56" i="3"/>
  <c r="BK56" i="3"/>
  <c r="BL56" i="3"/>
  <c r="BM56" i="3"/>
  <c r="BN56" i="3"/>
  <c r="BO56" i="3"/>
  <c r="BP56" i="3"/>
  <c r="BT56" i="3"/>
  <c r="BU56" i="3"/>
  <c r="BV56" i="3"/>
  <c r="BW56" i="3"/>
  <c r="BX56" i="3"/>
  <c r="BY56" i="3"/>
  <c r="Z57" i="3"/>
  <c r="AA57" i="3"/>
  <c r="BS57" i="3" s="1"/>
  <c r="BA57" i="3"/>
  <c r="BQ57" i="3" s="1"/>
  <c r="BB57" i="3"/>
  <c r="BC57" i="3"/>
  <c r="BE57" i="3"/>
  <c r="BK57" i="3"/>
  <c r="BL57" i="3"/>
  <c r="BM57" i="3"/>
  <c r="BN57" i="3"/>
  <c r="BO57" i="3"/>
  <c r="BP57" i="3"/>
  <c r="BT57" i="3"/>
  <c r="BU57" i="3"/>
  <c r="BV57" i="3"/>
  <c r="BW57" i="3"/>
  <c r="BX57" i="3"/>
  <c r="BY57" i="3"/>
  <c r="Z58" i="3"/>
  <c r="AA58" i="3"/>
  <c r="BS58" i="3" s="1"/>
  <c r="BA58" i="3"/>
  <c r="BQ58" i="3" s="1"/>
  <c r="BB58" i="3"/>
  <c r="BR58" i="3" s="1"/>
  <c r="BC58" i="3"/>
  <c r="BE58" i="3"/>
  <c r="BK58" i="3"/>
  <c r="BL58" i="3"/>
  <c r="BM58" i="3"/>
  <c r="BN58" i="3"/>
  <c r="BO58" i="3"/>
  <c r="BP58" i="3"/>
  <c r="BT58" i="3"/>
  <c r="BU58" i="3"/>
  <c r="BV58" i="3"/>
  <c r="BW58" i="3"/>
  <c r="BX58" i="3"/>
  <c r="BY58" i="3"/>
  <c r="Z59" i="3"/>
  <c r="AA59" i="3"/>
  <c r="BS59" i="3" s="1"/>
  <c r="BA59" i="3"/>
  <c r="BQ59" i="3" s="1"/>
  <c r="BB59" i="3"/>
  <c r="BR59" i="3" s="1"/>
  <c r="BC59" i="3"/>
  <c r="BE59" i="3"/>
  <c r="BK59" i="3"/>
  <c r="BL59" i="3"/>
  <c r="BM59" i="3"/>
  <c r="BN59" i="3"/>
  <c r="BO59" i="3"/>
  <c r="BP59" i="3"/>
  <c r="BT59" i="3"/>
  <c r="BU59" i="3"/>
  <c r="BV59" i="3"/>
  <c r="BW59" i="3"/>
  <c r="BX59" i="3"/>
  <c r="BY59" i="3"/>
  <c r="Z60" i="3"/>
  <c r="AA60" i="3"/>
  <c r="BS60" i="3" s="1"/>
  <c r="BA60" i="3"/>
  <c r="BQ60" i="3" s="1"/>
  <c r="BB60" i="3"/>
  <c r="BR60" i="3" s="1"/>
  <c r="BC60" i="3"/>
  <c r="BE60" i="3"/>
  <c r="BK60" i="3"/>
  <c r="BL60" i="3"/>
  <c r="BM60" i="3"/>
  <c r="BN60" i="3"/>
  <c r="BO60" i="3"/>
  <c r="BP60" i="3"/>
  <c r="BT60" i="3"/>
  <c r="BU60" i="3"/>
  <c r="BV60" i="3"/>
  <c r="BW60" i="3"/>
  <c r="BX60" i="3"/>
  <c r="BY60" i="3"/>
  <c r="Z61" i="3"/>
  <c r="AA61" i="3"/>
  <c r="BS61" i="3" s="1"/>
  <c r="BA61" i="3"/>
  <c r="BQ61" i="3" s="1"/>
  <c r="BB61" i="3"/>
  <c r="BC61" i="3"/>
  <c r="BE61" i="3"/>
  <c r="BK61" i="3"/>
  <c r="BL61" i="3"/>
  <c r="BM61" i="3"/>
  <c r="BN61" i="3"/>
  <c r="BO61" i="3"/>
  <c r="BP61" i="3"/>
  <c r="BT61" i="3"/>
  <c r="BU61" i="3"/>
  <c r="BV61" i="3"/>
  <c r="BW61" i="3"/>
  <c r="BX61" i="3"/>
  <c r="BY61" i="3"/>
  <c r="Z62" i="3"/>
  <c r="AA62" i="3"/>
  <c r="BS62" i="3" s="1"/>
  <c r="BA62" i="3"/>
  <c r="BQ62" i="3" s="1"/>
  <c r="BB62" i="3"/>
  <c r="BR62" i="3" s="1"/>
  <c r="BC62" i="3"/>
  <c r="BE62" i="3"/>
  <c r="BK62" i="3"/>
  <c r="BL62" i="3"/>
  <c r="BM62" i="3"/>
  <c r="BN62" i="3"/>
  <c r="BO62" i="3"/>
  <c r="BP62" i="3"/>
  <c r="BT62" i="3"/>
  <c r="BU62" i="3"/>
  <c r="BV62" i="3"/>
  <c r="BW62" i="3"/>
  <c r="BX62" i="3"/>
  <c r="BY62" i="3"/>
  <c r="Z63" i="3"/>
  <c r="AA63" i="3"/>
  <c r="BS63" i="3" s="1"/>
  <c r="BA63" i="3"/>
  <c r="BF63" i="3" s="1"/>
  <c r="BB63" i="3"/>
  <c r="BR63" i="3" s="1"/>
  <c r="BC63" i="3"/>
  <c r="BE63" i="3"/>
  <c r="BK63" i="3"/>
  <c r="BL63" i="3"/>
  <c r="BM63" i="3"/>
  <c r="BN63" i="3"/>
  <c r="BO63" i="3"/>
  <c r="BP63" i="3"/>
  <c r="BQ63" i="3"/>
  <c r="BT63" i="3"/>
  <c r="BU63" i="3"/>
  <c r="BV63" i="3"/>
  <c r="BW63" i="3"/>
  <c r="BX63" i="3"/>
  <c r="BY63" i="3"/>
  <c r="Z64" i="3"/>
  <c r="AA64" i="3"/>
  <c r="BS64" i="3" s="1"/>
  <c r="BA64" i="3"/>
  <c r="BQ64" i="3" s="1"/>
  <c r="BB64" i="3"/>
  <c r="BR64" i="3" s="1"/>
  <c r="BC64" i="3"/>
  <c r="BE64" i="3"/>
  <c r="BK64" i="3"/>
  <c r="BL64" i="3"/>
  <c r="BM64" i="3"/>
  <c r="BN64" i="3"/>
  <c r="BO64" i="3"/>
  <c r="BP64" i="3"/>
  <c r="BT64" i="3"/>
  <c r="BU64" i="3"/>
  <c r="BV64" i="3"/>
  <c r="BW64" i="3"/>
  <c r="BX64" i="3"/>
  <c r="BY64" i="3"/>
  <c r="Z65" i="3"/>
  <c r="AA65" i="3"/>
  <c r="BS65" i="3" s="1"/>
  <c r="BA65" i="3"/>
  <c r="BQ65" i="3" s="1"/>
  <c r="BB65" i="3"/>
  <c r="BC65" i="3"/>
  <c r="BE65" i="3"/>
  <c r="BK65" i="3"/>
  <c r="BL65" i="3"/>
  <c r="BM65" i="3"/>
  <c r="BN65" i="3"/>
  <c r="BO65" i="3"/>
  <c r="BP65" i="3"/>
  <c r="BT65" i="3"/>
  <c r="BU65" i="3"/>
  <c r="BV65" i="3"/>
  <c r="BW65" i="3"/>
  <c r="BX65" i="3"/>
  <c r="BY65" i="3"/>
  <c r="Z66" i="3"/>
  <c r="AA66" i="3"/>
  <c r="BS66" i="3" s="1"/>
  <c r="BA66" i="3"/>
  <c r="BQ66" i="3" s="1"/>
  <c r="BB66" i="3"/>
  <c r="BR66" i="3" s="1"/>
  <c r="BC66" i="3"/>
  <c r="BE66" i="3"/>
  <c r="BK66" i="3"/>
  <c r="BL66" i="3"/>
  <c r="BM66" i="3"/>
  <c r="BN66" i="3"/>
  <c r="BO66" i="3"/>
  <c r="BP66" i="3"/>
  <c r="BT66" i="3"/>
  <c r="BU66" i="3"/>
  <c r="BV66" i="3"/>
  <c r="BW66" i="3"/>
  <c r="BX66" i="3"/>
  <c r="BY66" i="3"/>
  <c r="Z67" i="3"/>
  <c r="AA67" i="3"/>
  <c r="BS67" i="3" s="1"/>
  <c r="BA67" i="3"/>
  <c r="BB67" i="3"/>
  <c r="BR67" i="3" s="1"/>
  <c r="BC67" i="3"/>
  <c r="BE67" i="3"/>
  <c r="BK67" i="3"/>
  <c r="BL67" i="3"/>
  <c r="BM67" i="3"/>
  <c r="BN67" i="3"/>
  <c r="BO67" i="3"/>
  <c r="BP67" i="3"/>
  <c r="BQ67" i="3"/>
  <c r="BT67" i="3"/>
  <c r="BU67" i="3"/>
  <c r="BV67" i="3"/>
  <c r="BW67" i="3"/>
  <c r="BX67" i="3"/>
  <c r="BY67" i="3"/>
  <c r="Z68" i="3"/>
  <c r="AA68" i="3"/>
  <c r="BS68" i="3" s="1"/>
  <c r="BA68" i="3"/>
  <c r="BQ68" i="3" s="1"/>
  <c r="BB68" i="3"/>
  <c r="BR68" i="3" s="1"/>
  <c r="BC68" i="3"/>
  <c r="BE68" i="3"/>
  <c r="BK68" i="3"/>
  <c r="BL68" i="3"/>
  <c r="BM68" i="3"/>
  <c r="BN68" i="3"/>
  <c r="BO68" i="3"/>
  <c r="BP68" i="3"/>
  <c r="BT68" i="3"/>
  <c r="BU68" i="3"/>
  <c r="BV68" i="3"/>
  <c r="BW68" i="3"/>
  <c r="BX68" i="3"/>
  <c r="BY68" i="3"/>
  <c r="Z69" i="3"/>
  <c r="AA69" i="3"/>
  <c r="BS69" i="3" s="1"/>
  <c r="BA69" i="3"/>
  <c r="BQ69" i="3" s="1"/>
  <c r="BB69" i="3"/>
  <c r="BC69" i="3"/>
  <c r="BE69" i="3"/>
  <c r="BK69" i="3"/>
  <c r="BL69" i="3"/>
  <c r="BM69" i="3"/>
  <c r="BN69" i="3"/>
  <c r="BO69" i="3"/>
  <c r="BP69" i="3"/>
  <c r="BT69" i="3"/>
  <c r="BU69" i="3"/>
  <c r="BV69" i="3"/>
  <c r="BW69" i="3"/>
  <c r="BX69" i="3"/>
  <c r="BY69" i="3"/>
  <c r="Z70" i="3"/>
  <c r="AA70" i="3"/>
  <c r="BS70" i="3" s="1"/>
  <c r="BA70" i="3"/>
  <c r="BQ70" i="3" s="1"/>
  <c r="BB70" i="3"/>
  <c r="BR70" i="3" s="1"/>
  <c r="BC70" i="3"/>
  <c r="BE70" i="3"/>
  <c r="BK70" i="3"/>
  <c r="BL70" i="3"/>
  <c r="BM70" i="3"/>
  <c r="BN70" i="3"/>
  <c r="BO70" i="3"/>
  <c r="BP70" i="3"/>
  <c r="BT70" i="3"/>
  <c r="BU70" i="3"/>
  <c r="BV70" i="3"/>
  <c r="BW70" i="3"/>
  <c r="BX70" i="3"/>
  <c r="BY70" i="3"/>
  <c r="Z71" i="3"/>
  <c r="AA71" i="3"/>
  <c r="BS71" i="3" s="1"/>
  <c r="BA71" i="3"/>
  <c r="BQ71" i="3" s="1"/>
  <c r="BB71" i="3"/>
  <c r="BR71" i="3" s="1"/>
  <c r="BC71" i="3"/>
  <c r="BE71" i="3"/>
  <c r="BK71" i="3"/>
  <c r="BL71" i="3"/>
  <c r="BM71" i="3"/>
  <c r="BN71" i="3"/>
  <c r="BO71" i="3"/>
  <c r="BP71" i="3"/>
  <c r="BT71" i="3"/>
  <c r="BU71" i="3"/>
  <c r="BV71" i="3"/>
  <c r="BW71" i="3"/>
  <c r="BX71" i="3"/>
  <c r="BY71" i="3"/>
  <c r="Z72" i="3"/>
  <c r="AA72" i="3"/>
  <c r="BS72" i="3" s="1"/>
  <c r="BA72" i="3"/>
  <c r="BQ72" i="3" s="1"/>
  <c r="BB72" i="3"/>
  <c r="BR72" i="3" s="1"/>
  <c r="BC72" i="3"/>
  <c r="BE72" i="3"/>
  <c r="BK72" i="3"/>
  <c r="BL72" i="3"/>
  <c r="BM72" i="3"/>
  <c r="BN72" i="3"/>
  <c r="BO72" i="3"/>
  <c r="BP72" i="3"/>
  <c r="BT72" i="3"/>
  <c r="BU72" i="3"/>
  <c r="BV72" i="3"/>
  <c r="BW72" i="3"/>
  <c r="BX72" i="3"/>
  <c r="BY72" i="3"/>
  <c r="Z73" i="3"/>
  <c r="AA73" i="3"/>
  <c r="BS73" i="3" s="1"/>
  <c r="BA73" i="3"/>
  <c r="BQ73" i="3" s="1"/>
  <c r="BB73" i="3"/>
  <c r="BC73" i="3"/>
  <c r="BE73" i="3"/>
  <c r="BK73" i="3"/>
  <c r="BL73" i="3"/>
  <c r="BM73" i="3"/>
  <c r="BN73" i="3"/>
  <c r="BO73" i="3"/>
  <c r="BP73" i="3"/>
  <c r="BT73" i="3"/>
  <c r="BU73" i="3"/>
  <c r="BV73" i="3"/>
  <c r="BW73" i="3"/>
  <c r="BX73" i="3"/>
  <c r="BY73" i="3"/>
  <c r="Z74" i="3"/>
  <c r="AA74" i="3"/>
  <c r="BS74" i="3" s="1"/>
  <c r="BA74" i="3"/>
  <c r="BQ74" i="3" s="1"/>
  <c r="BB74" i="3"/>
  <c r="BR74" i="3" s="1"/>
  <c r="BC74" i="3"/>
  <c r="BE74" i="3"/>
  <c r="BK74" i="3"/>
  <c r="BL74" i="3"/>
  <c r="BM74" i="3"/>
  <c r="BN74" i="3"/>
  <c r="BO74" i="3"/>
  <c r="BP74" i="3"/>
  <c r="BT74" i="3"/>
  <c r="BU74" i="3"/>
  <c r="BV74" i="3"/>
  <c r="BW74" i="3"/>
  <c r="BX74" i="3"/>
  <c r="BY74" i="3"/>
  <c r="Z75" i="3"/>
  <c r="AA75" i="3"/>
  <c r="BS75" i="3" s="1"/>
  <c r="BA75" i="3"/>
  <c r="BQ75" i="3" s="1"/>
  <c r="BB75" i="3"/>
  <c r="BR75" i="3" s="1"/>
  <c r="BC75" i="3"/>
  <c r="BE75" i="3"/>
  <c r="BK75" i="3"/>
  <c r="BL75" i="3"/>
  <c r="BM75" i="3"/>
  <c r="BN75" i="3"/>
  <c r="BO75" i="3"/>
  <c r="BP75" i="3"/>
  <c r="BT75" i="3"/>
  <c r="BU75" i="3"/>
  <c r="BV75" i="3"/>
  <c r="BW75" i="3"/>
  <c r="BX75" i="3"/>
  <c r="BY75" i="3"/>
  <c r="Z76" i="3"/>
  <c r="AA76" i="3"/>
  <c r="BS76" i="3" s="1"/>
  <c r="BA76" i="3"/>
  <c r="BQ76" i="3" s="1"/>
  <c r="BB76" i="3"/>
  <c r="BR76" i="3" s="1"/>
  <c r="BC76" i="3"/>
  <c r="BE76" i="3"/>
  <c r="BK76" i="3"/>
  <c r="BL76" i="3"/>
  <c r="BM76" i="3"/>
  <c r="BN76" i="3"/>
  <c r="BO76" i="3"/>
  <c r="BP76" i="3"/>
  <c r="BT76" i="3"/>
  <c r="BU76" i="3"/>
  <c r="BV76" i="3"/>
  <c r="BW76" i="3"/>
  <c r="BX76" i="3"/>
  <c r="BY76" i="3"/>
  <c r="Z77" i="3"/>
  <c r="AA77" i="3"/>
  <c r="BS77" i="3" s="1"/>
  <c r="BA77" i="3"/>
  <c r="BB77" i="3"/>
  <c r="BF77" i="3" s="1"/>
  <c r="BC77" i="3"/>
  <c r="BE77" i="3"/>
  <c r="BK77" i="3"/>
  <c r="BL77" i="3"/>
  <c r="BM77" i="3"/>
  <c r="BN77" i="3"/>
  <c r="BO77" i="3"/>
  <c r="BP77" i="3"/>
  <c r="BQ77" i="3"/>
  <c r="BT77" i="3"/>
  <c r="BU77" i="3"/>
  <c r="BV77" i="3"/>
  <c r="BW77" i="3"/>
  <c r="BX77" i="3"/>
  <c r="BY77" i="3"/>
  <c r="Z78" i="3"/>
  <c r="AA78" i="3"/>
  <c r="BS78" i="3" s="1"/>
  <c r="BA78" i="3"/>
  <c r="BB78" i="3"/>
  <c r="BR78" i="3" s="1"/>
  <c r="BC78" i="3"/>
  <c r="BE78" i="3"/>
  <c r="BK78" i="3"/>
  <c r="BL78" i="3"/>
  <c r="BM78" i="3"/>
  <c r="BN78" i="3"/>
  <c r="BO78" i="3"/>
  <c r="BP78" i="3"/>
  <c r="BT78" i="3"/>
  <c r="BU78" i="3"/>
  <c r="BV78" i="3"/>
  <c r="BW78" i="3"/>
  <c r="BX78" i="3"/>
  <c r="BY78" i="3"/>
  <c r="Z79" i="3"/>
  <c r="AA79" i="3"/>
  <c r="BS79" i="3" s="1"/>
  <c r="BA79" i="3"/>
  <c r="BQ79" i="3" s="1"/>
  <c r="BB79" i="3"/>
  <c r="BC79" i="3"/>
  <c r="BE79" i="3"/>
  <c r="BK79" i="3"/>
  <c r="BL79" i="3"/>
  <c r="BM79" i="3"/>
  <c r="BN79" i="3"/>
  <c r="BO79" i="3"/>
  <c r="BP79" i="3"/>
  <c r="BR79" i="3"/>
  <c r="BT79" i="3"/>
  <c r="BU79" i="3"/>
  <c r="BV79" i="3"/>
  <c r="BW79" i="3"/>
  <c r="BX79" i="3"/>
  <c r="BY79" i="3"/>
  <c r="Z80" i="3"/>
  <c r="AA80" i="3"/>
  <c r="BS80" i="3" s="1"/>
  <c r="BA80" i="3"/>
  <c r="BQ80" i="3" s="1"/>
  <c r="BB80" i="3"/>
  <c r="BR80" i="3" s="1"/>
  <c r="BC80" i="3"/>
  <c r="BE80" i="3"/>
  <c r="BK80" i="3"/>
  <c r="BL80" i="3"/>
  <c r="BM80" i="3"/>
  <c r="BN80" i="3"/>
  <c r="BO80" i="3"/>
  <c r="BP80" i="3"/>
  <c r="BT80" i="3"/>
  <c r="BU80" i="3"/>
  <c r="BV80" i="3"/>
  <c r="BW80" i="3"/>
  <c r="BX80" i="3"/>
  <c r="BY80" i="3"/>
  <c r="Z81" i="3"/>
  <c r="AA81" i="3"/>
  <c r="BA81" i="3"/>
  <c r="BQ81" i="3" s="1"/>
  <c r="BB81" i="3"/>
  <c r="BC81" i="3"/>
  <c r="BE81" i="3"/>
  <c r="BK81" i="3"/>
  <c r="BL81" i="3"/>
  <c r="BM81" i="3"/>
  <c r="BN81" i="3"/>
  <c r="BO81" i="3"/>
  <c r="BP81" i="3"/>
  <c r="BS81" i="3"/>
  <c r="BT81" i="3"/>
  <c r="BU81" i="3"/>
  <c r="BV81" i="3"/>
  <c r="BW81" i="3"/>
  <c r="BX81" i="3"/>
  <c r="BY81" i="3"/>
  <c r="Z82" i="3"/>
  <c r="AA82" i="3"/>
  <c r="BS82" i="3" s="1"/>
  <c r="BA82" i="3"/>
  <c r="BQ82" i="3" s="1"/>
  <c r="BB82" i="3"/>
  <c r="BR82" i="3" s="1"/>
  <c r="BC82" i="3"/>
  <c r="BE82" i="3"/>
  <c r="BK82" i="3"/>
  <c r="BL82" i="3"/>
  <c r="BM82" i="3"/>
  <c r="BN82" i="3"/>
  <c r="BO82" i="3"/>
  <c r="BP82" i="3"/>
  <c r="BT82" i="3"/>
  <c r="BU82" i="3"/>
  <c r="BV82" i="3"/>
  <c r="BW82" i="3"/>
  <c r="BX82" i="3"/>
  <c r="BY82" i="3"/>
  <c r="Z83" i="3"/>
  <c r="AA83" i="3"/>
  <c r="BS83" i="3" s="1"/>
  <c r="BA83" i="3"/>
  <c r="BQ83" i="3" s="1"/>
  <c r="BB83" i="3"/>
  <c r="BR83" i="3" s="1"/>
  <c r="BC83" i="3"/>
  <c r="BE83" i="3"/>
  <c r="BK83" i="3"/>
  <c r="BL83" i="3"/>
  <c r="BM83" i="3"/>
  <c r="BN83" i="3"/>
  <c r="BO83" i="3"/>
  <c r="BP83" i="3"/>
  <c r="BT83" i="3"/>
  <c r="BU83" i="3"/>
  <c r="BV83" i="3"/>
  <c r="BW83" i="3"/>
  <c r="BX83" i="3"/>
  <c r="BY83" i="3"/>
  <c r="Z84" i="3"/>
  <c r="AA84" i="3"/>
  <c r="BS84" i="3" s="1"/>
  <c r="BA84" i="3"/>
  <c r="BQ84" i="3" s="1"/>
  <c r="BB84" i="3"/>
  <c r="BR84" i="3" s="1"/>
  <c r="BC84" i="3"/>
  <c r="BE84" i="3"/>
  <c r="BK84" i="3"/>
  <c r="BL84" i="3"/>
  <c r="BM84" i="3"/>
  <c r="BN84" i="3"/>
  <c r="BO84" i="3"/>
  <c r="BP84" i="3"/>
  <c r="BT84" i="3"/>
  <c r="BU84" i="3"/>
  <c r="BV84" i="3"/>
  <c r="BW84" i="3"/>
  <c r="BX84" i="3"/>
  <c r="BY84" i="3"/>
  <c r="Z85" i="3"/>
  <c r="AA85" i="3"/>
  <c r="BS85" i="3" s="1"/>
  <c r="BA85" i="3"/>
  <c r="BQ85" i="3" s="1"/>
  <c r="BB85" i="3"/>
  <c r="BC85" i="3"/>
  <c r="BE85" i="3"/>
  <c r="BK85" i="3"/>
  <c r="BL85" i="3"/>
  <c r="BM85" i="3"/>
  <c r="BN85" i="3"/>
  <c r="BO85" i="3"/>
  <c r="BP85" i="3"/>
  <c r="BT85" i="3"/>
  <c r="BU85" i="3"/>
  <c r="BV85" i="3"/>
  <c r="BW85" i="3"/>
  <c r="BX85" i="3"/>
  <c r="BY85" i="3"/>
  <c r="Z86" i="3"/>
  <c r="AA86" i="3"/>
  <c r="BS86" i="3" s="1"/>
  <c r="BA86" i="3"/>
  <c r="BQ86" i="3" s="1"/>
  <c r="BB86" i="3"/>
  <c r="BR86" i="3" s="1"/>
  <c r="BC86" i="3"/>
  <c r="BE86" i="3"/>
  <c r="BK86" i="3"/>
  <c r="BL86" i="3"/>
  <c r="BM86" i="3"/>
  <c r="BN86" i="3"/>
  <c r="BO86" i="3"/>
  <c r="BP86" i="3"/>
  <c r="BT86" i="3"/>
  <c r="BU86" i="3"/>
  <c r="BV86" i="3"/>
  <c r="BW86" i="3"/>
  <c r="BX86" i="3"/>
  <c r="BY86" i="3"/>
  <c r="Z87" i="3"/>
  <c r="AA87" i="3"/>
  <c r="BS87" i="3" s="1"/>
  <c r="BA87" i="3"/>
  <c r="BQ87" i="3" s="1"/>
  <c r="BB87" i="3"/>
  <c r="BR87" i="3" s="1"/>
  <c r="BC87" i="3"/>
  <c r="BE87" i="3"/>
  <c r="BK87" i="3"/>
  <c r="BL87" i="3"/>
  <c r="BM87" i="3"/>
  <c r="BN87" i="3"/>
  <c r="BO87" i="3"/>
  <c r="BP87" i="3"/>
  <c r="BT87" i="3"/>
  <c r="BU87" i="3"/>
  <c r="BV87" i="3"/>
  <c r="BW87" i="3"/>
  <c r="BX87" i="3"/>
  <c r="BY87" i="3"/>
  <c r="Z88" i="3"/>
  <c r="AA88" i="3"/>
  <c r="BS88" i="3" s="1"/>
  <c r="BA88" i="3"/>
  <c r="BQ88" i="3" s="1"/>
  <c r="BB88" i="3"/>
  <c r="BR88" i="3" s="1"/>
  <c r="BC88" i="3"/>
  <c r="BE88" i="3"/>
  <c r="BK88" i="3"/>
  <c r="BL88" i="3"/>
  <c r="BM88" i="3"/>
  <c r="BN88" i="3"/>
  <c r="BO88" i="3"/>
  <c r="BP88" i="3"/>
  <c r="BT88" i="3"/>
  <c r="BU88" i="3"/>
  <c r="BV88" i="3"/>
  <c r="BW88" i="3"/>
  <c r="BX88" i="3"/>
  <c r="BY88" i="3"/>
  <c r="Z89" i="3"/>
  <c r="AA89" i="3"/>
  <c r="BS89" i="3" s="1"/>
  <c r="BA89" i="3"/>
  <c r="BQ89" i="3" s="1"/>
  <c r="BB89" i="3"/>
  <c r="BC89" i="3"/>
  <c r="BE89" i="3"/>
  <c r="BK89" i="3"/>
  <c r="BL89" i="3"/>
  <c r="BM89" i="3"/>
  <c r="BN89" i="3"/>
  <c r="BO89" i="3"/>
  <c r="BP89" i="3"/>
  <c r="BT89" i="3"/>
  <c r="BU89" i="3"/>
  <c r="BV89" i="3"/>
  <c r="BW89" i="3"/>
  <c r="BX89" i="3"/>
  <c r="BY89" i="3"/>
  <c r="Z90" i="3"/>
  <c r="AA90" i="3"/>
  <c r="BA90" i="3"/>
  <c r="BQ90" i="3" s="1"/>
  <c r="BB90" i="3"/>
  <c r="BR90" i="3" s="1"/>
  <c r="BC90" i="3"/>
  <c r="BE90" i="3"/>
  <c r="BK90" i="3"/>
  <c r="BL90" i="3"/>
  <c r="BM90" i="3"/>
  <c r="BN90" i="3"/>
  <c r="BO90" i="3"/>
  <c r="BP90" i="3"/>
  <c r="BS90" i="3"/>
  <c r="BT90" i="3"/>
  <c r="BU90" i="3"/>
  <c r="BV90" i="3"/>
  <c r="BW90" i="3"/>
  <c r="BX90" i="3"/>
  <c r="BY90" i="3"/>
  <c r="Z91" i="3"/>
  <c r="AA91" i="3"/>
  <c r="BS91" i="3" s="1"/>
  <c r="BA91" i="3"/>
  <c r="BQ91" i="3" s="1"/>
  <c r="BB91" i="3"/>
  <c r="BR91" i="3" s="1"/>
  <c r="BC91" i="3"/>
  <c r="BE91" i="3"/>
  <c r="BK91" i="3"/>
  <c r="BL91" i="3"/>
  <c r="BM91" i="3"/>
  <c r="BN91" i="3"/>
  <c r="BO91" i="3"/>
  <c r="BP91" i="3"/>
  <c r="BT91" i="3"/>
  <c r="BU91" i="3"/>
  <c r="BV91" i="3"/>
  <c r="BW91" i="3"/>
  <c r="BX91" i="3"/>
  <c r="BY91" i="3"/>
  <c r="Z92" i="3"/>
  <c r="AA92" i="3"/>
  <c r="BS92" i="3" s="1"/>
  <c r="BA92" i="3"/>
  <c r="BQ92" i="3" s="1"/>
  <c r="BB92" i="3"/>
  <c r="BR92" i="3" s="1"/>
  <c r="BC92" i="3"/>
  <c r="BE92" i="3"/>
  <c r="BK92" i="3"/>
  <c r="BL92" i="3"/>
  <c r="BM92" i="3"/>
  <c r="BN92" i="3"/>
  <c r="BO92" i="3"/>
  <c r="BP92" i="3"/>
  <c r="BT92" i="3"/>
  <c r="BU92" i="3"/>
  <c r="BV92" i="3"/>
  <c r="BW92" i="3"/>
  <c r="BX92" i="3"/>
  <c r="BY92" i="3"/>
  <c r="Z93" i="3"/>
  <c r="AA93" i="3"/>
  <c r="BS93" i="3" s="1"/>
  <c r="BA93" i="3"/>
  <c r="BQ93" i="3" s="1"/>
  <c r="BB93" i="3"/>
  <c r="BC93" i="3"/>
  <c r="BE93" i="3"/>
  <c r="BK93" i="3"/>
  <c r="BL93" i="3"/>
  <c r="BM93" i="3"/>
  <c r="BN93" i="3"/>
  <c r="BO93" i="3"/>
  <c r="BP93" i="3"/>
  <c r="BT93" i="3"/>
  <c r="BU93" i="3"/>
  <c r="BV93" i="3"/>
  <c r="BW93" i="3"/>
  <c r="BX93" i="3"/>
  <c r="BY93" i="3"/>
  <c r="Z94" i="3"/>
  <c r="AA94" i="3"/>
  <c r="BS94" i="3" s="1"/>
  <c r="BA94" i="3"/>
  <c r="BQ94" i="3" s="1"/>
  <c r="BB94" i="3"/>
  <c r="BR94" i="3" s="1"/>
  <c r="BC94" i="3"/>
  <c r="BE94" i="3"/>
  <c r="BK94" i="3"/>
  <c r="BL94" i="3"/>
  <c r="BM94" i="3"/>
  <c r="BN94" i="3"/>
  <c r="BO94" i="3"/>
  <c r="BP94" i="3"/>
  <c r="BT94" i="3"/>
  <c r="BU94" i="3"/>
  <c r="BV94" i="3"/>
  <c r="BW94" i="3"/>
  <c r="BX94" i="3"/>
  <c r="BY94" i="3"/>
  <c r="Z95" i="3"/>
  <c r="AA95" i="3"/>
  <c r="BS95" i="3" s="1"/>
  <c r="BA95" i="3"/>
  <c r="BQ95" i="3" s="1"/>
  <c r="BB95" i="3"/>
  <c r="BR95" i="3" s="1"/>
  <c r="BC95" i="3"/>
  <c r="BE95" i="3"/>
  <c r="BK95" i="3"/>
  <c r="BL95" i="3"/>
  <c r="BM95" i="3"/>
  <c r="BN95" i="3"/>
  <c r="BO95" i="3"/>
  <c r="BP95" i="3"/>
  <c r="BT95" i="3"/>
  <c r="BU95" i="3"/>
  <c r="BV95" i="3"/>
  <c r="BW95" i="3"/>
  <c r="BX95" i="3"/>
  <c r="BY95" i="3"/>
  <c r="Z96" i="3"/>
  <c r="AA96" i="3"/>
  <c r="BS96" i="3" s="1"/>
  <c r="BA96" i="3"/>
  <c r="BQ96" i="3" s="1"/>
  <c r="BB96" i="3"/>
  <c r="BC96" i="3"/>
  <c r="BE96" i="3"/>
  <c r="BK96" i="3"/>
  <c r="BL96" i="3"/>
  <c r="BM96" i="3"/>
  <c r="BN96" i="3"/>
  <c r="BO96" i="3"/>
  <c r="BP96" i="3"/>
  <c r="BT96" i="3"/>
  <c r="BU96" i="3"/>
  <c r="BV96" i="3"/>
  <c r="BW96" i="3"/>
  <c r="BX96" i="3"/>
  <c r="BY96" i="3"/>
  <c r="Z97" i="3"/>
  <c r="AA97" i="3"/>
  <c r="BS97" i="3" s="1"/>
  <c r="BA97" i="3"/>
  <c r="BB97" i="3"/>
  <c r="BC97" i="3"/>
  <c r="BE97" i="3"/>
  <c r="BK97" i="3"/>
  <c r="BL97" i="3"/>
  <c r="BM97" i="3"/>
  <c r="BN97" i="3"/>
  <c r="BO97" i="3"/>
  <c r="BP97" i="3"/>
  <c r="BQ97" i="3"/>
  <c r="BT97" i="3"/>
  <c r="BU97" i="3"/>
  <c r="BV97" i="3"/>
  <c r="BW97" i="3"/>
  <c r="BX97" i="3"/>
  <c r="BY97" i="3"/>
  <c r="Z98" i="3"/>
  <c r="AA98" i="3"/>
  <c r="BS98" i="3" s="1"/>
  <c r="BA98" i="3"/>
  <c r="BQ98" i="3" s="1"/>
  <c r="BB98" i="3"/>
  <c r="BR98" i="3" s="1"/>
  <c r="BC98" i="3"/>
  <c r="BE98" i="3"/>
  <c r="BK98" i="3"/>
  <c r="BL98" i="3"/>
  <c r="BM98" i="3"/>
  <c r="BN98" i="3"/>
  <c r="BO98" i="3"/>
  <c r="BP98" i="3"/>
  <c r="BT98" i="3"/>
  <c r="BU98" i="3"/>
  <c r="BV98" i="3"/>
  <c r="BW98" i="3"/>
  <c r="BX98" i="3"/>
  <c r="BY98" i="3"/>
  <c r="Z99" i="3"/>
  <c r="AA99" i="3"/>
  <c r="BS99" i="3" s="1"/>
  <c r="BA99" i="3"/>
  <c r="BQ99" i="3" s="1"/>
  <c r="BB99" i="3"/>
  <c r="BR99" i="3" s="1"/>
  <c r="BC99" i="3"/>
  <c r="BE99" i="3"/>
  <c r="BK99" i="3"/>
  <c r="BL99" i="3"/>
  <c r="BM99" i="3"/>
  <c r="BN99" i="3"/>
  <c r="BO99" i="3"/>
  <c r="BP99" i="3"/>
  <c r="BT99" i="3"/>
  <c r="BU99" i="3"/>
  <c r="BV99" i="3"/>
  <c r="BW99" i="3"/>
  <c r="BX99" i="3"/>
  <c r="BY99" i="3"/>
  <c r="Z100" i="3"/>
  <c r="AA100" i="3"/>
  <c r="BS100" i="3" s="1"/>
  <c r="BA100" i="3"/>
  <c r="BQ100" i="3" s="1"/>
  <c r="BB100" i="3"/>
  <c r="BC100" i="3"/>
  <c r="BE100" i="3"/>
  <c r="BK100" i="3"/>
  <c r="BL100" i="3"/>
  <c r="BM100" i="3"/>
  <c r="BN100" i="3"/>
  <c r="BO100" i="3"/>
  <c r="BP100" i="3"/>
  <c r="BT100" i="3"/>
  <c r="BU100" i="3"/>
  <c r="BV100" i="3"/>
  <c r="BW100" i="3"/>
  <c r="BX100" i="3"/>
  <c r="BY100" i="3"/>
  <c r="Z101" i="3"/>
  <c r="AA101" i="3"/>
  <c r="BS101" i="3" s="1"/>
  <c r="BA101" i="3"/>
  <c r="BQ101" i="3" s="1"/>
  <c r="BB101" i="3"/>
  <c r="BC101" i="3"/>
  <c r="BE101" i="3"/>
  <c r="BK101" i="3"/>
  <c r="BL101" i="3"/>
  <c r="BM101" i="3"/>
  <c r="BN101" i="3"/>
  <c r="BO101" i="3"/>
  <c r="BP101" i="3"/>
  <c r="BT101" i="3"/>
  <c r="BU101" i="3"/>
  <c r="BV101" i="3"/>
  <c r="BW101" i="3"/>
  <c r="BX101" i="3"/>
  <c r="BY101" i="3"/>
  <c r="Z102" i="3"/>
  <c r="AA102" i="3"/>
  <c r="BS102" i="3" s="1"/>
  <c r="BA102" i="3"/>
  <c r="BQ102" i="3" s="1"/>
  <c r="BB102" i="3"/>
  <c r="BC102" i="3"/>
  <c r="BE102" i="3"/>
  <c r="BK102" i="3"/>
  <c r="BL102" i="3"/>
  <c r="BM102" i="3"/>
  <c r="BN102" i="3"/>
  <c r="BO102" i="3"/>
  <c r="BP102" i="3"/>
  <c r="BT102" i="3"/>
  <c r="BU102" i="3"/>
  <c r="BV102" i="3"/>
  <c r="BW102" i="3"/>
  <c r="BX102" i="3"/>
  <c r="BY102" i="3"/>
  <c r="Z103" i="3"/>
  <c r="AA103" i="3"/>
  <c r="BS103" i="3" s="1"/>
  <c r="BA103" i="3"/>
  <c r="BB103" i="3"/>
  <c r="BR103" i="3" s="1"/>
  <c r="BC103" i="3"/>
  <c r="BE103" i="3"/>
  <c r="BK103" i="3"/>
  <c r="BL103" i="3"/>
  <c r="BM103" i="3"/>
  <c r="BN103" i="3"/>
  <c r="BO103" i="3"/>
  <c r="BP103" i="3"/>
  <c r="BQ103" i="3"/>
  <c r="BT103" i="3"/>
  <c r="BU103" i="3"/>
  <c r="BV103" i="3"/>
  <c r="BW103" i="3"/>
  <c r="BX103" i="3"/>
  <c r="BY103" i="3"/>
  <c r="Z104" i="3"/>
  <c r="AA104" i="3"/>
  <c r="BS104" i="3" s="1"/>
  <c r="BA104" i="3"/>
  <c r="BB104" i="3"/>
  <c r="BC104" i="3"/>
  <c r="BE104" i="3"/>
  <c r="BK104" i="3"/>
  <c r="BL104" i="3"/>
  <c r="BM104" i="3"/>
  <c r="BN104" i="3"/>
  <c r="BO104" i="3"/>
  <c r="BP104" i="3"/>
  <c r="BQ104" i="3"/>
  <c r="BT104" i="3"/>
  <c r="BU104" i="3"/>
  <c r="BV104" i="3"/>
  <c r="BW104" i="3"/>
  <c r="BX104" i="3"/>
  <c r="BY104" i="3"/>
  <c r="Z105" i="3"/>
  <c r="AA105" i="3"/>
  <c r="BS105" i="3" s="1"/>
  <c r="BA105" i="3"/>
  <c r="BQ105" i="3" s="1"/>
  <c r="BB105" i="3"/>
  <c r="BF105" i="3" s="1"/>
  <c r="BC105" i="3"/>
  <c r="BE105" i="3"/>
  <c r="BK105" i="3"/>
  <c r="BL105" i="3"/>
  <c r="BM105" i="3"/>
  <c r="BN105" i="3"/>
  <c r="BO105" i="3"/>
  <c r="BP105" i="3"/>
  <c r="BT105" i="3"/>
  <c r="BU105" i="3"/>
  <c r="BV105" i="3"/>
  <c r="BW105" i="3"/>
  <c r="BX105" i="3"/>
  <c r="BY105" i="3"/>
  <c r="Z106" i="3"/>
  <c r="AA106" i="3"/>
  <c r="BS106" i="3" s="1"/>
  <c r="BA106" i="3"/>
  <c r="BF106" i="3" s="1"/>
  <c r="BB106" i="3"/>
  <c r="BR106" i="3" s="1"/>
  <c r="BC106" i="3"/>
  <c r="BE106" i="3"/>
  <c r="BK106" i="3"/>
  <c r="BL106" i="3"/>
  <c r="BM106" i="3"/>
  <c r="BN106" i="3"/>
  <c r="BO106" i="3"/>
  <c r="BP106" i="3"/>
  <c r="BT106" i="3"/>
  <c r="BU106" i="3"/>
  <c r="BV106" i="3"/>
  <c r="BW106" i="3"/>
  <c r="BX106" i="3"/>
  <c r="BY106" i="3"/>
  <c r="Z107" i="3"/>
  <c r="AA107" i="3"/>
  <c r="BS107" i="3" s="1"/>
  <c r="BA107" i="3"/>
  <c r="BB107" i="3"/>
  <c r="BR107" i="3" s="1"/>
  <c r="BC107" i="3"/>
  <c r="BE107" i="3"/>
  <c r="BK107" i="3"/>
  <c r="BL107" i="3"/>
  <c r="BM107" i="3"/>
  <c r="BN107" i="3"/>
  <c r="BO107" i="3"/>
  <c r="BP107" i="3"/>
  <c r="BQ107" i="3"/>
  <c r="BT107" i="3"/>
  <c r="BU107" i="3"/>
  <c r="BV107" i="3"/>
  <c r="BW107" i="3"/>
  <c r="BX107" i="3"/>
  <c r="BY107" i="3"/>
  <c r="Z108" i="3"/>
  <c r="AA108" i="3"/>
  <c r="BS108" i="3" s="1"/>
  <c r="BA108" i="3"/>
  <c r="BB108" i="3"/>
  <c r="BC108" i="3"/>
  <c r="BE108" i="3"/>
  <c r="BK108" i="3"/>
  <c r="BL108" i="3"/>
  <c r="BM108" i="3"/>
  <c r="BN108" i="3"/>
  <c r="BO108" i="3"/>
  <c r="BP108" i="3"/>
  <c r="BQ108" i="3"/>
  <c r="BT108" i="3"/>
  <c r="BU108" i="3"/>
  <c r="BV108" i="3"/>
  <c r="BW108" i="3"/>
  <c r="BX108" i="3"/>
  <c r="BY108" i="3"/>
  <c r="Z109" i="3"/>
  <c r="AA109" i="3"/>
  <c r="BS109" i="3" s="1"/>
  <c r="BA109" i="3"/>
  <c r="BQ109" i="3" s="1"/>
  <c r="BB109" i="3"/>
  <c r="BC109" i="3"/>
  <c r="BE109" i="3"/>
  <c r="BK109" i="3"/>
  <c r="BL109" i="3"/>
  <c r="BM109" i="3"/>
  <c r="BN109" i="3"/>
  <c r="BO109" i="3"/>
  <c r="BP109" i="3"/>
  <c r="BT109" i="3"/>
  <c r="BU109" i="3"/>
  <c r="BV109" i="3"/>
  <c r="BW109" i="3"/>
  <c r="BX109" i="3"/>
  <c r="BY109" i="3"/>
  <c r="Z110" i="3"/>
  <c r="AA110" i="3"/>
  <c r="BS110" i="3" s="1"/>
  <c r="BA110" i="3"/>
  <c r="BQ110" i="3" s="1"/>
  <c r="BB110" i="3"/>
  <c r="BC110" i="3"/>
  <c r="BE110" i="3"/>
  <c r="BK110" i="3"/>
  <c r="BL110" i="3"/>
  <c r="BM110" i="3"/>
  <c r="BN110" i="3"/>
  <c r="BO110" i="3"/>
  <c r="BP110" i="3"/>
  <c r="BT110" i="3"/>
  <c r="BU110" i="3"/>
  <c r="BV110" i="3"/>
  <c r="BW110" i="3"/>
  <c r="BX110" i="3"/>
  <c r="BY110" i="3"/>
  <c r="Z111" i="3"/>
  <c r="AA111" i="3"/>
  <c r="BS111" i="3" s="1"/>
  <c r="BA111" i="3"/>
  <c r="BQ111" i="3" s="1"/>
  <c r="BB111" i="3"/>
  <c r="BR111" i="3" s="1"/>
  <c r="BC111" i="3"/>
  <c r="BE111" i="3"/>
  <c r="BK111" i="3"/>
  <c r="BL111" i="3"/>
  <c r="BM111" i="3"/>
  <c r="BN111" i="3"/>
  <c r="BO111" i="3"/>
  <c r="BP111" i="3"/>
  <c r="BT111" i="3"/>
  <c r="BU111" i="3"/>
  <c r="BV111" i="3"/>
  <c r="BW111" i="3"/>
  <c r="BX111" i="3"/>
  <c r="BY111" i="3"/>
  <c r="Z112" i="3"/>
  <c r="AA112" i="3"/>
  <c r="BS112" i="3" s="1"/>
  <c r="BA112" i="3"/>
  <c r="BQ112" i="3" s="1"/>
  <c r="BB112" i="3"/>
  <c r="BR112" i="3" s="1"/>
  <c r="BC112" i="3"/>
  <c r="BE112" i="3"/>
  <c r="BK112" i="3"/>
  <c r="BL112" i="3"/>
  <c r="BM112" i="3"/>
  <c r="BN112" i="3"/>
  <c r="BO112" i="3"/>
  <c r="BP112" i="3"/>
  <c r="BT112" i="3"/>
  <c r="BU112" i="3"/>
  <c r="BV112" i="3"/>
  <c r="BW112" i="3"/>
  <c r="BX112" i="3"/>
  <c r="BY112" i="3"/>
  <c r="Z113" i="3"/>
  <c r="AA113" i="3"/>
  <c r="BS113" i="3" s="1"/>
  <c r="BA113" i="3"/>
  <c r="BQ113" i="3" s="1"/>
  <c r="BB113" i="3"/>
  <c r="BC113" i="3"/>
  <c r="BE113" i="3"/>
  <c r="BK113" i="3"/>
  <c r="BL113" i="3"/>
  <c r="BM113" i="3"/>
  <c r="BN113" i="3"/>
  <c r="BO113" i="3"/>
  <c r="BP113" i="3"/>
  <c r="BT113" i="3"/>
  <c r="BU113" i="3"/>
  <c r="BV113" i="3"/>
  <c r="BW113" i="3"/>
  <c r="BX113" i="3"/>
  <c r="BY113" i="3"/>
  <c r="Z114" i="3"/>
  <c r="AA114" i="3"/>
  <c r="BS114" i="3" s="1"/>
  <c r="BA114" i="3"/>
  <c r="BB114" i="3"/>
  <c r="BC114" i="3"/>
  <c r="BE114" i="3"/>
  <c r="BK114" i="3"/>
  <c r="BL114" i="3"/>
  <c r="BM114" i="3"/>
  <c r="BN114" i="3"/>
  <c r="BO114" i="3"/>
  <c r="BP114" i="3"/>
  <c r="BQ114" i="3"/>
  <c r="BT114" i="3"/>
  <c r="BU114" i="3"/>
  <c r="BV114" i="3"/>
  <c r="BW114" i="3"/>
  <c r="BX114" i="3"/>
  <c r="BY114" i="3"/>
  <c r="Z115" i="3"/>
  <c r="AA115" i="3"/>
  <c r="BS115" i="3" s="1"/>
  <c r="BA115" i="3"/>
  <c r="BQ115" i="3" s="1"/>
  <c r="BB115" i="3"/>
  <c r="BR115" i="3" s="1"/>
  <c r="BC115" i="3"/>
  <c r="BE115" i="3"/>
  <c r="BK115" i="3"/>
  <c r="BL115" i="3"/>
  <c r="BM115" i="3"/>
  <c r="BN115" i="3"/>
  <c r="BO115" i="3"/>
  <c r="BP115" i="3"/>
  <c r="BT115" i="3"/>
  <c r="BU115" i="3"/>
  <c r="BV115" i="3"/>
  <c r="BW115" i="3"/>
  <c r="BX115" i="3"/>
  <c r="BY115" i="3"/>
  <c r="Z116" i="3"/>
  <c r="AA116" i="3"/>
  <c r="BS116" i="3" s="1"/>
  <c r="BA116" i="3"/>
  <c r="BQ116" i="3" s="1"/>
  <c r="BB116" i="3"/>
  <c r="BR116" i="3" s="1"/>
  <c r="BC116" i="3"/>
  <c r="BE116" i="3"/>
  <c r="BK116" i="3"/>
  <c r="BL116" i="3"/>
  <c r="BM116" i="3"/>
  <c r="BN116" i="3"/>
  <c r="BO116" i="3"/>
  <c r="BP116" i="3"/>
  <c r="BT116" i="3"/>
  <c r="BU116" i="3"/>
  <c r="BV116" i="3"/>
  <c r="BW116" i="3"/>
  <c r="BX116" i="3"/>
  <c r="BY116" i="3"/>
  <c r="Z117" i="3"/>
  <c r="AA117" i="3"/>
  <c r="BS117" i="3" s="1"/>
  <c r="BA117" i="3"/>
  <c r="BB117" i="3"/>
  <c r="BC117" i="3"/>
  <c r="BE117" i="3"/>
  <c r="BK117" i="3"/>
  <c r="BL117" i="3"/>
  <c r="BM117" i="3"/>
  <c r="BN117" i="3"/>
  <c r="BO117" i="3"/>
  <c r="BP117" i="3"/>
  <c r="BQ117" i="3"/>
  <c r="BT117" i="3"/>
  <c r="BU117" i="3"/>
  <c r="BV117" i="3"/>
  <c r="BW117" i="3"/>
  <c r="BX117" i="3"/>
  <c r="BY117" i="3"/>
  <c r="Z118" i="3"/>
  <c r="AA118" i="3"/>
  <c r="BS118" i="3" s="1"/>
  <c r="BA118" i="3"/>
  <c r="BQ118" i="3" s="1"/>
  <c r="BB118" i="3"/>
  <c r="BC118" i="3"/>
  <c r="BE118" i="3"/>
  <c r="BK118" i="3"/>
  <c r="BL118" i="3"/>
  <c r="BM118" i="3"/>
  <c r="BN118" i="3"/>
  <c r="BO118" i="3"/>
  <c r="BP118" i="3"/>
  <c r="BT118" i="3"/>
  <c r="BU118" i="3"/>
  <c r="BV118" i="3"/>
  <c r="BW118" i="3"/>
  <c r="BX118" i="3"/>
  <c r="BY118" i="3"/>
  <c r="Z119" i="3"/>
  <c r="AA119" i="3"/>
  <c r="BS119" i="3" s="1"/>
  <c r="BA119" i="3"/>
  <c r="BQ119" i="3" s="1"/>
  <c r="BB119" i="3"/>
  <c r="BC119" i="3"/>
  <c r="BE119" i="3"/>
  <c r="BK119" i="3"/>
  <c r="BL119" i="3"/>
  <c r="BM119" i="3"/>
  <c r="BN119" i="3"/>
  <c r="BO119" i="3"/>
  <c r="BP119" i="3"/>
  <c r="BT119" i="3"/>
  <c r="BU119" i="3"/>
  <c r="BV119" i="3"/>
  <c r="BW119" i="3"/>
  <c r="BX119" i="3"/>
  <c r="BY119" i="3"/>
  <c r="Z120" i="3"/>
  <c r="AA120" i="3"/>
  <c r="BS120" i="3" s="1"/>
  <c r="BA120" i="3"/>
  <c r="BQ120" i="3" s="1"/>
  <c r="BB120" i="3"/>
  <c r="BC120" i="3"/>
  <c r="BE120" i="3"/>
  <c r="BK120" i="3"/>
  <c r="BL120" i="3"/>
  <c r="BM120" i="3"/>
  <c r="BN120" i="3"/>
  <c r="BO120" i="3"/>
  <c r="BP120" i="3"/>
  <c r="BT120" i="3"/>
  <c r="BU120" i="3"/>
  <c r="BV120" i="3"/>
  <c r="BW120" i="3"/>
  <c r="BX120" i="3"/>
  <c r="BY120" i="3"/>
  <c r="Z121" i="3"/>
  <c r="AA121" i="3"/>
  <c r="BS121" i="3" s="1"/>
  <c r="BA121" i="3"/>
  <c r="BQ121" i="3" s="1"/>
  <c r="BB121" i="3"/>
  <c r="BC121" i="3"/>
  <c r="BE121" i="3"/>
  <c r="BK121" i="3"/>
  <c r="BL121" i="3"/>
  <c r="BM121" i="3"/>
  <c r="BN121" i="3"/>
  <c r="BO121" i="3"/>
  <c r="BP121" i="3"/>
  <c r="BT121" i="3"/>
  <c r="BU121" i="3"/>
  <c r="BV121" i="3"/>
  <c r="BW121" i="3"/>
  <c r="BX121" i="3"/>
  <c r="BY121" i="3"/>
  <c r="Z122" i="3"/>
  <c r="AA122" i="3"/>
  <c r="BS122" i="3" s="1"/>
  <c r="BA122" i="3"/>
  <c r="BB122" i="3"/>
  <c r="BC122" i="3"/>
  <c r="BE122" i="3"/>
  <c r="BK122" i="3"/>
  <c r="BL122" i="3"/>
  <c r="BM122" i="3"/>
  <c r="BN122" i="3"/>
  <c r="BO122" i="3"/>
  <c r="BP122" i="3"/>
  <c r="BQ122" i="3"/>
  <c r="BT122" i="3"/>
  <c r="BU122" i="3"/>
  <c r="BV122" i="3"/>
  <c r="BW122" i="3"/>
  <c r="BX122" i="3"/>
  <c r="BY122" i="3"/>
  <c r="Z123" i="3"/>
  <c r="AA123" i="3"/>
  <c r="BS123" i="3" s="1"/>
  <c r="BA123" i="3"/>
  <c r="BQ123" i="3" s="1"/>
  <c r="BB123" i="3"/>
  <c r="BC123" i="3"/>
  <c r="BE123" i="3"/>
  <c r="BK123" i="3"/>
  <c r="BL123" i="3"/>
  <c r="BM123" i="3"/>
  <c r="BN123" i="3"/>
  <c r="BO123" i="3"/>
  <c r="BP123" i="3"/>
  <c r="BT123" i="3"/>
  <c r="BU123" i="3"/>
  <c r="BV123" i="3"/>
  <c r="BW123" i="3"/>
  <c r="BX123" i="3"/>
  <c r="BY123" i="3"/>
  <c r="Z124" i="3"/>
  <c r="AA124" i="3"/>
  <c r="BS124" i="3" s="1"/>
  <c r="BA124" i="3"/>
  <c r="BQ124" i="3" s="1"/>
  <c r="BB124" i="3"/>
  <c r="BR124" i="3" s="1"/>
  <c r="BC124" i="3"/>
  <c r="BE124" i="3"/>
  <c r="BK124" i="3"/>
  <c r="BL124" i="3"/>
  <c r="BM124" i="3"/>
  <c r="BN124" i="3"/>
  <c r="BO124" i="3"/>
  <c r="BP124" i="3"/>
  <c r="BT124" i="3"/>
  <c r="BU124" i="3"/>
  <c r="BV124" i="3"/>
  <c r="BW124" i="3"/>
  <c r="BX124" i="3"/>
  <c r="BY124" i="3"/>
  <c r="Z125" i="3"/>
  <c r="AA125" i="3"/>
  <c r="BS125" i="3" s="1"/>
  <c r="BA125" i="3"/>
  <c r="BQ125" i="3" s="1"/>
  <c r="BB125" i="3"/>
  <c r="BC125" i="3"/>
  <c r="BE125" i="3"/>
  <c r="BK125" i="3"/>
  <c r="BL125" i="3"/>
  <c r="BM125" i="3"/>
  <c r="BN125" i="3"/>
  <c r="BO125" i="3"/>
  <c r="BP125" i="3"/>
  <c r="BT125" i="3"/>
  <c r="BU125" i="3"/>
  <c r="BV125" i="3"/>
  <c r="BW125" i="3"/>
  <c r="BX125" i="3"/>
  <c r="BY125" i="3"/>
  <c r="Z126" i="3"/>
  <c r="AA126" i="3"/>
  <c r="BS126" i="3" s="1"/>
  <c r="BA126" i="3"/>
  <c r="BQ126" i="3" s="1"/>
  <c r="BB126" i="3"/>
  <c r="BC126" i="3"/>
  <c r="BE126" i="3"/>
  <c r="BK126" i="3"/>
  <c r="BL126" i="3"/>
  <c r="BM126" i="3"/>
  <c r="BN126" i="3"/>
  <c r="BO126" i="3"/>
  <c r="BP126" i="3"/>
  <c r="BT126" i="3"/>
  <c r="BU126" i="3"/>
  <c r="BV126" i="3"/>
  <c r="BW126" i="3"/>
  <c r="BX126" i="3"/>
  <c r="BY126" i="3"/>
  <c r="Z127" i="3"/>
  <c r="AA127" i="3"/>
  <c r="BS127" i="3" s="1"/>
  <c r="BA127" i="3"/>
  <c r="BQ127" i="3" s="1"/>
  <c r="BB127" i="3"/>
  <c r="BC127" i="3"/>
  <c r="BE127" i="3"/>
  <c r="BK127" i="3"/>
  <c r="BL127" i="3"/>
  <c r="BM127" i="3"/>
  <c r="BN127" i="3"/>
  <c r="BO127" i="3"/>
  <c r="BP127" i="3"/>
  <c r="BT127" i="3"/>
  <c r="BU127" i="3"/>
  <c r="BV127" i="3"/>
  <c r="BW127" i="3"/>
  <c r="BX127" i="3"/>
  <c r="BY127" i="3"/>
  <c r="Z128" i="3"/>
  <c r="AA128" i="3"/>
  <c r="BS128" i="3" s="1"/>
  <c r="BA128" i="3"/>
  <c r="BQ128" i="3" s="1"/>
  <c r="BB128" i="3"/>
  <c r="BC128" i="3"/>
  <c r="BE128" i="3"/>
  <c r="BK128" i="3"/>
  <c r="BL128" i="3"/>
  <c r="BM128" i="3"/>
  <c r="BN128" i="3"/>
  <c r="BO128" i="3"/>
  <c r="BP128" i="3"/>
  <c r="BT128" i="3"/>
  <c r="BU128" i="3"/>
  <c r="BV128" i="3"/>
  <c r="BW128" i="3"/>
  <c r="BX128" i="3"/>
  <c r="BY128" i="3"/>
  <c r="Z129" i="3"/>
  <c r="AA129" i="3"/>
  <c r="BS129" i="3" s="1"/>
  <c r="BA129" i="3"/>
  <c r="BQ129" i="3" s="1"/>
  <c r="BB129" i="3"/>
  <c r="BR129" i="3" s="1"/>
  <c r="BC129" i="3"/>
  <c r="BE129" i="3"/>
  <c r="BK129" i="3"/>
  <c r="BL129" i="3"/>
  <c r="BM129" i="3"/>
  <c r="BN129" i="3"/>
  <c r="BO129" i="3"/>
  <c r="BP129" i="3"/>
  <c r="BT129" i="3"/>
  <c r="BU129" i="3"/>
  <c r="BV129" i="3"/>
  <c r="BW129" i="3"/>
  <c r="BX129" i="3"/>
  <c r="BY129" i="3"/>
  <c r="Z130" i="3"/>
  <c r="AA130" i="3"/>
  <c r="BS130" i="3" s="1"/>
  <c r="BA130" i="3"/>
  <c r="BB130" i="3"/>
  <c r="BC130" i="3"/>
  <c r="BE130" i="3"/>
  <c r="BK130" i="3"/>
  <c r="BL130" i="3"/>
  <c r="BM130" i="3"/>
  <c r="BN130" i="3"/>
  <c r="BO130" i="3"/>
  <c r="BP130" i="3"/>
  <c r="BQ130" i="3"/>
  <c r="BT130" i="3"/>
  <c r="BU130" i="3"/>
  <c r="BV130" i="3"/>
  <c r="BW130" i="3"/>
  <c r="BX130" i="3"/>
  <c r="BY130" i="3"/>
  <c r="Z131" i="3"/>
  <c r="AA131" i="3"/>
  <c r="BS131" i="3" s="1"/>
  <c r="BA131" i="3"/>
  <c r="BQ131" i="3" s="1"/>
  <c r="BB131" i="3"/>
  <c r="BR131" i="3" s="1"/>
  <c r="BC131" i="3"/>
  <c r="BE131" i="3"/>
  <c r="BK131" i="3"/>
  <c r="BL131" i="3"/>
  <c r="BM131" i="3"/>
  <c r="BN131" i="3"/>
  <c r="BO131" i="3"/>
  <c r="BP131" i="3"/>
  <c r="BT131" i="3"/>
  <c r="BU131" i="3"/>
  <c r="BV131" i="3"/>
  <c r="BW131" i="3"/>
  <c r="BX131" i="3"/>
  <c r="BY131" i="3"/>
  <c r="Z132" i="3"/>
  <c r="AA132" i="3"/>
  <c r="BS132" i="3" s="1"/>
  <c r="BA132" i="3"/>
  <c r="BQ132" i="3" s="1"/>
  <c r="BB132" i="3"/>
  <c r="BC132" i="3"/>
  <c r="BE132" i="3"/>
  <c r="BK132" i="3"/>
  <c r="BL132" i="3"/>
  <c r="BM132" i="3"/>
  <c r="BN132" i="3"/>
  <c r="BO132" i="3"/>
  <c r="BP132" i="3"/>
  <c r="BT132" i="3"/>
  <c r="BU132" i="3"/>
  <c r="BV132" i="3"/>
  <c r="BW132" i="3"/>
  <c r="BX132" i="3"/>
  <c r="BY132" i="3"/>
  <c r="Z133" i="3"/>
  <c r="AA133" i="3"/>
  <c r="BS133" i="3" s="1"/>
  <c r="BA133" i="3"/>
  <c r="BQ133" i="3" s="1"/>
  <c r="BB133" i="3"/>
  <c r="BC133" i="3"/>
  <c r="BE133" i="3"/>
  <c r="BK133" i="3"/>
  <c r="BL133" i="3"/>
  <c r="BM133" i="3"/>
  <c r="BN133" i="3"/>
  <c r="BO133" i="3"/>
  <c r="BP133" i="3"/>
  <c r="BT133" i="3"/>
  <c r="BU133" i="3"/>
  <c r="BV133" i="3"/>
  <c r="BW133" i="3"/>
  <c r="BX133" i="3"/>
  <c r="BY133" i="3"/>
  <c r="Z134" i="3"/>
  <c r="AA134" i="3"/>
  <c r="BS134" i="3" s="1"/>
  <c r="BA134" i="3"/>
  <c r="BQ134" i="3" s="1"/>
  <c r="BB134" i="3"/>
  <c r="BR134" i="3" s="1"/>
  <c r="BC134" i="3"/>
  <c r="BE134" i="3"/>
  <c r="BK134" i="3"/>
  <c r="BL134" i="3"/>
  <c r="BM134" i="3"/>
  <c r="BN134" i="3"/>
  <c r="BO134" i="3"/>
  <c r="BP134" i="3"/>
  <c r="BT134" i="3"/>
  <c r="BU134" i="3"/>
  <c r="BV134" i="3"/>
  <c r="BW134" i="3"/>
  <c r="BX134" i="3"/>
  <c r="BY134" i="3"/>
  <c r="Z135" i="3"/>
  <c r="AA135" i="3"/>
  <c r="BS135" i="3" s="1"/>
  <c r="BA135" i="3"/>
  <c r="BQ135" i="3" s="1"/>
  <c r="BB135" i="3"/>
  <c r="BR135" i="3" s="1"/>
  <c r="BC135" i="3"/>
  <c r="BE135" i="3"/>
  <c r="BK135" i="3"/>
  <c r="BL135" i="3"/>
  <c r="BM135" i="3"/>
  <c r="BN135" i="3"/>
  <c r="BO135" i="3"/>
  <c r="BP135" i="3"/>
  <c r="BT135" i="3"/>
  <c r="BU135" i="3"/>
  <c r="BV135" i="3"/>
  <c r="BW135" i="3"/>
  <c r="BX135" i="3"/>
  <c r="BY135" i="3"/>
  <c r="Z136" i="3"/>
  <c r="AA136" i="3"/>
  <c r="BS136" i="3" s="1"/>
  <c r="BA136" i="3"/>
  <c r="BQ136" i="3" s="1"/>
  <c r="BB136" i="3"/>
  <c r="BC136" i="3"/>
  <c r="BE136" i="3"/>
  <c r="BK136" i="3"/>
  <c r="BL136" i="3"/>
  <c r="BM136" i="3"/>
  <c r="BN136" i="3"/>
  <c r="BO136" i="3"/>
  <c r="BP136" i="3"/>
  <c r="BT136" i="3"/>
  <c r="BU136" i="3"/>
  <c r="BV136" i="3"/>
  <c r="BW136" i="3"/>
  <c r="BX136" i="3"/>
  <c r="BY136" i="3"/>
  <c r="Z137" i="3"/>
  <c r="AA137" i="3"/>
  <c r="BS137" i="3" s="1"/>
  <c r="BA137" i="3"/>
  <c r="BQ137" i="3" s="1"/>
  <c r="BB137" i="3"/>
  <c r="BC137" i="3"/>
  <c r="BE137" i="3"/>
  <c r="BK137" i="3"/>
  <c r="BL137" i="3"/>
  <c r="BM137" i="3"/>
  <c r="BN137" i="3"/>
  <c r="BO137" i="3"/>
  <c r="BP137" i="3"/>
  <c r="BT137" i="3"/>
  <c r="BU137" i="3"/>
  <c r="BV137" i="3"/>
  <c r="BW137" i="3"/>
  <c r="BX137" i="3"/>
  <c r="BY137" i="3"/>
  <c r="Z138" i="3"/>
  <c r="AA138" i="3"/>
  <c r="BS138" i="3" s="1"/>
  <c r="BA138" i="3"/>
  <c r="BQ138" i="3" s="1"/>
  <c r="BB138" i="3"/>
  <c r="BR138" i="3" s="1"/>
  <c r="BC138" i="3"/>
  <c r="BE138" i="3"/>
  <c r="BK138" i="3"/>
  <c r="BL138" i="3"/>
  <c r="BM138" i="3"/>
  <c r="BN138" i="3"/>
  <c r="BO138" i="3"/>
  <c r="BP138" i="3"/>
  <c r="BT138" i="3"/>
  <c r="BU138" i="3"/>
  <c r="BV138" i="3"/>
  <c r="BW138" i="3"/>
  <c r="BX138" i="3"/>
  <c r="BY138" i="3"/>
  <c r="Z139" i="3"/>
  <c r="AA139" i="3"/>
  <c r="BS139" i="3" s="1"/>
  <c r="BA139" i="3"/>
  <c r="BQ139" i="3" s="1"/>
  <c r="BB139" i="3"/>
  <c r="BC139" i="3"/>
  <c r="BE139" i="3"/>
  <c r="BK139" i="3"/>
  <c r="BL139" i="3"/>
  <c r="BM139" i="3"/>
  <c r="BN139" i="3"/>
  <c r="BO139" i="3"/>
  <c r="BP139" i="3"/>
  <c r="BT139" i="3"/>
  <c r="BU139" i="3"/>
  <c r="BV139" i="3"/>
  <c r="BW139" i="3"/>
  <c r="BX139" i="3"/>
  <c r="BY139" i="3"/>
  <c r="Z140" i="3"/>
  <c r="AA140" i="3"/>
  <c r="BS140" i="3" s="1"/>
  <c r="BA140" i="3"/>
  <c r="BQ140" i="3" s="1"/>
  <c r="BB140" i="3"/>
  <c r="BC140" i="3"/>
  <c r="BE140" i="3"/>
  <c r="BK140" i="3"/>
  <c r="BL140" i="3"/>
  <c r="BM140" i="3"/>
  <c r="BN140" i="3"/>
  <c r="BO140" i="3"/>
  <c r="BP140" i="3"/>
  <c r="BT140" i="3"/>
  <c r="BU140" i="3"/>
  <c r="BV140" i="3"/>
  <c r="BW140" i="3"/>
  <c r="BX140" i="3"/>
  <c r="BY140" i="3"/>
  <c r="Z141" i="3"/>
  <c r="AA141" i="3"/>
  <c r="BS141" i="3" s="1"/>
  <c r="BA141" i="3"/>
  <c r="BQ141" i="3" s="1"/>
  <c r="BB141" i="3"/>
  <c r="BR141" i="3" s="1"/>
  <c r="BC141" i="3"/>
  <c r="BE141" i="3"/>
  <c r="BK141" i="3"/>
  <c r="BL141" i="3"/>
  <c r="BM141" i="3"/>
  <c r="BN141" i="3"/>
  <c r="BO141" i="3"/>
  <c r="BP141" i="3"/>
  <c r="BT141" i="3"/>
  <c r="BU141" i="3"/>
  <c r="BV141" i="3"/>
  <c r="BW141" i="3"/>
  <c r="BX141" i="3"/>
  <c r="BY141" i="3"/>
  <c r="Z142" i="3"/>
  <c r="AA142" i="3"/>
  <c r="BS142" i="3" s="1"/>
  <c r="BA142" i="3"/>
  <c r="BQ142" i="3" s="1"/>
  <c r="BB142" i="3"/>
  <c r="BR142" i="3" s="1"/>
  <c r="BC142" i="3"/>
  <c r="BE142" i="3"/>
  <c r="BK142" i="3"/>
  <c r="BL142" i="3"/>
  <c r="BM142" i="3"/>
  <c r="BN142" i="3"/>
  <c r="BO142" i="3"/>
  <c r="BP142" i="3"/>
  <c r="BT142" i="3"/>
  <c r="BU142" i="3"/>
  <c r="BV142" i="3"/>
  <c r="BW142" i="3"/>
  <c r="BX142" i="3"/>
  <c r="BY142" i="3"/>
  <c r="Z143" i="3"/>
  <c r="AA143" i="3"/>
  <c r="BS143" i="3" s="1"/>
  <c r="BA143" i="3"/>
  <c r="BQ143" i="3" s="1"/>
  <c r="BB143" i="3"/>
  <c r="BR143" i="3" s="1"/>
  <c r="BC143" i="3"/>
  <c r="BE143" i="3"/>
  <c r="BK143" i="3"/>
  <c r="BL143" i="3"/>
  <c r="BM143" i="3"/>
  <c r="BN143" i="3"/>
  <c r="BO143" i="3"/>
  <c r="BP143" i="3"/>
  <c r="BT143" i="3"/>
  <c r="BU143" i="3"/>
  <c r="BV143" i="3"/>
  <c r="BW143" i="3"/>
  <c r="BX143" i="3"/>
  <c r="BY143" i="3"/>
  <c r="Z144" i="3"/>
  <c r="AA144" i="3"/>
  <c r="BS144" i="3" s="1"/>
  <c r="BA144" i="3"/>
  <c r="BB144" i="3"/>
  <c r="BC144" i="3"/>
  <c r="BE144" i="3"/>
  <c r="BK144" i="3"/>
  <c r="BL144" i="3"/>
  <c r="BM144" i="3"/>
  <c r="BN144" i="3"/>
  <c r="BO144" i="3"/>
  <c r="BP144" i="3"/>
  <c r="BQ144" i="3"/>
  <c r="BT144" i="3"/>
  <c r="BU144" i="3"/>
  <c r="BV144" i="3"/>
  <c r="BW144" i="3"/>
  <c r="BX144" i="3"/>
  <c r="BY144" i="3"/>
  <c r="Z145" i="3"/>
  <c r="AA145" i="3"/>
  <c r="BS145" i="3" s="1"/>
  <c r="BA145" i="3"/>
  <c r="BB145" i="3"/>
  <c r="BR145" i="3" s="1"/>
  <c r="BC145" i="3"/>
  <c r="BE145" i="3"/>
  <c r="BK145" i="3"/>
  <c r="BL145" i="3"/>
  <c r="BM145" i="3"/>
  <c r="BN145" i="3"/>
  <c r="BO145" i="3"/>
  <c r="BP145" i="3"/>
  <c r="BQ145" i="3"/>
  <c r="BT145" i="3"/>
  <c r="BU145" i="3"/>
  <c r="BV145" i="3"/>
  <c r="BW145" i="3"/>
  <c r="BX145" i="3"/>
  <c r="BY145" i="3"/>
  <c r="Z146" i="3"/>
  <c r="AA146" i="3"/>
  <c r="BS146" i="3" s="1"/>
  <c r="BA146" i="3"/>
  <c r="BQ146" i="3" s="1"/>
  <c r="BB146" i="3"/>
  <c r="BR146" i="3" s="1"/>
  <c r="BC146" i="3"/>
  <c r="BE146" i="3"/>
  <c r="BK146" i="3"/>
  <c r="BL146" i="3"/>
  <c r="BM146" i="3"/>
  <c r="BN146" i="3"/>
  <c r="BO146" i="3"/>
  <c r="BP146" i="3"/>
  <c r="BT146" i="3"/>
  <c r="BU146" i="3"/>
  <c r="BV146" i="3"/>
  <c r="BW146" i="3"/>
  <c r="BX146" i="3"/>
  <c r="BY146" i="3"/>
  <c r="Z147" i="3"/>
  <c r="AA147" i="3"/>
  <c r="BS147" i="3" s="1"/>
  <c r="BA147" i="3"/>
  <c r="BQ147" i="3" s="1"/>
  <c r="BB147" i="3"/>
  <c r="BC147" i="3"/>
  <c r="BE147" i="3"/>
  <c r="BK147" i="3"/>
  <c r="BL147" i="3"/>
  <c r="BM147" i="3"/>
  <c r="BN147" i="3"/>
  <c r="BO147" i="3"/>
  <c r="BP147" i="3"/>
  <c r="BT147" i="3"/>
  <c r="BU147" i="3"/>
  <c r="BV147" i="3"/>
  <c r="BW147" i="3"/>
  <c r="BX147" i="3"/>
  <c r="BY147" i="3"/>
  <c r="Z148" i="3"/>
  <c r="AA148" i="3"/>
  <c r="BS148" i="3" s="1"/>
  <c r="BA148" i="3"/>
  <c r="BQ148" i="3" s="1"/>
  <c r="BB148" i="3"/>
  <c r="BC148" i="3"/>
  <c r="BE148" i="3"/>
  <c r="BK148" i="3"/>
  <c r="BL148" i="3"/>
  <c r="BM148" i="3"/>
  <c r="BN148" i="3"/>
  <c r="BO148" i="3"/>
  <c r="BP148" i="3"/>
  <c r="BT148" i="3"/>
  <c r="BU148" i="3"/>
  <c r="BV148" i="3"/>
  <c r="BW148" i="3"/>
  <c r="BX148" i="3"/>
  <c r="BY148" i="3"/>
  <c r="Z149" i="3"/>
  <c r="AA149" i="3"/>
  <c r="BS149" i="3" s="1"/>
  <c r="BA149" i="3"/>
  <c r="BF149" i="3" s="1"/>
  <c r="BB149" i="3"/>
  <c r="BR149" i="3" s="1"/>
  <c r="BC149" i="3"/>
  <c r="BE149" i="3"/>
  <c r="BK149" i="3"/>
  <c r="BL149" i="3"/>
  <c r="BM149" i="3"/>
  <c r="BN149" i="3"/>
  <c r="BO149" i="3"/>
  <c r="BP149" i="3"/>
  <c r="BT149" i="3"/>
  <c r="BU149" i="3"/>
  <c r="BV149" i="3"/>
  <c r="BW149" i="3"/>
  <c r="BX149" i="3"/>
  <c r="BY149" i="3"/>
  <c r="Z150" i="3"/>
  <c r="AA150" i="3"/>
  <c r="BS150" i="3" s="1"/>
  <c r="BA150" i="3"/>
  <c r="BQ150" i="3" s="1"/>
  <c r="BB150" i="3"/>
  <c r="BR150" i="3" s="1"/>
  <c r="BC150" i="3"/>
  <c r="BE150" i="3"/>
  <c r="BK150" i="3"/>
  <c r="BL150" i="3"/>
  <c r="BM150" i="3"/>
  <c r="BN150" i="3"/>
  <c r="BO150" i="3"/>
  <c r="BP150" i="3"/>
  <c r="BT150" i="3"/>
  <c r="BU150" i="3"/>
  <c r="BV150" i="3"/>
  <c r="BW150" i="3"/>
  <c r="BX150" i="3"/>
  <c r="BY150" i="3"/>
  <c r="Z151" i="3"/>
  <c r="AA151" i="3"/>
  <c r="BS151" i="3" s="1"/>
  <c r="BA151" i="3"/>
  <c r="BQ151" i="3" s="1"/>
  <c r="BB151" i="3"/>
  <c r="BC151" i="3"/>
  <c r="BE151" i="3"/>
  <c r="BK151" i="3"/>
  <c r="BL151" i="3"/>
  <c r="BM151" i="3"/>
  <c r="BN151" i="3"/>
  <c r="BO151" i="3"/>
  <c r="BP151" i="3"/>
  <c r="BT151" i="3"/>
  <c r="BU151" i="3"/>
  <c r="BV151" i="3"/>
  <c r="BW151" i="3"/>
  <c r="BX151" i="3"/>
  <c r="BY151" i="3"/>
  <c r="Z152" i="3"/>
  <c r="AA152" i="3"/>
  <c r="BS152" i="3" s="1"/>
  <c r="BA152" i="3"/>
  <c r="BQ152" i="3" s="1"/>
  <c r="BB152" i="3"/>
  <c r="BC152" i="3"/>
  <c r="BE152" i="3"/>
  <c r="BK152" i="3"/>
  <c r="BL152" i="3"/>
  <c r="BM152" i="3"/>
  <c r="BN152" i="3"/>
  <c r="BO152" i="3"/>
  <c r="BP152" i="3"/>
  <c r="BT152" i="3"/>
  <c r="BU152" i="3"/>
  <c r="BV152" i="3"/>
  <c r="BW152" i="3"/>
  <c r="BX152" i="3"/>
  <c r="BY152" i="3"/>
  <c r="Z153" i="3"/>
  <c r="AA153" i="3"/>
  <c r="BS153" i="3" s="1"/>
  <c r="BA153" i="3"/>
  <c r="BQ153" i="3" s="1"/>
  <c r="BB153" i="3"/>
  <c r="BC153" i="3"/>
  <c r="BE153" i="3"/>
  <c r="BK153" i="3"/>
  <c r="BL153" i="3"/>
  <c r="BM153" i="3"/>
  <c r="BN153" i="3"/>
  <c r="BO153" i="3"/>
  <c r="BP153" i="3"/>
  <c r="BT153" i="3"/>
  <c r="BU153" i="3"/>
  <c r="BV153" i="3"/>
  <c r="BW153" i="3"/>
  <c r="BX153" i="3"/>
  <c r="BY153" i="3"/>
  <c r="Z154" i="3"/>
  <c r="AA154" i="3"/>
  <c r="BS154" i="3" s="1"/>
  <c r="BA154" i="3"/>
  <c r="BF154" i="3" s="1"/>
  <c r="BB154" i="3"/>
  <c r="BR154" i="3" s="1"/>
  <c r="BC154" i="3"/>
  <c r="BE154" i="3"/>
  <c r="BK154" i="3"/>
  <c r="BL154" i="3"/>
  <c r="BM154" i="3"/>
  <c r="BN154" i="3"/>
  <c r="BO154" i="3"/>
  <c r="BP154" i="3"/>
  <c r="BT154" i="3"/>
  <c r="BU154" i="3"/>
  <c r="BV154" i="3"/>
  <c r="BW154" i="3"/>
  <c r="BX154" i="3"/>
  <c r="BY154" i="3"/>
  <c r="Z155" i="3"/>
  <c r="AA155" i="3"/>
  <c r="BS155" i="3" s="1"/>
  <c r="BA155" i="3"/>
  <c r="BQ155" i="3" s="1"/>
  <c r="BB155" i="3"/>
  <c r="BR155" i="3" s="1"/>
  <c r="BC155" i="3"/>
  <c r="BE155" i="3"/>
  <c r="BK155" i="3"/>
  <c r="BL155" i="3"/>
  <c r="BM155" i="3"/>
  <c r="BN155" i="3"/>
  <c r="BO155" i="3"/>
  <c r="BP155" i="3"/>
  <c r="BT155" i="3"/>
  <c r="BU155" i="3"/>
  <c r="BV155" i="3"/>
  <c r="BW155" i="3"/>
  <c r="BX155" i="3"/>
  <c r="BY155" i="3"/>
  <c r="Z156" i="3"/>
  <c r="AA156" i="3"/>
  <c r="BS156" i="3" s="1"/>
  <c r="BA156" i="3"/>
  <c r="BQ156" i="3" s="1"/>
  <c r="BB156" i="3"/>
  <c r="BC156" i="3"/>
  <c r="BE156" i="3"/>
  <c r="BK156" i="3"/>
  <c r="BL156" i="3"/>
  <c r="BM156" i="3"/>
  <c r="BN156" i="3"/>
  <c r="BO156" i="3"/>
  <c r="BP156" i="3"/>
  <c r="BT156" i="3"/>
  <c r="BU156" i="3"/>
  <c r="BV156" i="3"/>
  <c r="BW156" i="3"/>
  <c r="BX156" i="3"/>
  <c r="BY156" i="3"/>
  <c r="Z157" i="3"/>
  <c r="AA157" i="3"/>
  <c r="BS157" i="3" s="1"/>
  <c r="BA157" i="3"/>
  <c r="BQ157" i="3" s="1"/>
  <c r="BB157" i="3"/>
  <c r="BC157" i="3"/>
  <c r="BE157" i="3"/>
  <c r="BK157" i="3"/>
  <c r="BL157" i="3"/>
  <c r="BM157" i="3"/>
  <c r="BN157" i="3"/>
  <c r="BO157" i="3"/>
  <c r="BP157" i="3"/>
  <c r="BT157" i="3"/>
  <c r="BU157" i="3"/>
  <c r="BV157" i="3"/>
  <c r="BW157" i="3"/>
  <c r="BX157" i="3"/>
  <c r="BY157" i="3"/>
  <c r="Z158" i="3"/>
  <c r="AA158" i="3"/>
  <c r="BS158" i="3" s="1"/>
  <c r="BA158" i="3"/>
  <c r="BQ158" i="3" s="1"/>
  <c r="BB158" i="3"/>
  <c r="BR158" i="3" s="1"/>
  <c r="BC158" i="3"/>
  <c r="BE158" i="3"/>
  <c r="BK158" i="3"/>
  <c r="BL158" i="3"/>
  <c r="BM158" i="3"/>
  <c r="BN158" i="3"/>
  <c r="BO158" i="3"/>
  <c r="BP158" i="3"/>
  <c r="BT158" i="3"/>
  <c r="BU158" i="3"/>
  <c r="BV158" i="3"/>
  <c r="BW158" i="3"/>
  <c r="BX158" i="3"/>
  <c r="BY158" i="3"/>
  <c r="Z159" i="3"/>
  <c r="AA159" i="3"/>
  <c r="BS159" i="3" s="1"/>
  <c r="BA159" i="3"/>
  <c r="BQ159" i="3" s="1"/>
  <c r="BB159" i="3"/>
  <c r="BR159" i="3" s="1"/>
  <c r="BC159" i="3"/>
  <c r="BE159" i="3"/>
  <c r="BK159" i="3"/>
  <c r="BL159" i="3"/>
  <c r="BM159" i="3"/>
  <c r="BN159" i="3"/>
  <c r="BO159" i="3"/>
  <c r="BP159" i="3"/>
  <c r="BT159" i="3"/>
  <c r="BU159" i="3"/>
  <c r="BV159" i="3"/>
  <c r="BW159" i="3"/>
  <c r="BX159" i="3"/>
  <c r="BY159" i="3"/>
  <c r="Z160" i="3"/>
  <c r="AA160" i="3"/>
  <c r="BS160" i="3" s="1"/>
  <c r="BA160" i="3"/>
  <c r="BB160" i="3"/>
  <c r="BC160" i="3"/>
  <c r="BE160" i="3"/>
  <c r="BK160" i="3"/>
  <c r="BL160" i="3"/>
  <c r="BM160" i="3"/>
  <c r="BN160" i="3"/>
  <c r="BO160" i="3"/>
  <c r="BP160" i="3"/>
  <c r="BQ160" i="3"/>
  <c r="BT160" i="3"/>
  <c r="BU160" i="3"/>
  <c r="BV160" i="3"/>
  <c r="BW160" i="3"/>
  <c r="BX160" i="3"/>
  <c r="BY160" i="3"/>
  <c r="Z161" i="3"/>
  <c r="AA161" i="3"/>
  <c r="BS161" i="3" s="1"/>
  <c r="BA161" i="3"/>
  <c r="BQ161" i="3" s="1"/>
  <c r="BB161" i="3"/>
  <c r="BC161" i="3"/>
  <c r="BE161" i="3"/>
  <c r="BK161" i="3"/>
  <c r="BL161" i="3"/>
  <c r="BM161" i="3"/>
  <c r="BN161" i="3"/>
  <c r="BO161" i="3"/>
  <c r="BP161" i="3"/>
  <c r="BT161" i="3"/>
  <c r="BU161" i="3"/>
  <c r="BV161" i="3"/>
  <c r="BW161" i="3"/>
  <c r="BX161" i="3"/>
  <c r="BY161" i="3"/>
  <c r="Z162" i="3"/>
  <c r="AA162" i="3"/>
  <c r="BS162" i="3" s="1"/>
  <c r="BA162" i="3"/>
  <c r="BQ162" i="3" s="1"/>
  <c r="BB162" i="3"/>
  <c r="BR162" i="3" s="1"/>
  <c r="BC162" i="3"/>
  <c r="BE162" i="3"/>
  <c r="BK162" i="3"/>
  <c r="BL162" i="3"/>
  <c r="BM162" i="3"/>
  <c r="BN162" i="3"/>
  <c r="BO162" i="3"/>
  <c r="BP162" i="3"/>
  <c r="BT162" i="3"/>
  <c r="BU162" i="3"/>
  <c r="BV162" i="3"/>
  <c r="BW162" i="3"/>
  <c r="BX162" i="3"/>
  <c r="BY162" i="3"/>
  <c r="Z163" i="3"/>
  <c r="AA163" i="3"/>
  <c r="BS163" i="3" s="1"/>
  <c r="BA163" i="3"/>
  <c r="BQ163" i="3" s="1"/>
  <c r="BB163" i="3"/>
  <c r="BR163" i="3" s="1"/>
  <c r="BC163" i="3"/>
  <c r="BE163" i="3"/>
  <c r="BK163" i="3"/>
  <c r="BL163" i="3"/>
  <c r="BM163" i="3"/>
  <c r="BN163" i="3"/>
  <c r="BO163" i="3"/>
  <c r="BP163" i="3"/>
  <c r="BT163" i="3"/>
  <c r="BU163" i="3"/>
  <c r="BV163" i="3"/>
  <c r="BW163" i="3"/>
  <c r="BX163" i="3"/>
  <c r="BY163" i="3"/>
  <c r="Z164" i="3"/>
  <c r="AA164" i="3"/>
  <c r="BS164" i="3" s="1"/>
  <c r="BA164" i="3"/>
  <c r="BQ164" i="3" s="1"/>
  <c r="BB164" i="3"/>
  <c r="BC164" i="3"/>
  <c r="BE164" i="3"/>
  <c r="BK164" i="3"/>
  <c r="BL164" i="3"/>
  <c r="BM164" i="3"/>
  <c r="BN164" i="3"/>
  <c r="BO164" i="3"/>
  <c r="BP164" i="3"/>
  <c r="BT164" i="3"/>
  <c r="BU164" i="3"/>
  <c r="BV164" i="3"/>
  <c r="BW164" i="3"/>
  <c r="BX164" i="3"/>
  <c r="BY164" i="3"/>
  <c r="Z165" i="3"/>
  <c r="AA165" i="3"/>
  <c r="BS165" i="3" s="1"/>
  <c r="BA165" i="3"/>
  <c r="BQ165" i="3" s="1"/>
  <c r="BB165" i="3"/>
  <c r="BC165" i="3"/>
  <c r="BE165" i="3"/>
  <c r="BK165" i="3"/>
  <c r="BL165" i="3"/>
  <c r="BM165" i="3"/>
  <c r="BN165" i="3"/>
  <c r="BO165" i="3"/>
  <c r="BP165" i="3"/>
  <c r="BT165" i="3"/>
  <c r="BU165" i="3"/>
  <c r="BV165" i="3"/>
  <c r="BW165" i="3"/>
  <c r="BX165" i="3"/>
  <c r="BY165" i="3"/>
  <c r="Z166" i="3"/>
  <c r="AA166" i="3"/>
  <c r="BA166" i="3"/>
  <c r="BQ166" i="3" s="1"/>
  <c r="BB166" i="3"/>
  <c r="BR166" i="3" s="1"/>
  <c r="BC166" i="3"/>
  <c r="BE166" i="3"/>
  <c r="BK166" i="3"/>
  <c r="BL166" i="3"/>
  <c r="BM166" i="3"/>
  <c r="BN166" i="3"/>
  <c r="BO166" i="3"/>
  <c r="BP166" i="3"/>
  <c r="BS166" i="3"/>
  <c r="BT166" i="3"/>
  <c r="BU166" i="3"/>
  <c r="BV166" i="3"/>
  <c r="BW166" i="3"/>
  <c r="BX166" i="3"/>
  <c r="BY166" i="3"/>
  <c r="Z167" i="3"/>
  <c r="AA167" i="3"/>
  <c r="BS167" i="3" s="1"/>
  <c r="BA167" i="3"/>
  <c r="BQ167" i="3" s="1"/>
  <c r="BB167" i="3"/>
  <c r="BR167" i="3" s="1"/>
  <c r="BC167" i="3"/>
  <c r="BE167" i="3"/>
  <c r="BK167" i="3"/>
  <c r="BL167" i="3"/>
  <c r="BM167" i="3"/>
  <c r="BN167" i="3"/>
  <c r="BO167" i="3"/>
  <c r="BP167" i="3"/>
  <c r="BT167" i="3"/>
  <c r="BU167" i="3"/>
  <c r="BV167" i="3"/>
  <c r="BW167" i="3"/>
  <c r="BX167" i="3"/>
  <c r="BY167" i="3"/>
  <c r="Z168" i="3"/>
  <c r="AA168" i="3"/>
  <c r="BA168" i="3"/>
  <c r="BQ168" i="3" s="1"/>
  <c r="BB168" i="3"/>
  <c r="BC168" i="3"/>
  <c r="BE168" i="3"/>
  <c r="BK168" i="3"/>
  <c r="BL168" i="3"/>
  <c r="BM168" i="3"/>
  <c r="BN168" i="3"/>
  <c r="BO168" i="3"/>
  <c r="BP168" i="3"/>
  <c r="BS168" i="3"/>
  <c r="BT168" i="3"/>
  <c r="BU168" i="3"/>
  <c r="BV168" i="3"/>
  <c r="BW168" i="3"/>
  <c r="BX168" i="3"/>
  <c r="BY168" i="3"/>
  <c r="Z169" i="3"/>
  <c r="AA169" i="3"/>
  <c r="BS169" i="3" s="1"/>
  <c r="BA169" i="3"/>
  <c r="BB169" i="3"/>
  <c r="BC169" i="3"/>
  <c r="BE169" i="3"/>
  <c r="BK169" i="3"/>
  <c r="BL169" i="3"/>
  <c r="BM169" i="3"/>
  <c r="BN169" i="3"/>
  <c r="BO169" i="3"/>
  <c r="BP169" i="3"/>
  <c r="BQ169" i="3"/>
  <c r="BT169" i="3"/>
  <c r="BU169" i="3"/>
  <c r="BV169" i="3"/>
  <c r="BW169" i="3"/>
  <c r="BX169" i="3"/>
  <c r="BY169" i="3"/>
  <c r="Z170" i="3"/>
  <c r="AA170" i="3"/>
  <c r="BS170" i="3" s="1"/>
  <c r="BA170" i="3"/>
  <c r="BB170" i="3"/>
  <c r="BR170" i="3" s="1"/>
  <c r="BC170" i="3"/>
  <c r="BE170" i="3"/>
  <c r="BK170" i="3"/>
  <c r="BL170" i="3"/>
  <c r="BM170" i="3"/>
  <c r="BN170" i="3"/>
  <c r="BO170" i="3"/>
  <c r="BP170" i="3"/>
  <c r="BQ170" i="3"/>
  <c r="BT170" i="3"/>
  <c r="BU170" i="3"/>
  <c r="BV170" i="3"/>
  <c r="BW170" i="3"/>
  <c r="BX170" i="3"/>
  <c r="BY170" i="3"/>
  <c r="Z171" i="3"/>
  <c r="AA171" i="3"/>
  <c r="BS171" i="3" s="1"/>
  <c r="BA171" i="3"/>
  <c r="BQ171" i="3" s="1"/>
  <c r="BB171" i="3"/>
  <c r="BC171" i="3"/>
  <c r="BE171" i="3"/>
  <c r="BK171" i="3"/>
  <c r="BL171" i="3"/>
  <c r="BM171" i="3"/>
  <c r="BN171" i="3"/>
  <c r="BO171" i="3"/>
  <c r="BP171" i="3"/>
  <c r="BT171" i="3"/>
  <c r="BU171" i="3"/>
  <c r="BV171" i="3"/>
  <c r="BW171" i="3"/>
  <c r="BX171" i="3"/>
  <c r="BY171" i="3"/>
  <c r="Z172" i="3"/>
  <c r="AA172" i="3"/>
  <c r="BS172" i="3" s="1"/>
  <c r="BA172" i="3"/>
  <c r="BQ172" i="3" s="1"/>
  <c r="BB172" i="3"/>
  <c r="BR172" i="3" s="1"/>
  <c r="BC172" i="3"/>
  <c r="BE172" i="3"/>
  <c r="BK172" i="3"/>
  <c r="BL172" i="3"/>
  <c r="BM172" i="3"/>
  <c r="BN172" i="3"/>
  <c r="BO172" i="3"/>
  <c r="BP172" i="3"/>
  <c r="BT172" i="3"/>
  <c r="BU172" i="3"/>
  <c r="BV172" i="3"/>
  <c r="BW172" i="3"/>
  <c r="BX172" i="3"/>
  <c r="BY172" i="3"/>
  <c r="Z173" i="3"/>
  <c r="AA173" i="3"/>
  <c r="BS173" i="3" s="1"/>
  <c r="BA173" i="3"/>
  <c r="BQ173" i="3" s="1"/>
  <c r="BB173" i="3"/>
  <c r="BR173" i="3" s="1"/>
  <c r="BC173" i="3"/>
  <c r="BE173" i="3"/>
  <c r="BK173" i="3"/>
  <c r="BL173" i="3"/>
  <c r="BM173" i="3"/>
  <c r="BN173" i="3"/>
  <c r="BO173" i="3"/>
  <c r="BP173" i="3"/>
  <c r="BT173" i="3"/>
  <c r="BU173" i="3"/>
  <c r="BV173" i="3"/>
  <c r="BW173" i="3"/>
  <c r="BX173" i="3"/>
  <c r="BY173" i="3"/>
  <c r="Z174" i="3"/>
  <c r="AA174" i="3"/>
  <c r="BS174" i="3" s="1"/>
  <c r="BA174" i="3"/>
  <c r="BQ174" i="3" s="1"/>
  <c r="BB174" i="3"/>
  <c r="BR174" i="3" s="1"/>
  <c r="BC174" i="3"/>
  <c r="BE174" i="3"/>
  <c r="BK174" i="3"/>
  <c r="BL174" i="3"/>
  <c r="BM174" i="3"/>
  <c r="BN174" i="3"/>
  <c r="BO174" i="3"/>
  <c r="BP174" i="3"/>
  <c r="BT174" i="3"/>
  <c r="BU174" i="3"/>
  <c r="BV174" i="3"/>
  <c r="BW174" i="3"/>
  <c r="BX174" i="3"/>
  <c r="BY174" i="3"/>
  <c r="Z175" i="3"/>
  <c r="AA175" i="3"/>
  <c r="BA175" i="3"/>
  <c r="BQ175" i="3" s="1"/>
  <c r="BB175" i="3"/>
  <c r="BR175" i="3" s="1"/>
  <c r="BC175" i="3"/>
  <c r="BE175" i="3"/>
  <c r="BK175" i="3"/>
  <c r="BL175" i="3"/>
  <c r="BM175" i="3"/>
  <c r="BN175" i="3"/>
  <c r="BO175" i="3"/>
  <c r="BP175" i="3"/>
  <c r="BS175" i="3"/>
  <c r="BT175" i="3"/>
  <c r="BU175" i="3"/>
  <c r="BV175" i="3"/>
  <c r="BW175" i="3"/>
  <c r="BX175" i="3"/>
  <c r="BY175" i="3"/>
  <c r="Z176" i="3"/>
  <c r="AA176" i="3"/>
  <c r="BS176" i="3" s="1"/>
  <c r="BA176" i="3"/>
  <c r="BF176" i="3" s="1"/>
  <c r="BB176" i="3"/>
  <c r="BC176" i="3"/>
  <c r="BE176" i="3"/>
  <c r="BK176" i="3"/>
  <c r="BL176" i="3"/>
  <c r="BM176" i="3"/>
  <c r="BN176" i="3"/>
  <c r="BO176" i="3"/>
  <c r="BP176" i="3"/>
  <c r="BR176" i="3"/>
  <c r="BT176" i="3"/>
  <c r="BU176" i="3"/>
  <c r="BV176" i="3"/>
  <c r="BW176" i="3"/>
  <c r="BX176" i="3"/>
  <c r="BY176" i="3"/>
  <c r="Z177" i="3"/>
  <c r="AA177" i="3"/>
  <c r="BS177" i="3" s="1"/>
  <c r="BA177" i="3"/>
  <c r="BQ177" i="3" s="1"/>
  <c r="BB177" i="3"/>
  <c r="BR177" i="3" s="1"/>
  <c r="BC177" i="3"/>
  <c r="BE177" i="3"/>
  <c r="BK177" i="3"/>
  <c r="BL177" i="3"/>
  <c r="BM177" i="3"/>
  <c r="BN177" i="3"/>
  <c r="BO177" i="3"/>
  <c r="BP177" i="3"/>
  <c r="BT177" i="3"/>
  <c r="BU177" i="3"/>
  <c r="BV177" i="3"/>
  <c r="BW177" i="3"/>
  <c r="BX177" i="3"/>
  <c r="BY177" i="3"/>
  <c r="Z178" i="3"/>
  <c r="AA178" i="3"/>
  <c r="BS178" i="3" s="1"/>
  <c r="BA178" i="3"/>
  <c r="BB178" i="3"/>
  <c r="BR178" i="3" s="1"/>
  <c r="BC178" i="3"/>
  <c r="BE178" i="3"/>
  <c r="BK178" i="3"/>
  <c r="BL178" i="3"/>
  <c r="BM178" i="3"/>
  <c r="BN178" i="3"/>
  <c r="BO178" i="3"/>
  <c r="BP178" i="3"/>
  <c r="BQ178" i="3"/>
  <c r="BT178" i="3"/>
  <c r="BU178" i="3"/>
  <c r="BV178" i="3"/>
  <c r="BW178" i="3"/>
  <c r="BX178" i="3"/>
  <c r="BY178" i="3"/>
  <c r="Z179" i="3"/>
  <c r="AA179" i="3"/>
  <c r="BS179" i="3" s="1"/>
  <c r="BA179" i="3"/>
  <c r="BB179" i="3"/>
  <c r="BC179" i="3"/>
  <c r="BE179" i="3"/>
  <c r="BK179" i="3"/>
  <c r="BL179" i="3"/>
  <c r="BM179" i="3"/>
  <c r="BN179" i="3"/>
  <c r="BO179" i="3"/>
  <c r="BP179" i="3"/>
  <c r="BR179" i="3"/>
  <c r="BT179" i="3"/>
  <c r="BU179" i="3"/>
  <c r="BV179" i="3"/>
  <c r="BW179" i="3"/>
  <c r="BX179" i="3"/>
  <c r="BY179" i="3"/>
  <c r="Z180" i="3"/>
  <c r="AA180" i="3"/>
  <c r="BS180" i="3" s="1"/>
  <c r="BA180" i="3"/>
  <c r="BB180" i="3"/>
  <c r="BC180" i="3"/>
  <c r="BE180" i="3"/>
  <c r="BK180" i="3"/>
  <c r="BL180" i="3"/>
  <c r="BM180" i="3"/>
  <c r="BN180" i="3"/>
  <c r="BO180" i="3"/>
  <c r="BP180" i="3"/>
  <c r="BR180" i="3"/>
  <c r="BT180" i="3"/>
  <c r="BU180" i="3"/>
  <c r="BV180" i="3"/>
  <c r="BW180" i="3"/>
  <c r="BX180" i="3"/>
  <c r="BY180" i="3"/>
  <c r="Z181" i="3"/>
  <c r="AA181" i="3"/>
  <c r="BS181" i="3" s="1"/>
  <c r="BA181" i="3"/>
  <c r="BQ181" i="3" s="1"/>
  <c r="BB181" i="3"/>
  <c r="BR181" i="3" s="1"/>
  <c r="BC181" i="3"/>
  <c r="BE181" i="3"/>
  <c r="BK181" i="3"/>
  <c r="BL181" i="3"/>
  <c r="BM181" i="3"/>
  <c r="BN181" i="3"/>
  <c r="BO181" i="3"/>
  <c r="BP181" i="3"/>
  <c r="BT181" i="3"/>
  <c r="BU181" i="3"/>
  <c r="BV181" i="3"/>
  <c r="BW181" i="3"/>
  <c r="BX181" i="3"/>
  <c r="BY181" i="3"/>
  <c r="Z182" i="3"/>
  <c r="AA182" i="3"/>
  <c r="BS182" i="3" s="1"/>
  <c r="BA182" i="3"/>
  <c r="BQ182" i="3" s="1"/>
  <c r="BB182" i="3"/>
  <c r="BR182" i="3" s="1"/>
  <c r="BC182" i="3"/>
  <c r="BE182" i="3"/>
  <c r="BK182" i="3"/>
  <c r="BL182" i="3"/>
  <c r="BM182" i="3"/>
  <c r="BN182" i="3"/>
  <c r="BO182" i="3"/>
  <c r="BP182" i="3"/>
  <c r="BT182" i="3"/>
  <c r="BU182" i="3"/>
  <c r="BV182" i="3"/>
  <c r="BW182" i="3"/>
  <c r="BX182" i="3"/>
  <c r="BY182" i="3"/>
  <c r="Z183" i="3"/>
  <c r="AA183" i="3"/>
  <c r="BA183" i="3"/>
  <c r="BQ183" i="3" s="1"/>
  <c r="BB183" i="3"/>
  <c r="BC183" i="3"/>
  <c r="BE183" i="3"/>
  <c r="BF183" i="3"/>
  <c r="BK183" i="3"/>
  <c r="BL183" i="3"/>
  <c r="BM183" i="3"/>
  <c r="BN183" i="3"/>
  <c r="BO183" i="3"/>
  <c r="BP183" i="3"/>
  <c r="BR183" i="3"/>
  <c r="BS183" i="3"/>
  <c r="BT183" i="3"/>
  <c r="BU183" i="3"/>
  <c r="BV183" i="3"/>
  <c r="BW183" i="3"/>
  <c r="BX183" i="3"/>
  <c r="BY183" i="3"/>
  <c r="Z184" i="3"/>
  <c r="AA184" i="3"/>
  <c r="BS184" i="3" s="1"/>
  <c r="BA184" i="3"/>
  <c r="BF184" i="3" s="1"/>
  <c r="BB184" i="3"/>
  <c r="BC184" i="3"/>
  <c r="BE184" i="3"/>
  <c r="BK184" i="3"/>
  <c r="BL184" i="3"/>
  <c r="BM184" i="3"/>
  <c r="BN184" i="3"/>
  <c r="BO184" i="3"/>
  <c r="BP184" i="3"/>
  <c r="BR184" i="3"/>
  <c r="BT184" i="3"/>
  <c r="BU184" i="3"/>
  <c r="BV184" i="3"/>
  <c r="BW184" i="3"/>
  <c r="BX184" i="3"/>
  <c r="BY184" i="3"/>
  <c r="Z185" i="3"/>
  <c r="AA185" i="3"/>
  <c r="BS185" i="3" s="1"/>
  <c r="BA185" i="3"/>
  <c r="BQ185" i="3" s="1"/>
  <c r="BB185" i="3"/>
  <c r="BR185" i="3" s="1"/>
  <c r="BC185" i="3"/>
  <c r="BE185" i="3"/>
  <c r="BK185" i="3"/>
  <c r="BL185" i="3"/>
  <c r="BM185" i="3"/>
  <c r="BN185" i="3"/>
  <c r="BO185" i="3"/>
  <c r="BP185" i="3"/>
  <c r="BT185" i="3"/>
  <c r="BU185" i="3"/>
  <c r="BV185" i="3"/>
  <c r="BW185" i="3"/>
  <c r="BX185" i="3"/>
  <c r="BY185" i="3"/>
  <c r="Z186" i="3"/>
  <c r="AA186" i="3"/>
  <c r="BS186" i="3" s="1"/>
  <c r="BA186" i="3"/>
  <c r="BB186" i="3"/>
  <c r="BR186" i="3" s="1"/>
  <c r="BC186" i="3"/>
  <c r="BE186" i="3"/>
  <c r="BK186" i="3"/>
  <c r="BL186" i="3"/>
  <c r="BM186" i="3"/>
  <c r="BN186" i="3"/>
  <c r="BO186" i="3"/>
  <c r="BP186" i="3"/>
  <c r="BQ186" i="3"/>
  <c r="BT186" i="3"/>
  <c r="BU186" i="3"/>
  <c r="BV186" i="3"/>
  <c r="BW186" i="3"/>
  <c r="BX186" i="3"/>
  <c r="BY186" i="3"/>
  <c r="Z187" i="3"/>
  <c r="AA187" i="3"/>
  <c r="BS187" i="3" s="1"/>
  <c r="BA187" i="3"/>
  <c r="BQ187" i="3" s="1"/>
  <c r="BB187" i="3"/>
  <c r="BC187" i="3"/>
  <c r="BE187" i="3"/>
  <c r="BK187" i="3"/>
  <c r="BL187" i="3"/>
  <c r="BM187" i="3"/>
  <c r="BN187" i="3"/>
  <c r="BO187" i="3"/>
  <c r="BP187" i="3"/>
  <c r="BR187" i="3"/>
  <c r="BT187" i="3"/>
  <c r="BU187" i="3"/>
  <c r="BV187" i="3"/>
  <c r="BW187" i="3"/>
  <c r="BX187" i="3"/>
  <c r="BY187" i="3"/>
  <c r="Z188" i="3"/>
  <c r="AA188" i="3"/>
  <c r="BS188" i="3" s="1"/>
  <c r="BA188" i="3"/>
  <c r="BB188" i="3"/>
  <c r="BR188" i="3" s="1"/>
  <c r="BC188" i="3"/>
  <c r="BE188" i="3"/>
  <c r="BK188" i="3"/>
  <c r="BL188" i="3"/>
  <c r="BM188" i="3"/>
  <c r="BN188" i="3"/>
  <c r="BO188" i="3"/>
  <c r="BP188" i="3"/>
  <c r="BT188" i="3"/>
  <c r="BU188" i="3"/>
  <c r="BV188" i="3"/>
  <c r="BW188" i="3"/>
  <c r="BX188" i="3"/>
  <c r="BY188" i="3"/>
  <c r="Z189" i="3"/>
  <c r="AA189" i="3"/>
  <c r="BS189" i="3" s="1"/>
  <c r="BA189" i="3"/>
  <c r="BQ189" i="3" s="1"/>
  <c r="BB189" i="3"/>
  <c r="BR189" i="3" s="1"/>
  <c r="BC189" i="3"/>
  <c r="BE189" i="3"/>
  <c r="BK189" i="3"/>
  <c r="BL189" i="3"/>
  <c r="BM189" i="3"/>
  <c r="BN189" i="3"/>
  <c r="BO189" i="3"/>
  <c r="BP189" i="3"/>
  <c r="BT189" i="3"/>
  <c r="BU189" i="3"/>
  <c r="BV189" i="3"/>
  <c r="BW189" i="3"/>
  <c r="BX189" i="3"/>
  <c r="BY189" i="3"/>
  <c r="Z190" i="3"/>
  <c r="AA190" i="3"/>
  <c r="BS190" i="3" s="1"/>
  <c r="BA190" i="3"/>
  <c r="BQ190" i="3" s="1"/>
  <c r="BB190" i="3"/>
  <c r="BR190" i="3" s="1"/>
  <c r="BC190" i="3"/>
  <c r="BE190" i="3"/>
  <c r="BK190" i="3"/>
  <c r="BL190" i="3"/>
  <c r="BM190" i="3"/>
  <c r="BN190" i="3"/>
  <c r="BO190" i="3"/>
  <c r="BP190" i="3"/>
  <c r="BT190" i="3"/>
  <c r="BU190" i="3"/>
  <c r="BV190" i="3"/>
  <c r="BW190" i="3"/>
  <c r="BX190" i="3"/>
  <c r="BY190" i="3"/>
  <c r="Z191" i="3"/>
  <c r="AA191" i="3"/>
  <c r="BS191" i="3" s="1"/>
  <c r="BA191" i="3"/>
  <c r="BB191" i="3"/>
  <c r="BR191" i="3" s="1"/>
  <c r="BC191" i="3"/>
  <c r="BE191" i="3"/>
  <c r="BK191" i="3"/>
  <c r="BL191" i="3"/>
  <c r="BM191" i="3"/>
  <c r="BN191" i="3"/>
  <c r="BO191" i="3"/>
  <c r="BP191" i="3"/>
  <c r="BT191" i="3"/>
  <c r="BU191" i="3"/>
  <c r="BV191" i="3"/>
  <c r="BW191" i="3"/>
  <c r="BX191" i="3"/>
  <c r="BY191" i="3"/>
  <c r="Z192" i="3"/>
  <c r="AA192" i="3"/>
  <c r="BS192" i="3" s="1"/>
  <c r="BA192" i="3"/>
  <c r="BB192" i="3"/>
  <c r="BR192" i="3" s="1"/>
  <c r="BC192" i="3"/>
  <c r="BE192" i="3"/>
  <c r="BK192" i="3"/>
  <c r="BL192" i="3"/>
  <c r="BM192" i="3"/>
  <c r="BN192" i="3"/>
  <c r="BO192" i="3"/>
  <c r="BP192" i="3"/>
  <c r="BT192" i="3"/>
  <c r="BU192" i="3"/>
  <c r="BV192" i="3"/>
  <c r="BW192" i="3"/>
  <c r="BX192" i="3"/>
  <c r="BY192" i="3"/>
  <c r="Z193" i="3"/>
  <c r="AA193" i="3"/>
  <c r="BS193" i="3" s="1"/>
  <c r="BA193" i="3"/>
  <c r="BQ193" i="3" s="1"/>
  <c r="BB193" i="3"/>
  <c r="BR193" i="3" s="1"/>
  <c r="BC193" i="3"/>
  <c r="BE193" i="3"/>
  <c r="BK193" i="3"/>
  <c r="BL193" i="3"/>
  <c r="BM193" i="3"/>
  <c r="BN193" i="3"/>
  <c r="BO193" i="3"/>
  <c r="BP193" i="3"/>
  <c r="BT193" i="3"/>
  <c r="BU193" i="3"/>
  <c r="BV193" i="3"/>
  <c r="BW193" i="3"/>
  <c r="BX193" i="3"/>
  <c r="BY193" i="3"/>
  <c r="Z194" i="3"/>
  <c r="AA194" i="3"/>
  <c r="BS194" i="3" s="1"/>
  <c r="BA194" i="3"/>
  <c r="BQ194" i="3" s="1"/>
  <c r="BB194" i="3"/>
  <c r="BR194" i="3" s="1"/>
  <c r="BC194" i="3"/>
  <c r="BE194" i="3"/>
  <c r="BK194" i="3"/>
  <c r="BL194" i="3"/>
  <c r="BM194" i="3"/>
  <c r="BN194" i="3"/>
  <c r="BO194" i="3"/>
  <c r="BP194" i="3"/>
  <c r="BT194" i="3"/>
  <c r="BU194" i="3"/>
  <c r="BV194" i="3"/>
  <c r="BW194" i="3"/>
  <c r="BX194" i="3"/>
  <c r="BY194" i="3"/>
  <c r="Z195" i="3"/>
  <c r="AA195" i="3"/>
  <c r="BS195" i="3" s="1"/>
  <c r="BA195" i="3"/>
  <c r="BB195" i="3"/>
  <c r="BR195" i="3" s="1"/>
  <c r="BC195" i="3"/>
  <c r="BE195" i="3"/>
  <c r="BK195" i="3"/>
  <c r="BL195" i="3"/>
  <c r="BM195" i="3"/>
  <c r="BN195" i="3"/>
  <c r="BO195" i="3"/>
  <c r="BP195" i="3"/>
  <c r="BQ195" i="3"/>
  <c r="BT195" i="3"/>
  <c r="BU195" i="3"/>
  <c r="BV195" i="3"/>
  <c r="BW195" i="3"/>
  <c r="BX195" i="3"/>
  <c r="BY195" i="3"/>
  <c r="Z196" i="3"/>
  <c r="AA196" i="3"/>
  <c r="BS196" i="3" s="1"/>
  <c r="BA196" i="3"/>
  <c r="BF196" i="3" s="1"/>
  <c r="BB196" i="3"/>
  <c r="BR196" i="3" s="1"/>
  <c r="BC196" i="3"/>
  <c r="BE196" i="3"/>
  <c r="BK196" i="3"/>
  <c r="BL196" i="3"/>
  <c r="BM196" i="3"/>
  <c r="BN196" i="3"/>
  <c r="BO196" i="3"/>
  <c r="BP196" i="3"/>
  <c r="BT196" i="3"/>
  <c r="BU196" i="3"/>
  <c r="BV196" i="3"/>
  <c r="BW196" i="3"/>
  <c r="BX196" i="3"/>
  <c r="BY196" i="3"/>
  <c r="Z197" i="3"/>
  <c r="AA197" i="3"/>
  <c r="BS197" i="3" s="1"/>
  <c r="BA197" i="3"/>
  <c r="BQ197" i="3" s="1"/>
  <c r="BB197" i="3"/>
  <c r="BR197" i="3" s="1"/>
  <c r="BC197" i="3"/>
  <c r="BE197" i="3"/>
  <c r="BK197" i="3"/>
  <c r="BL197" i="3"/>
  <c r="BM197" i="3"/>
  <c r="BN197" i="3"/>
  <c r="BO197" i="3"/>
  <c r="BP197" i="3"/>
  <c r="BT197" i="3"/>
  <c r="BU197" i="3"/>
  <c r="BV197" i="3"/>
  <c r="BW197" i="3"/>
  <c r="BX197" i="3"/>
  <c r="BY197" i="3"/>
  <c r="Z198" i="3"/>
  <c r="AA198" i="3"/>
  <c r="BS198" i="3" s="1"/>
  <c r="BA198" i="3"/>
  <c r="BQ198" i="3" s="1"/>
  <c r="BB198" i="3"/>
  <c r="BR198" i="3" s="1"/>
  <c r="BC198" i="3"/>
  <c r="BE198" i="3"/>
  <c r="BK198" i="3"/>
  <c r="BL198" i="3"/>
  <c r="BM198" i="3"/>
  <c r="BN198" i="3"/>
  <c r="BO198" i="3"/>
  <c r="BP198" i="3"/>
  <c r="BT198" i="3"/>
  <c r="BU198" i="3"/>
  <c r="BV198" i="3"/>
  <c r="BW198" i="3"/>
  <c r="BX198" i="3"/>
  <c r="BY198" i="3"/>
  <c r="Z199" i="3"/>
  <c r="AA199" i="3"/>
  <c r="BS199" i="3" s="1"/>
  <c r="BA199" i="3"/>
  <c r="BQ199" i="3" s="1"/>
  <c r="BB199" i="3"/>
  <c r="BR199" i="3" s="1"/>
  <c r="BC199" i="3"/>
  <c r="BE199" i="3"/>
  <c r="BK199" i="3"/>
  <c r="BL199" i="3"/>
  <c r="BM199" i="3"/>
  <c r="BN199" i="3"/>
  <c r="BO199" i="3"/>
  <c r="BP199" i="3"/>
  <c r="BT199" i="3"/>
  <c r="BU199" i="3"/>
  <c r="BV199" i="3"/>
  <c r="BW199" i="3"/>
  <c r="BX199" i="3"/>
  <c r="BY199" i="3"/>
  <c r="Z200" i="3"/>
  <c r="AA200" i="3"/>
  <c r="BS200" i="3" s="1"/>
  <c r="BA200" i="3"/>
  <c r="BB200" i="3"/>
  <c r="BR200" i="3" s="1"/>
  <c r="BC200" i="3"/>
  <c r="BE200" i="3"/>
  <c r="BK200" i="3"/>
  <c r="BL200" i="3"/>
  <c r="BM200" i="3"/>
  <c r="BN200" i="3"/>
  <c r="BO200" i="3"/>
  <c r="BP200" i="3"/>
  <c r="BT200" i="3"/>
  <c r="BU200" i="3"/>
  <c r="BV200" i="3"/>
  <c r="BW200" i="3"/>
  <c r="BX200" i="3"/>
  <c r="BY200" i="3"/>
  <c r="Z201" i="3"/>
  <c r="AA201" i="3"/>
  <c r="BS201" i="3" s="1"/>
  <c r="BA201" i="3"/>
  <c r="BQ201" i="3" s="1"/>
  <c r="BB201" i="3"/>
  <c r="BR201" i="3" s="1"/>
  <c r="BC201" i="3"/>
  <c r="BE201" i="3"/>
  <c r="BK201" i="3"/>
  <c r="BL201" i="3"/>
  <c r="BM201" i="3"/>
  <c r="BN201" i="3"/>
  <c r="BO201" i="3"/>
  <c r="BP201" i="3"/>
  <c r="BT201" i="3"/>
  <c r="BU201" i="3"/>
  <c r="BV201" i="3"/>
  <c r="BW201" i="3"/>
  <c r="BX201" i="3"/>
  <c r="BY201" i="3"/>
  <c r="Z202" i="3"/>
  <c r="AA202" i="3"/>
  <c r="BS202" i="3" s="1"/>
  <c r="BA202" i="3"/>
  <c r="BB202" i="3"/>
  <c r="BR202" i="3" s="1"/>
  <c r="BC202" i="3"/>
  <c r="BE202" i="3"/>
  <c r="BK202" i="3"/>
  <c r="BL202" i="3"/>
  <c r="BM202" i="3"/>
  <c r="BN202" i="3"/>
  <c r="BO202" i="3"/>
  <c r="BP202" i="3"/>
  <c r="BQ202" i="3"/>
  <c r="BT202" i="3"/>
  <c r="BU202" i="3"/>
  <c r="BV202" i="3"/>
  <c r="BW202" i="3"/>
  <c r="BX202" i="3"/>
  <c r="BY202" i="3"/>
  <c r="Z203" i="3"/>
  <c r="AA203" i="3"/>
  <c r="BS203" i="3" s="1"/>
  <c r="BA203" i="3"/>
  <c r="BB203" i="3"/>
  <c r="BF203" i="3" s="1"/>
  <c r="BC203" i="3"/>
  <c r="BE203" i="3"/>
  <c r="BK203" i="3"/>
  <c r="BL203" i="3"/>
  <c r="BM203" i="3"/>
  <c r="BN203" i="3"/>
  <c r="BO203" i="3"/>
  <c r="BP203" i="3"/>
  <c r="BQ203" i="3"/>
  <c r="BT203" i="3"/>
  <c r="BU203" i="3"/>
  <c r="BV203" i="3"/>
  <c r="BW203" i="3"/>
  <c r="BX203" i="3"/>
  <c r="BY203" i="3"/>
  <c r="Z204" i="3"/>
  <c r="AA204" i="3"/>
  <c r="BS204" i="3" s="1"/>
  <c r="BA204" i="3"/>
  <c r="BB204" i="3"/>
  <c r="BR204" i="3" s="1"/>
  <c r="BC204" i="3"/>
  <c r="BE204" i="3"/>
  <c r="BK204" i="3"/>
  <c r="BL204" i="3"/>
  <c r="BM204" i="3"/>
  <c r="BN204" i="3"/>
  <c r="BO204" i="3"/>
  <c r="BP204" i="3"/>
  <c r="BT204" i="3"/>
  <c r="BU204" i="3"/>
  <c r="BV204" i="3"/>
  <c r="BW204" i="3"/>
  <c r="BX204" i="3"/>
  <c r="BY204" i="3"/>
  <c r="Z205" i="3"/>
  <c r="AA205" i="3"/>
  <c r="BS205" i="3" s="1"/>
  <c r="BA205" i="3"/>
  <c r="BQ205" i="3" s="1"/>
  <c r="BB205" i="3"/>
  <c r="BR205" i="3" s="1"/>
  <c r="BC205" i="3"/>
  <c r="BE205" i="3"/>
  <c r="BK205" i="3"/>
  <c r="BL205" i="3"/>
  <c r="BM205" i="3"/>
  <c r="BN205" i="3"/>
  <c r="BO205" i="3"/>
  <c r="BP205" i="3"/>
  <c r="BT205" i="3"/>
  <c r="BU205" i="3"/>
  <c r="BV205" i="3"/>
  <c r="BW205" i="3"/>
  <c r="BX205" i="3"/>
  <c r="BY205" i="3"/>
  <c r="Z206" i="3"/>
  <c r="AA206" i="3"/>
  <c r="BS206" i="3" s="1"/>
  <c r="BA206" i="3"/>
  <c r="BQ206" i="3" s="1"/>
  <c r="BB206" i="3"/>
  <c r="BR206" i="3" s="1"/>
  <c r="BC206" i="3"/>
  <c r="BE206" i="3"/>
  <c r="BK206" i="3"/>
  <c r="BL206" i="3"/>
  <c r="BM206" i="3"/>
  <c r="BN206" i="3"/>
  <c r="BO206" i="3"/>
  <c r="BP206" i="3"/>
  <c r="BT206" i="3"/>
  <c r="BU206" i="3"/>
  <c r="BV206" i="3"/>
  <c r="BW206" i="3"/>
  <c r="BX206" i="3"/>
  <c r="BY206" i="3"/>
  <c r="Z207" i="3"/>
  <c r="AA207" i="3"/>
  <c r="BS207" i="3" s="1"/>
  <c r="BA207" i="3"/>
  <c r="BQ207" i="3" s="1"/>
  <c r="BB207" i="3"/>
  <c r="BR207" i="3" s="1"/>
  <c r="BC207" i="3"/>
  <c r="BE207" i="3"/>
  <c r="BK207" i="3"/>
  <c r="BL207" i="3"/>
  <c r="BM207" i="3"/>
  <c r="BN207" i="3"/>
  <c r="BO207" i="3"/>
  <c r="BP207" i="3"/>
  <c r="BT207" i="3"/>
  <c r="BU207" i="3"/>
  <c r="BV207" i="3"/>
  <c r="BW207" i="3"/>
  <c r="BX207" i="3"/>
  <c r="BY207" i="3"/>
  <c r="Z208" i="3"/>
  <c r="AA208" i="3"/>
  <c r="BS208" i="3" s="1"/>
  <c r="BA208" i="3"/>
  <c r="BB208" i="3"/>
  <c r="BC208" i="3"/>
  <c r="BE208" i="3"/>
  <c r="BK208" i="3"/>
  <c r="BL208" i="3"/>
  <c r="BM208" i="3"/>
  <c r="BN208" i="3"/>
  <c r="BO208" i="3"/>
  <c r="BP208" i="3"/>
  <c r="BR208" i="3"/>
  <c r="BT208" i="3"/>
  <c r="BU208" i="3"/>
  <c r="BV208" i="3"/>
  <c r="BW208" i="3"/>
  <c r="BX208" i="3"/>
  <c r="BY208" i="3"/>
  <c r="Z209" i="3"/>
  <c r="AA209" i="3"/>
  <c r="BS209" i="3" s="1"/>
  <c r="BA209" i="3"/>
  <c r="BQ209" i="3" s="1"/>
  <c r="BB209" i="3"/>
  <c r="BR209" i="3" s="1"/>
  <c r="BC209" i="3"/>
  <c r="BE209" i="3"/>
  <c r="BK209" i="3"/>
  <c r="BL209" i="3"/>
  <c r="BM209" i="3"/>
  <c r="BN209" i="3"/>
  <c r="BO209" i="3"/>
  <c r="BP209" i="3"/>
  <c r="BT209" i="3"/>
  <c r="BU209" i="3"/>
  <c r="BV209" i="3"/>
  <c r="BW209" i="3"/>
  <c r="BX209" i="3"/>
  <c r="BY209" i="3"/>
  <c r="Z210" i="3"/>
  <c r="AA210" i="3"/>
  <c r="BS210" i="3" s="1"/>
  <c r="BA210" i="3"/>
  <c r="BB210" i="3"/>
  <c r="BR210" i="3" s="1"/>
  <c r="BC210" i="3"/>
  <c r="BE210" i="3"/>
  <c r="BK210" i="3"/>
  <c r="BL210" i="3"/>
  <c r="BM210" i="3"/>
  <c r="BN210" i="3"/>
  <c r="BO210" i="3"/>
  <c r="BP210" i="3"/>
  <c r="BQ210" i="3"/>
  <c r="BT210" i="3"/>
  <c r="BU210" i="3"/>
  <c r="BV210" i="3"/>
  <c r="BW210" i="3"/>
  <c r="BX210" i="3"/>
  <c r="BY210" i="3"/>
  <c r="Z211" i="3"/>
  <c r="AA211" i="3"/>
  <c r="BS211" i="3" s="1"/>
  <c r="BA211" i="3"/>
  <c r="BF211" i="3" s="1"/>
  <c r="BB211" i="3"/>
  <c r="BC211" i="3"/>
  <c r="BE211" i="3"/>
  <c r="BK211" i="3"/>
  <c r="BL211" i="3"/>
  <c r="BM211" i="3"/>
  <c r="BN211" i="3"/>
  <c r="BO211" i="3"/>
  <c r="BP211" i="3"/>
  <c r="BQ211" i="3"/>
  <c r="BR211" i="3"/>
  <c r="BT211" i="3"/>
  <c r="BU211" i="3"/>
  <c r="BV211" i="3"/>
  <c r="BW211" i="3"/>
  <c r="BX211" i="3"/>
  <c r="BY211" i="3"/>
  <c r="Z212" i="3"/>
  <c r="AA212" i="3"/>
  <c r="BS212" i="3" s="1"/>
  <c r="BA212" i="3"/>
  <c r="BF212" i="3" s="1"/>
  <c r="BB212" i="3"/>
  <c r="BC212" i="3"/>
  <c r="BE212" i="3"/>
  <c r="BK212" i="3"/>
  <c r="BL212" i="3"/>
  <c r="BM212" i="3"/>
  <c r="BN212" i="3"/>
  <c r="BO212" i="3"/>
  <c r="BP212" i="3"/>
  <c r="BR212" i="3"/>
  <c r="BT212" i="3"/>
  <c r="BU212" i="3"/>
  <c r="BV212" i="3"/>
  <c r="BW212" i="3"/>
  <c r="BX212" i="3"/>
  <c r="BY212" i="3"/>
  <c r="Z213" i="3"/>
  <c r="AA213" i="3"/>
  <c r="BS213" i="3" s="1"/>
  <c r="BA213" i="3"/>
  <c r="BQ213" i="3" s="1"/>
  <c r="BB213" i="3"/>
  <c r="BR213" i="3" s="1"/>
  <c r="BC213" i="3"/>
  <c r="BE213" i="3"/>
  <c r="BK213" i="3"/>
  <c r="BL213" i="3"/>
  <c r="BM213" i="3"/>
  <c r="BN213" i="3"/>
  <c r="BO213" i="3"/>
  <c r="BP213" i="3"/>
  <c r="BT213" i="3"/>
  <c r="BU213" i="3"/>
  <c r="BV213" i="3"/>
  <c r="BW213" i="3"/>
  <c r="BX213" i="3"/>
  <c r="BY213" i="3"/>
  <c r="Z214" i="3"/>
  <c r="AA214" i="3"/>
  <c r="BS214" i="3" s="1"/>
  <c r="BA214" i="3"/>
  <c r="BQ214" i="3" s="1"/>
  <c r="BB214" i="3"/>
  <c r="BR214" i="3" s="1"/>
  <c r="BC214" i="3"/>
  <c r="BE214" i="3"/>
  <c r="BK214" i="3"/>
  <c r="BL214" i="3"/>
  <c r="BM214" i="3"/>
  <c r="BN214" i="3"/>
  <c r="BO214" i="3"/>
  <c r="BP214" i="3"/>
  <c r="BT214" i="3"/>
  <c r="BU214" i="3"/>
  <c r="BV214" i="3"/>
  <c r="BW214" i="3"/>
  <c r="BX214" i="3"/>
  <c r="BY214" i="3"/>
  <c r="Z215" i="3"/>
  <c r="AA215" i="3"/>
  <c r="BS215" i="3" s="1"/>
  <c r="BA215" i="3"/>
  <c r="BQ215" i="3" s="1"/>
  <c r="BB215" i="3"/>
  <c r="BR215" i="3" s="1"/>
  <c r="BC215" i="3"/>
  <c r="BE215" i="3"/>
  <c r="BK215" i="3"/>
  <c r="BL215" i="3"/>
  <c r="BM215" i="3"/>
  <c r="BN215" i="3"/>
  <c r="BO215" i="3"/>
  <c r="BP215" i="3"/>
  <c r="BT215" i="3"/>
  <c r="BU215" i="3"/>
  <c r="BV215" i="3"/>
  <c r="BW215" i="3"/>
  <c r="BX215" i="3"/>
  <c r="BY215" i="3"/>
  <c r="Z216" i="3"/>
  <c r="AA216" i="3"/>
  <c r="BS216" i="3" s="1"/>
  <c r="BA216" i="3"/>
  <c r="BB216" i="3"/>
  <c r="BC216" i="3"/>
  <c r="BE216" i="3"/>
  <c r="BK216" i="3"/>
  <c r="BL216" i="3"/>
  <c r="BM216" i="3"/>
  <c r="BN216" i="3"/>
  <c r="BO216" i="3"/>
  <c r="BP216" i="3"/>
  <c r="BR216" i="3"/>
  <c r="BT216" i="3"/>
  <c r="BU216" i="3"/>
  <c r="BV216" i="3"/>
  <c r="BW216" i="3"/>
  <c r="BX216" i="3"/>
  <c r="BY216" i="3"/>
  <c r="Z217" i="3"/>
  <c r="AA217" i="3"/>
  <c r="BS217" i="3" s="1"/>
  <c r="BA217" i="3"/>
  <c r="BQ217" i="3" s="1"/>
  <c r="BB217" i="3"/>
  <c r="BR217" i="3" s="1"/>
  <c r="BC217" i="3"/>
  <c r="BE217" i="3"/>
  <c r="BK217" i="3"/>
  <c r="BL217" i="3"/>
  <c r="BM217" i="3"/>
  <c r="BN217" i="3"/>
  <c r="BO217" i="3"/>
  <c r="BP217" i="3"/>
  <c r="BT217" i="3"/>
  <c r="BU217" i="3"/>
  <c r="BV217" i="3"/>
  <c r="BW217" i="3"/>
  <c r="BX217" i="3"/>
  <c r="BY217" i="3"/>
  <c r="Z218" i="3"/>
  <c r="AA218" i="3"/>
  <c r="BS218" i="3" s="1"/>
  <c r="BA218" i="3"/>
  <c r="BB218" i="3"/>
  <c r="BR218" i="3" s="1"/>
  <c r="BC218" i="3"/>
  <c r="BE218" i="3"/>
  <c r="BK218" i="3"/>
  <c r="BL218" i="3"/>
  <c r="BM218" i="3"/>
  <c r="BN218" i="3"/>
  <c r="BO218" i="3"/>
  <c r="BP218" i="3"/>
  <c r="BQ218" i="3"/>
  <c r="BT218" i="3"/>
  <c r="BU218" i="3"/>
  <c r="BV218" i="3"/>
  <c r="BW218" i="3"/>
  <c r="BX218" i="3"/>
  <c r="BY218" i="3"/>
  <c r="Z219" i="3"/>
  <c r="AA219" i="3"/>
  <c r="BS219" i="3" s="1"/>
  <c r="BA219" i="3"/>
  <c r="BB219" i="3"/>
  <c r="BC219" i="3"/>
  <c r="BE219" i="3"/>
  <c r="BF219" i="3"/>
  <c r="BK219" i="3"/>
  <c r="BL219" i="3"/>
  <c r="BM219" i="3"/>
  <c r="BN219" i="3"/>
  <c r="BO219" i="3"/>
  <c r="BP219" i="3"/>
  <c r="BQ219" i="3"/>
  <c r="BR219" i="3"/>
  <c r="BT219" i="3"/>
  <c r="BU219" i="3"/>
  <c r="BV219" i="3"/>
  <c r="BW219" i="3"/>
  <c r="BX219" i="3"/>
  <c r="BY219" i="3"/>
  <c r="Z220" i="3"/>
  <c r="AA220" i="3"/>
  <c r="BS220" i="3" s="1"/>
  <c r="BA220" i="3"/>
  <c r="BB220" i="3"/>
  <c r="BR220" i="3" s="1"/>
  <c r="BC220" i="3"/>
  <c r="BE220" i="3"/>
  <c r="BK220" i="3"/>
  <c r="BL220" i="3"/>
  <c r="BM220" i="3"/>
  <c r="BN220" i="3"/>
  <c r="BO220" i="3"/>
  <c r="BP220" i="3"/>
  <c r="BT220" i="3"/>
  <c r="BU220" i="3"/>
  <c r="BV220" i="3"/>
  <c r="BW220" i="3"/>
  <c r="BX220" i="3"/>
  <c r="BY220" i="3"/>
  <c r="Z221" i="3"/>
  <c r="AA221" i="3"/>
  <c r="BS221" i="3" s="1"/>
  <c r="BA221" i="3"/>
  <c r="BQ221" i="3" s="1"/>
  <c r="BB221" i="3"/>
  <c r="BR221" i="3" s="1"/>
  <c r="BC221" i="3"/>
  <c r="BE221" i="3"/>
  <c r="BK221" i="3"/>
  <c r="BL221" i="3"/>
  <c r="BM221" i="3"/>
  <c r="BN221" i="3"/>
  <c r="BO221" i="3"/>
  <c r="BP221" i="3"/>
  <c r="BT221" i="3"/>
  <c r="BU221" i="3"/>
  <c r="BV221" i="3"/>
  <c r="BW221" i="3"/>
  <c r="BX221" i="3"/>
  <c r="BY221" i="3"/>
  <c r="Z222" i="3"/>
  <c r="AA222" i="3"/>
  <c r="BS222" i="3" s="1"/>
  <c r="BA222" i="3"/>
  <c r="BQ222" i="3" s="1"/>
  <c r="BB222" i="3"/>
  <c r="BR222" i="3" s="1"/>
  <c r="BC222" i="3"/>
  <c r="BE222" i="3"/>
  <c r="BK222" i="3"/>
  <c r="BL222" i="3"/>
  <c r="BM222" i="3"/>
  <c r="BN222" i="3"/>
  <c r="BO222" i="3"/>
  <c r="BP222" i="3"/>
  <c r="BT222" i="3"/>
  <c r="BU222" i="3"/>
  <c r="BV222" i="3"/>
  <c r="BW222" i="3"/>
  <c r="BX222" i="3"/>
  <c r="BY222" i="3"/>
  <c r="Z223" i="3"/>
  <c r="AA223" i="3"/>
  <c r="BS223" i="3" s="1"/>
  <c r="BA223" i="3"/>
  <c r="BB223" i="3"/>
  <c r="BR223" i="3" s="1"/>
  <c r="BC223" i="3"/>
  <c r="BE223" i="3"/>
  <c r="BK223" i="3"/>
  <c r="BL223" i="3"/>
  <c r="BM223" i="3"/>
  <c r="BN223" i="3"/>
  <c r="BO223" i="3"/>
  <c r="BP223" i="3"/>
  <c r="BT223" i="3"/>
  <c r="BU223" i="3"/>
  <c r="BV223" i="3"/>
  <c r="BW223" i="3"/>
  <c r="BX223" i="3"/>
  <c r="BY223" i="3"/>
  <c r="Z224" i="3"/>
  <c r="AA224" i="3"/>
  <c r="BS224" i="3" s="1"/>
  <c r="BA224" i="3"/>
  <c r="BB224" i="3"/>
  <c r="BR224" i="3" s="1"/>
  <c r="BC224" i="3"/>
  <c r="BE224" i="3"/>
  <c r="BK224" i="3"/>
  <c r="BL224" i="3"/>
  <c r="BM224" i="3"/>
  <c r="BN224" i="3"/>
  <c r="BO224" i="3"/>
  <c r="BP224" i="3"/>
  <c r="BT224" i="3"/>
  <c r="BU224" i="3"/>
  <c r="BV224" i="3"/>
  <c r="BW224" i="3"/>
  <c r="BX224" i="3"/>
  <c r="BY224" i="3"/>
  <c r="Z225" i="3"/>
  <c r="AA225" i="3"/>
  <c r="BS225" i="3" s="1"/>
  <c r="BA225" i="3"/>
  <c r="BQ225" i="3" s="1"/>
  <c r="BB225" i="3"/>
  <c r="BR225" i="3" s="1"/>
  <c r="BC225" i="3"/>
  <c r="BE225" i="3"/>
  <c r="BK225" i="3"/>
  <c r="BL225" i="3"/>
  <c r="BM225" i="3"/>
  <c r="BN225" i="3"/>
  <c r="BO225" i="3"/>
  <c r="BP225" i="3"/>
  <c r="BT225" i="3"/>
  <c r="BU225" i="3"/>
  <c r="BV225" i="3"/>
  <c r="BW225" i="3"/>
  <c r="BX225" i="3"/>
  <c r="BY225" i="3"/>
  <c r="Z226" i="3"/>
  <c r="AA226" i="3"/>
  <c r="BS226" i="3" s="1"/>
  <c r="BA226" i="3"/>
  <c r="BQ226" i="3" s="1"/>
  <c r="BB226" i="3"/>
  <c r="BR226" i="3" s="1"/>
  <c r="BC226" i="3"/>
  <c r="BE226" i="3"/>
  <c r="BK226" i="3"/>
  <c r="BL226" i="3"/>
  <c r="BM226" i="3"/>
  <c r="BN226" i="3"/>
  <c r="BO226" i="3"/>
  <c r="BP226" i="3"/>
  <c r="BT226" i="3"/>
  <c r="BU226" i="3"/>
  <c r="BV226" i="3"/>
  <c r="BW226" i="3"/>
  <c r="BX226" i="3"/>
  <c r="BY226" i="3"/>
  <c r="Z227" i="3"/>
  <c r="AA227" i="3"/>
  <c r="BS227" i="3" s="1"/>
  <c r="BA227" i="3"/>
  <c r="BQ227" i="3" s="1"/>
  <c r="BB227" i="3"/>
  <c r="BR227" i="3" s="1"/>
  <c r="BC227" i="3"/>
  <c r="BE227" i="3"/>
  <c r="BK227" i="3"/>
  <c r="BL227" i="3"/>
  <c r="BM227" i="3"/>
  <c r="BN227" i="3"/>
  <c r="BO227" i="3"/>
  <c r="BP227" i="3"/>
  <c r="BT227" i="3"/>
  <c r="BU227" i="3"/>
  <c r="BV227" i="3"/>
  <c r="BW227" i="3"/>
  <c r="BX227" i="3"/>
  <c r="BY227" i="3"/>
  <c r="Z228" i="3"/>
  <c r="AA228" i="3"/>
  <c r="BS228" i="3" s="1"/>
  <c r="BA228" i="3"/>
  <c r="BB228" i="3"/>
  <c r="BC228" i="3"/>
  <c r="BE228" i="3"/>
  <c r="BK228" i="3"/>
  <c r="BL228" i="3"/>
  <c r="BM228" i="3"/>
  <c r="BN228" i="3"/>
  <c r="BO228" i="3"/>
  <c r="BP228" i="3"/>
  <c r="BR228" i="3"/>
  <c r="BT228" i="3"/>
  <c r="BU228" i="3"/>
  <c r="BV228" i="3"/>
  <c r="BW228" i="3"/>
  <c r="BX228" i="3"/>
  <c r="BY228" i="3"/>
  <c r="Z229" i="3"/>
  <c r="AA229" i="3"/>
  <c r="BS229" i="3" s="1"/>
  <c r="BA229" i="3"/>
  <c r="BQ229" i="3" s="1"/>
  <c r="BB229" i="3"/>
  <c r="BR229" i="3" s="1"/>
  <c r="BC229" i="3"/>
  <c r="BE229" i="3"/>
  <c r="BK229" i="3"/>
  <c r="BL229" i="3"/>
  <c r="BM229" i="3"/>
  <c r="BN229" i="3"/>
  <c r="BO229" i="3"/>
  <c r="BP229" i="3"/>
  <c r="BT229" i="3"/>
  <c r="BU229" i="3"/>
  <c r="BV229" i="3"/>
  <c r="BW229" i="3"/>
  <c r="BX229" i="3"/>
  <c r="BY229" i="3"/>
  <c r="Z230" i="3"/>
  <c r="AA230" i="3"/>
  <c r="BS230" i="3" s="1"/>
  <c r="BA230" i="3"/>
  <c r="BQ230" i="3" s="1"/>
  <c r="BB230" i="3"/>
  <c r="BR230" i="3" s="1"/>
  <c r="BC230" i="3"/>
  <c r="BE230" i="3"/>
  <c r="BK230" i="3"/>
  <c r="BL230" i="3"/>
  <c r="BM230" i="3"/>
  <c r="BN230" i="3"/>
  <c r="BO230" i="3"/>
  <c r="BP230" i="3"/>
  <c r="BT230" i="3"/>
  <c r="BU230" i="3"/>
  <c r="BV230" i="3"/>
  <c r="BW230" i="3"/>
  <c r="BX230" i="3"/>
  <c r="BY230" i="3"/>
  <c r="Z231" i="3"/>
  <c r="AA231" i="3"/>
  <c r="BA231" i="3"/>
  <c r="BF231" i="3" s="1"/>
  <c r="BB231" i="3"/>
  <c r="BC231" i="3"/>
  <c r="BE231" i="3"/>
  <c r="BK231" i="3"/>
  <c r="BL231" i="3"/>
  <c r="BM231" i="3"/>
  <c r="BN231" i="3"/>
  <c r="BO231" i="3"/>
  <c r="BP231" i="3"/>
  <c r="BR231" i="3"/>
  <c r="BS231" i="3"/>
  <c r="BT231" i="3"/>
  <c r="BU231" i="3"/>
  <c r="BV231" i="3"/>
  <c r="BW231" i="3"/>
  <c r="BX231" i="3"/>
  <c r="BY231" i="3"/>
  <c r="Z232" i="3"/>
  <c r="AA232" i="3"/>
  <c r="BS232" i="3" s="1"/>
  <c r="BA232" i="3"/>
  <c r="BB232" i="3"/>
  <c r="BR232" i="3" s="1"/>
  <c r="BC232" i="3"/>
  <c r="BE232" i="3"/>
  <c r="BK232" i="3"/>
  <c r="BL232" i="3"/>
  <c r="BM232" i="3"/>
  <c r="BN232" i="3"/>
  <c r="BO232" i="3"/>
  <c r="BP232" i="3"/>
  <c r="BT232" i="3"/>
  <c r="BU232" i="3"/>
  <c r="BV232" i="3"/>
  <c r="BW232" i="3"/>
  <c r="BX232" i="3"/>
  <c r="BY232" i="3"/>
  <c r="Z233" i="3"/>
  <c r="AA233" i="3"/>
  <c r="BS233" i="3" s="1"/>
  <c r="BA233" i="3"/>
  <c r="BQ233" i="3" s="1"/>
  <c r="BB233" i="3"/>
  <c r="BR233" i="3" s="1"/>
  <c r="BC233" i="3"/>
  <c r="BE233" i="3"/>
  <c r="BK233" i="3"/>
  <c r="BL233" i="3"/>
  <c r="BM233" i="3"/>
  <c r="BN233" i="3"/>
  <c r="BO233" i="3"/>
  <c r="BP233" i="3"/>
  <c r="BT233" i="3"/>
  <c r="BU233" i="3"/>
  <c r="BV233" i="3"/>
  <c r="BW233" i="3"/>
  <c r="BX233" i="3"/>
  <c r="BY233" i="3"/>
  <c r="Z234" i="3"/>
  <c r="AA234" i="3"/>
  <c r="BS234" i="3" s="1"/>
  <c r="BA234" i="3"/>
  <c r="BB234" i="3"/>
  <c r="BR234" i="3" s="1"/>
  <c r="BC234" i="3"/>
  <c r="BE234" i="3"/>
  <c r="BK234" i="3"/>
  <c r="BL234" i="3"/>
  <c r="BM234" i="3"/>
  <c r="BN234" i="3"/>
  <c r="BO234" i="3"/>
  <c r="BP234" i="3"/>
  <c r="BQ234" i="3"/>
  <c r="BT234" i="3"/>
  <c r="BU234" i="3"/>
  <c r="BV234" i="3"/>
  <c r="BW234" i="3"/>
  <c r="BX234" i="3"/>
  <c r="BY234" i="3"/>
  <c r="Z235" i="3"/>
  <c r="AA235" i="3"/>
  <c r="BS235" i="3" s="1"/>
  <c r="BA235" i="3"/>
  <c r="BB235" i="3"/>
  <c r="BR235" i="3" s="1"/>
  <c r="BC235" i="3"/>
  <c r="BE235" i="3"/>
  <c r="BK235" i="3"/>
  <c r="BL235" i="3"/>
  <c r="BM235" i="3"/>
  <c r="BN235" i="3"/>
  <c r="BO235" i="3"/>
  <c r="BP235" i="3"/>
  <c r="BQ235" i="3"/>
  <c r="BT235" i="3"/>
  <c r="BU235" i="3"/>
  <c r="BV235" i="3"/>
  <c r="BW235" i="3"/>
  <c r="BX235" i="3"/>
  <c r="BY235" i="3"/>
  <c r="Z236" i="3"/>
  <c r="AA236" i="3"/>
  <c r="BS236" i="3" s="1"/>
  <c r="BA236" i="3"/>
  <c r="BB236" i="3"/>
  <c r="BR236" i="3" s="1"/>
  <c r="BC236" i="3"/>
  <c r="BE236" i="3"/>
  <c r="BK236" i="3"/>
  <c r="BL236" i="3"/>
  <c r="BM236" i="3"/>
  <c r="BN236" i="3"/>
  <c r="BO236" i="3"/>
  <c r="BP236" i="3"/>
  <c r="BT236" i="3"/>
  <c r="BU236" i="3"/>
  <c r="BV236" i="3"/>
  <c r="BW236" i="3"/>
  <c r="BX236" i="3"/>
  <c r="BY236" i="3"/>
  <c r="Z237" i="3"/>
  <c r="AA237" i="3"/>
  <c r="BS237" i="3" s="1"/>
  <c r="BA237" i="3"/>
  <c r="BQ237" i="3" s="1"/>
  <c r="BB237" i="3"/>
  <c r="BR237" i="3" s="1"/>
  <c r="BC237" i="3"/>
  <c r="BE237" i="3"/>
  <c r="BK237" i="3"/>
  <c r="BL237" i="3"/>
  <c r="BM237" i="3"/>
  <c r="BN237" i="3"/>
  <c r="BO237" i="3"/>
  <c r="BP237" i="3"/>
  <c r="BT237" i="3"/>
  <c r="BU237" i="3"/>
  <c r="BV237" i="3"/>
  <c r="BW237" i="3"/>
  <c r="BX237" i="3"/>
  <c r="BY237" i="3"/>
  <c r="Z238" i="3"/>
  <c r="AA238" i="3"/>
  <c r="BS238" i="3" s="1"/>
  <c r="BA238" i="3"/>
  <c r="BQ238" i="3" s="1"/>
  <c r="BB238" i="3"/>
  <c r="BR238" i="3" s="1"/>
  <c r="BC238" i="3"/>
  <c r="BE238" i="3"/>
  <c r="BK238" i="3"/>
  <c r="BL238" i="3"/>
  <c r="BM238" i="3"/>
  <c r="BN238" i="3"/>
  <c r="BO238" i="3"/>
  <c r="BP238" i="3"/>
  <c r="BT238" i="3"/>
  <c r="BU238" i="3"/>
  <c r="BV238" i="3"/>
  <c r="BW238" i="3"/>
  <c r="BX238" i="3"/>
  <c r="BY238" i="3"/>
  <c r="Z239" i="3"/>
  <c r="AA239" i="3"/>
  <c r="BA239" i="3"/>
  <c r="BQ239" i="3" s="1"/>
  <c r="BB239" i="3"/>
  <c r="BC239" i="3"/>
  <c r="BE239" i="3"/>
  <c r="BK239" i="3"/>
  <c r="BL239" i="3"/>
  <c r="BM239" i="3"/>
  <c r="BN239" i="3"/>
  <c r="BO239" i="3"/>
  <c r="BP239" i="3"/>
  <c r="BR239" i="3"/>
  <c r="BS239" i="3"/>
  <c r="BT239" i="3"/>
  <c r="BU239" i="3"/>
  <c r="BV239" i="3"/>
  <c r="BW239" i="3"/>
  <c r="BX239" i="3"/>
  <c r="BY239" i="3"/>
  <c r="Z241" i="3"/>
  <c r="AA241" i="3"/>
  <c r="BS241" i="3" s="1"/>
  <c r="BA241" i="3"/>
  <c r="BQ241" i="3" s="1"/>
  <c r="BB241" i="3"/>
  <c r="BR241" i="3" s="1"/>
  <c r="BC241" i="3"/>
  <c r="BE241" i="3"/>
  <c r="BK241" i="3"/>
  <c r="BL241" i="3"/>
  <c r="BM241" i="3"/>
  <c r="BN241" i="3"/>
  <c r="BO241" i="3"/>
  <c r="BP241" i="3"/>
  <c r="BT241" i="3"/>
  <c r="BU241" i="3"/>
  <c r="BV241" i="3"/>
  <c r="BW241" i="3"/>
  <c r="BX241" i="3"/>
  <c r="BY241" i="3"/>
  <c r="Z242" i="3"/>
  <c r="AA242" i="3"/>
  <c r="BS242" i="3" s="1"/>
  <c r="BA242" i="3"/>
  <c r="BQ242" i="3" s="1"/>
  <c r="BB242" i="3"/>
  <c r="BR242" i="3" s="1"/>
  <c r="BC242" i="3"/>
  <c r="BE242" i="3"/>
  <c r="BK242" i="3"/>
  <c r="BL242" i="3"/>
  <c r="BM242" i="3"/>
  <c r="BN242" i="3"/>
  <c r="BO242" i="3"/>
  <c r="BP242" i="3"/>
  <c r="BT242" i="3"/>
  <c r="BU242" i="3"/>
  <c r="BV242" i="3"/>
  <c r="BW242" i="3"/>
  <c r="BX242" i="3"/>
  <c r="BY242" i="3"/>
  <c r="Z243" i="3"/>
  <c r="AA243" i="3"/>
  <c r="BS243" i="3" s="1"/>
  <c r="BA243" i="3"/>
  <c r="BF243" i="3" s="1"/>
  <c r="BB243" i="3"/>
  <c r="BC243" i="3"/>
  <c r="BE243" i="3"/>
  <c r="BK243" i="3"/>
  <c r="BL243" i="3"/>
  <c r="BM243" i="3"/>
  <c r="BN243" i="3"/>
  <c r="BO243" i="3"/>
  <c r="BP243" i="3"/>
  <c r="BQ243" i="3"/>
  <c r="BR243" i="3"/>
  <c r="BT243" i="3"/>
  <c r="BU243" i="3"/>
  <c r="BV243" i="3"/>
  <c r="BW243" i="3"/>
  <c r="BX243" i="3"/>
  <c r="BY243" i="3"/>
  <c r="Z244" i="3"/>
  <c r="AA244" i="3"/>
  <c r="BS244" i="3" s="1"/>
  <c r="BA244" i="3"/>
  <c r="BB244" i="3"/>
  <c r="BR244" i="3" s="1"/>
  <c r="BC244" i="3"/>
  <c r="BE244" i="3"/>
  <c r="BK244" i="3"/>
  <c r="BL244" i="3"/>
  <c r="BM244" i="3"/>
  <c r="BN244" i="3"/>
  <c r="BO244" i="3"/>
  <c r="BP244" i="3"/>
  <c r="BT244" i="3"/>
  <c r="BU244" i="3"/>
  <c r="BV244" i="3"/>
  <c r="BW244" i="3"/>
  <c r="BX244" i="3"/>
  <c r="BY244" i="3"/>
  <c r="Z245" i="3"/>
  <c r="AA245" i="3"/>
  <c r="BS245" i="3" s="1"/>
  <c r="BA245" i="3"/>
  <c r="BQ245" i="3" s="1"/>
  <c r="BB245" i="3"/>
  <c r="BR245" i="3" s="1"/>
  <c r="BC245" i="3"/>
  <c r="BE245" i="3"/>
  <c r="BK245" i="3"/>
  <c r="BL245" i="3"/>
  <c r="BM245" i="3"/>
  <c r="BN245" i="3"/>
  <c r="BO245" i="3"/>
  <c r="BP245" i="3"/>
  <c r="BT245" i="3"/>
  <c r="BU245" i="3"/>
  <c r="BV245" i="3"/>
  <c r="BW245" i="3"/>
  <c r="BX245" i="3"/>
  <c r="BY245" i="3"/>
  <c r="Z246" i="3"/>
  <c r="AA246" i="3"/>
  <c r="BS246" i="3" s="1"/>
  <c r="BA246" i="3"/>
  <c r="BQ246" i="3" s="1"/>
  <c r="BB246" i="3"/>
  <c r="BR246" i="3" s="1"/>
  <c r="BC246" i="3"/>
  <c r="BE246" i="3"/>
  <c r="BK246" i="3"/>
  <c r="BL246" i="3"/>
  <c r="BM246" i="3"/>
  <c r="BN246" i="3"/>
  <c r="BO246" i="3"/>
  <c r="BP246" i="3"/>
  <c r="BT246" i="3"/>
  <c r="BU246" i="3"/>
  <c r="BV246" i="3"/>
  <c r="BW246" i="3"/>
  <c r="BX246" i="3"/>
  <c r="BY246" i="3"/>
  <c r="Z247" i="3"/>
  <c r="AA247" i="3"/>
  <c r="BS247" i="3" s="1"/>
  <c r="BA247" i="3"/>
  <c r="BB247" i="3"/>
  <c r="BF247" i="3" s="1"/>
  <c r="BC247" i="3"/>
  <c r="BE247" i="3"/>
  <c r="BK247" i="3"/>
  <c r="BL247" i="3"/>
  <c r="BM247" i="3"/>
  <c r="BN247" i="3"/>
  <c r="BO247" i="3"/>
  <c r="BP247" i="3"/>
  <c r="BQ247" i="3"/>
  <c r="BT247" i="3"/>
  <c r="BU247" i="3"/>
  <c r="BV247" i="3"/>
  <c r="BW247" i="3"/>
  <c r="BX247" i="3"/>
  <c r="BY247" i="3"/>
  <c r="Z248" i="3"/>
  <c r="AA248" i="3"/>
  <c r="BS248" i="3" s="1"/>
  <c r="BA248" i="3"/>
  <c r="BB248" i="3"/>
  <c r="BR248" i="3" s="1"/>
  <c r="BC248" i="3"/>
  <c r="BE248" i="3"/>
  <c r="BK248" i="3"/>
  <c r="BL248" i="3"/>
  <c r="BM248" i="3"/>
  <c r="BN248" i="3"/>
  <c r="BO248" i="3"/>
  <c r="BP248" i="3"/>
  <c r="BT248" i="3"/>
  <c r="BU248" i="3"/>
  <c r="BV248" i="3"/>
  <c r="BW248" i="3"/>
  <c r="BX248" i="3"/>
  <c r="BY248" i="3"/>
  <c r="Z249" i="3"/>
  <c r="AA249" i="3"/>
  <c r="BS249" i="3" s="1"/>
  <c r="BA249" i="3"/>
  <c r="BQ249" i="3" s="1"/>
  <c r="BB249" i="3"/>
  <c r="BR249" i="3" s="1"/>
  <c r="BC249" i="3"/>
  <c r="BE249" i="3"/>
  <c r="BK249" i="3"/>
  <c r="BL249" i="3"/>
  <c r="BM249" i="3"/>
  <c r="BN249" i="3"/>
  <c r="BO249" i="3"/>
  <c r="BP249" i="3"/>
  <c r="BT249" i="3"/>
  <c r="BU249" i="3"/>
  <c r="BV249" i="3"/>
  <c r="BW249" i="3"/>
  <c r="BX249" i="3"/>
  <c r="BY249" i="3"/>
  <c r="Z250" i="3"/>
  <c r="AA250" i="3"/>
  <c r="BS250" i="3" s="1"/>
  <c r="BA250" i="3"/>
  <c r="BB250" i="3"/>
  <c r="BC250" i="3"/>
  <c r="BE250" i="3"/>
  <c r="BK250" i="3"/>
  <c r="BL250" i="3"/>
  <c r="BM250" i="3"/>
  <c r="BN250" i="3"/>
  <c r="BO250" i="3"/>
  <c r="BT250" i="3"/>
  <c r="BU250" i="3"/>
  <c r="BV250" i="3"/>
  <c r="BW250" i="3"/>
  <c r="BX250" i="3"/>
  <c r="BY250" i="3"/>
  <c r="Z251" i="3"/>
  <c r="AA251" i="3"/>
  <c r="BS251" i="3" s="1"/>
  <c r="BA251" i="3"/>
  <c r="BQ251" i="3" s="1"/>
  <c r="BB251" i="3"/>
  <c r="BR251" i="3" s="1"/>
  <c r="BC251" i="3"/>
  <c r="BE251" i="3"/>
  <c r="BK251" i="3"/>
  <c r="BL251" i="3"/>
  <c r="BM251" i="3"/>
  <c r="BN251" i="3"/>
  <c r="BO251" i="3"/>
  <c r="BP251" i="3"/>
  <c r="BT251" i="3"/>
  <c r="BU251" i="3"/>
  <c r="BV251" i="3"/>
  <c r="BW251" i="3"/>
  <c r="BX251" i="3"/>
  <c r="BY251" i="3"/>
  <c r="Z252" i="3"/>
  <c r="AA252" i="3"/>
  <c r="BS252" i="3" s="1"/>
  <c r="BA252" i="3"/>
  <c r="BQ252" i="3" s="1"/>
  <c r="BB252" i="3"/>
  <c r="BR252" i="3" s="1"/>
  <c r="BC252" i="3"/>
  <c r="BE252" i="3"/>
  <c r="BK252" i="3"/>
  <c r="BL252" i="3"/>
  <c r="BM252" i="3"/>
  <c r="BN252" i="3"/>
  <c r="BO252" i="3"/>
  <c r="BP252" i="3"/>
  <c r="BT252" i="3"/>
  <c r="BU252" i="3"/>
  <c r="BV252" i="3"/>
  <c r="BW252" i="3"/>
  <c r="BX252" i="3"/>
  <c r="BY252" i="3"/>
  <c r="Z253" i="3"/>
  <c r="AA253" i="3"/>
  <c r="BS253" i="3" s="1"/>
  <c r="BA253" i="3"/>
  <c r="BF253" i="3" s="1"/>
  <c r="BB253" i="3"/>
  <c r="BR253" i="3" s="1"/>
  <c r="BC253" i="3"/>
  <c r="BE253" i="3"/>
  <c r="BK253" i="3"/>
  <c r="BL253" i="3"/>
  <c r="BM253" i="3"/>
  <c r="BN253" i="3"/>
  <c r="BO253" i="3"/>
  <c r="BP253" i="3"/>
  <c r="BT253" i="3"/>
  <c r="BU253" i="3"/>
  <c r="BV253" i="3"/>
  <c r="BW253" i="3"/>
  <c r="BX253" i="3"/>
  <c r="BY253" i="3"/>
  <c r="Z254" i="3"/>
  <c r="AA254" i="3"/>
  <c r="BS254" i="3" s="1"/>
  <c r="BA254" i="3"/>
  <c r="BF254" i="3" s="1"/>
  <c r="BB254" i="3"/>
  <c r="BC254" i="3"/>
  <c r="BE254" i="3"/>
  <c r="BK254" i="3"/>
  <c r="BL254" i="3"/>
  <c r="BM254" i="3"/>
  <c r="BN254" i="3"/>
  <c r="BO254" i="3"/>
  <c r="BP254" i="3"/>
  <c r="BQ254" i="3"/>
  <c r="BR254" i="3"/>
  <c r="BT254" i="3"/>
  <c r="BU254" i="3"/>
  <c r="BV254" i="3"/>
  <c r="BW254" i="3"/>
  <c r="BX254" i="3"/>
  <c r="BY254" i="3"/>
  <c r="Z255" i="3"/>
  <c r="AA255" i="3"/>
  <c r="BS255" i="3" s="1"/>
  <c r="BA255" i="3"/>
  <c r="BQ255" i="3" s="1"/>
  <c r="BB255" i="3"/>
  <c r="BR255" i="3" s="1"/>
  <c r="BC255" i="3"/>
  <c r="BE255" i="3"/>
  <c r="BK255" i="3"/>
  <c r="BL255" i="3"/>
  <c r="BM255" i="3"/>
  <c r="BN255" i="3"/>
  <c r="BO255" i="3"/>
  <c r="BP255" i="3"/>
  <c r="BT255" i="3"/>
  <c r="BU255" i="3"/>
  <c r="BV255" i="3"/>
  <c r="BW255" i="3"/>
  <c r="BX255" i="3"/>
  <c r="BY255" i="3"/>
  <c r="Z256" i="3"/>
  <c r="AA256" i="3"/>
  <c r="BS256" i="3" s="1"/>
  <c r="BA256" i="3"/>
  <c r="BQ256" i="3" s="1"/>
  <c r="BB256" i="3"/>
  <c r="BR256" i="3" s="1"/>
  <c r="BC256" i="3"/>
  <c r="BE256" i="3"/>
  <c r="BK256" i="3"/>
  <c r="BL256" i="3"/>
  <c r="BM256" i="3"/>
  <c r="BN256" i="3"/>
  <c r="BO256" i="3"/>
  <c r="BP256" i="3"/>
  <c r="BT256" i="3"/>
  <c r="BU256" i="3"/>
  <c r="BV256" i="3"/>
  <c r="BW256" i="3"/>
  <c r="BX256" i="3"/>
  <c r="BY256" i="3"/>
  <c r="Z257" i="3"/>
  <c r="AA257" i="3"/>
  <c r="BS257" i="3" s="1"/>
  <c r="BA257" i="3"/>
  <c r="BQ257" i="3" s="1"/>
  <c r="BB257" i="3"/>
  <c r="BR257" i="3" s="1"/>
  <c r="BC257" i="3"/>
  <c r="BE257" i="3"/>
  <c r="BK257" i="3"/>
  <c r="BL257" i="3"/>
  <c r="BM257" i="3"/>
  <c r="BN257" i="3"/>
  <c r="BO257" i="3"/>
  <c r="BP257" i="3"/>
  <c r="BT257" i="3"/>
  <c r="BU257" i="3"/>
  <c r="BV257" i="3"/>
  <c r="BW257" i="3"/>
  <c r="BX257" i="3"/>
  <c r="BY257" i="3"/>
  <c r="Z258" i="3"/>
  <c r="AA258" i="3"/>
  <c r="BS258" i="3" s="1"/>
  <c r="BA258" i="3"/>
  <c r="BQ258" i="3" s="1"/>
  <c r="BB258" i="3"/>
  <c r="BC258" i="3"/>
  <c r="BE258" i="3"/>
  <c r="BK258" i="3"/>
  <c r="BL258" i="3"/>
  <c r="BM258" i="3"/>
  <c r="BN258" i="3"/>
  <c r="BO258" i="3"/>
  <c r="BP258" i="3"/>
  <c r="BR258" i="3"/>
  <c r="BT258" i="3"/>
  <c r="BU258" i="3"/>
  <c r="BV258" i="3"/>
  <c r="BW258" i="3"/>
  <c r="BX258" i="3"/>
  <c r="BY258" i="3"/>
  <c r="Z259" i="3"/>
  <c r="AA259" i="3"/>
  <c r="BS259" i="3" s="1"/>
  <c r="BA259" i="3"/>
  <c r="BQ259" i="3" s="1"/>
  <c r="BB259" i="3"/>
  <c r="BR259" i="3" s="1"/>
  <c r="BC259" i="3"/>
  <c r="BE259" i="3"/>
  <c r="BK259" i="3"/>
  <c r="BL259" i="3"/>
  <c r="BM259" i="3"/>
  <c r="BN259" i="3"/>
  <c r="BO259" i="3"/>
  <c r="BP259" i="3"/>
  <c r="BT259" i="3"/>
  <c r="BU259" i="3"/>
  <c r="BV259" i="3"/>
  <c r="BW259" i="3"/>
  <c r="BX259" i="3"/>
  <c r="BY259" i="3"/>
  <c r="Z260" i="3"/>
  <c r="AA260" i="3"/>
  <c r="BS260" i="3" s="1"/>
  <c r="BA260" i="3"/>
  <c r="BQ260" i="3" s="1"/>
  <c r="BB260" i="3"/>
  <c r="BR260" i="3" s="1"/>
  <c r="BC260" i="3"/>
  <c r="BE260" i="3"/>
  <c r="BK260" i="3"/>
  <c r="BL260" i="3"/>
  <c r="BM260" i="3"/>
  <c r="BN260" i="3"/>
  <c r="BO260" i="3"/>
  <c r="BP260" i="3"/>
  <c r="BT260" i="3"/>
  <c r="BU260" i="3"/>
  <c r="BV260" i="3"/>
  <c r="BW260" i="3"/>
  <c r="BX260" i="3"/>
  <c r="BY260" i="3"/>
  <c r="Z261" i="3"/>
  <c r="AA261" i="3"/>
  <c r="BS261" i="3" s="1"/>
  <c r="BA261" i="3"/>
  <c r="BB261" i="3"/>
  <c r="BR261" i="3" s="1"/>
  <c r="BC261" i="3"/>
  <c r="BE261" i="3"/>
  <c r="BK261" i="3"/>
  <c r="BL261" i="3"/>
  <c r="BM261" i="3"/>
  <c r="BN261" i="3"/>
  <c r="BO261" i="3"/>
  <c r="BP261" i="3"/>
  <c r="BT261" i="3"/>
  <c r="BU261" i="3"/>
  <c r="BV261" i="3"/>
  <c r="BW261" i="3"/>
  <c r="BX261" i="3"/>
  <c r="BY261" i="3"/>
  <c r="Z262" i="3"/>
  <c r="AA262" i="3"/>
  <c r="BS262" i="3" s="1"/>
  <c r="BA262" i="3"/>
  <c r="BQ262" i="3" s="1"/>
  <c r="BB262" i="3"/>
  <c r="BR262" i="3" s="1"/>
  <c r="BC262" i="3"/>
  <c r="BE262" i="3"/>
  <c r="BK262" i="3"/>
  <c r="BL262" i="3"/>
  <c r="BM262" i="3"/>
  <c r="BN262" i="3"/>
  <c r="BO262" i="3"/>
  <c r="BP262" i="3"/>
  <c r="BT262" i="3"/>
  <c r="BU262" i="3"/>
  <c r="BV262" i="3"/>
  <c r="BW262" i="3"/>
  <c r="BX262" i="3"/>
  <c r="BY262" i="3"/>
  <c r="Z263" i="3"/>
  <c r="AA263" i="3"/>
  <c r="BS263" i="3" s="1"/>
  <c r="BA263" i="3"/>
  <c r="BQ263" i="3" s="1"/>
  <c r="BB263" i="3"/>
  <c r="BR263" i="3" s="1"/>
  <c r="BC263" i="3"/>
  <c r="BE263" i="3"/>
  <c r="BK263" i="3"/>
  <c r="BL263" i="3"/>
  <c r="BM263" i="3"/>
  <c r="BN263" i="3"/>
  <c r="BO263" i="3"/>
  <c r="BP263" i="3"/>
  <c r="BT263" i="3"/>
  <c r="BU263" i="3"/>
  <c r="BV263" i="3"/>
  <c r="BW263" i="3"/>
  <c r="BX263" i="3"/>
  <c r="BY263" i="3"/>
  <c r="Z264" i="3"/>
  <c r="AA264" i="3"/>
  <c r="BS264" i="3" s="1"/>
  <c r="BA264" i="3"/>
  <c r="BQ264" i="3" s="1"/>
  <c r="BB264" i="3"/>
  <c r="BR264" i="3" s="1"/>
  <c r="BC264" i="3"/>
  <c r="BE264" i="3"/>
  <c r="BK264" i="3"/>
  <c r="BL264" i="3"/>
  <c r="BM264" i="3"/>
  <c r="BN264" i="3"/>
  <c r="BO264" i="3"/>
  <c r="BP264" i="3"/>
  <c r="BT264" i="3"/>
  <c r="BU264" i="3"/>
  <c r="BV264" i="3"/>
  <c r="BW264" i="3"/>
  <c r="BX264" i="3"/>
  <c r="BY264" i="3"/>
  <c r="Z265" i="3"/>
  <c r="AA265" i="3"/>
  <c r="BS265" i="3" s="1"/>
  <c r="BA265" i="3"/>
  <c r="BQ265" i="3" s="1"/>
  <c r="BB265" i="3"/>
  <c r="BC265" i="3"/>
  <c r="BE265" i="3"/>
  <c r="BK265" i="3"/>
  <c r="BL265" i="3"/>
  <c r="BM265" i="3"/>
  <c r="BN265" i="3"/>
  <c r="BO265" i="3"/>
  <c r="BP265" i="3"/>
  <c r="BR265" i="3"/>
  <c r="BT265" i="3"/>
  <c r="BU265" i="3"/>
  <c r="BV265" i="3"/>
  <c r="BW265" i="3"/>
  <c r="BX265" i="3"/>
  <c r="BY265" i="3"/>
  <c r="Z266" i="3"/>
  <c r="AA266" i="3"/>
  <c r="BS266" i="3" s="1"/>
  <c r="BA266" i="3"/>
  <c r="BQ266" i="3" s="1"/>
  <c r="BB266" i="3"/>
  <c r="BC266" i="3"/>
  <c r="BE266" i="3"/>
  <c r="BK266" i="3"/>
  <c r="BL266" i="3"/>
  <c r="BM266" i="3"/>
  <c r="BN266" i="3"/>
  <c r="BO266" i="3"/>
  <c r="BP266" i="3"/>
  <c r="BT266" i="3"/>
  <c r="BU266" i="3"/>
  <c r="BV266" i="3"/>
  <c r="BW266" i="3"/>
  <c r="BX266" i="3"/>
  <c r="BY266" i="3"/>
  <c r="Z267" i="3"/>
  <c r="AA267" i="3"/>
  <c r="BS267" i="3" s="1"/>
  <c r="BA267" i="3"/>
  <c r="BQ267" i="3" s="1"/>
  <c r="BB267" i="3"/>
  <c r="BR267" i="3" s="1"/>
  <c r="BC267" i="3"/>
  <c r="BE267" i="3"/>
  <c r="BK267" i="3"/>
  <c r="BL267" i="3"/>
  <c r="BM267" i="3"/>
  <c r="BN267" i="3"/>
  <c r="BO267" i="3"/>
  <c r="BP267" i="3"/>
  <c r="BT267" i="3"/>
  <c r="BU267" i="3"/>
  <c r="BV267" i="3"/>
  <c r="BW267" i="3"/>
  <c r="BX267" i="3"/>
  <c r="BY267" i="3"/>
  <c r="Z268" i="3"/>
  <c r="AA268" i="3"/>
  <c r="BS268" i="3" s="1"/>
  <c r="BA268" i="3"/>
  <c r="BQ268" i="3" s="1"/>
  <c r="BB268" i="3"/>
  <c r="BR268" i="3" s="1"/>
  <c r="BC268" i="3"/>
  <c r="BE268" i="3"/>
  <c r="BK268" i="3"/>
  <c r="BL268" i="3"/>
  <c r="BM268" i="3"/>
  <c r="BN268" i="3"/>
  <c r="BO268" i="3"/>
  <c r="BP268" i="3"/>
  <c r="BT268" i="3"/>
  <c r="BU268" i="3"/>
  <c r="BV268" i="3"/>
  <c r="BW268" i="3"/>
  <c r="BX268" i="3"/>
  <c r="BY268" i="3"/>
  <c r="Z269" i="3"/>
  <c r="AA269" i="3"/>
  <c r="BA269" i="3"/>
  <c r="BQ269" i="3" s="1"/>
  <c r="BB269" i="3"/>
  <c r="BR269" i="3" s="1"/>
  <c r="BC269" i="3"/>
  <c r="BE269" i="3"/>
  <c r="BK269" i="3"/>
  <c r="BL269" i="3"/>
  <c r="BM269" i="3"/>
  <c r="BN269" i="3"/>
  <c r="BO269" i="3"/>
  <c r="BP269" i="3"/>
  <c r="BS269" i="3"/>
  <c r="BT269" i="3"/>
  <c r="BU269" i="3"/>
  <c r="BV269" i="3"/>
  <c r="BW269" i="3"/>
  <c r="BX269" i="3"/>
  <c r="BY269" i="3"/>
  <c r="AJ190" i="1"/>
  <c r="AI190" i="1"/>
  <c r="AJ188" i="1"/>
  <c r="AI188" i="1"/>
  <c r="AJ187" i="1"/>
  <c r="AI187" i="1"/>
  <c r="AJ185" i="1"/>
  <c r="AI185" i="1"/>
  <c r="AJ184" i="1"/>
  <c r="AI184" i="1"/>
  <c r="AJ182" i="1"/>
  <c r="AI182" i="1"/>
  <c r="AJ181" i="1"/>
  <c r="AI181" i="1"/>
  <c r="AJ179" i="1"/>
  <c r="AI179" i="1"/>
  <c r="AJ177" i="1"/>
  <c r="AI177" i="1"/>
  <c r="AJ176" i="1"/>
  <c r="AI176" i="1"/>
  <c r="AJ175" i="1"/>
  <c r="AI175" i="1"/>
  <c r="AJ174" i="1"/>
  <c r="AI174" i="1"/>
  <c r="AJ173" i="1"/>
  <c r="AI173" i="1"/>
  <c r="AJ172" i="1"/>
  <c r="AI172" i="1"/>
  <c r="AJ171" i="1"/>
  <c r="AI171" i="1"/>
  <c r="AJ170" i="1"/>
  <c r="AI170" i="1"/>
  <c r="AJ169" i="1"/>
  <c r="AI169" i="1"/>
  <c r="AJ168" i="1"/>
  <c r="AI168" i="1"/>
  <c r="AJ167" i="1"/>
  <c r="AI167" i="1"/>
  <c r="AJ166" i="1"/>
  <c r="AI166" i="1"/>
  <c r="AJ165" i="1"/>
  <c r="AI165" i="1"/>
  <c r="AJ164" i="1"/>
  <c r="AI164" i="1"/>
  <c r="AJ163" i="1"/>
  <c r="AI163" i="1"/>
  <c r="AJ161" i="1"/>
  <c r="AI161" i="1"/>
  <c r="AJ160" i="1"/>
  <c r="AI160" i="1"/>
  <c r="AJ159" i="1"/>
  <c r="AI159" i="1"/>
  <c r="AJ144" i="1"/>
  <c r="AI144" i="1"/>
  <c r="AJ133" i="1"/>
  <c r="AI133" i="1"/>
  <c r="AJ122" i="1"/>
  <c r="AI122" i="1"/>
  <c r="AJ121" i="1"/>
  <c r="AI121" i="1"/>
  <c r="BF216" i="3" l="1"/>
  <c r="BF13" i="3"/>
  <c r="BF29" i="3"/>
  <c r="BF23" i="3"/>
  <c r="BF191" i="3"/>
  <c r="BF179" i="3"/>
  <c r="BF223" i="3"/>
  <c r="BF235" i="3"/>
  <c r="BF118" i="3"/>
  <c r="BF31" i="3"/>
  <c r="BF244" i="3"/>
  <c r="BF200" i="3"/>
  <c r="BF195" i="3"/>
  <c r="BF192" i="3"/>
  <c r="BF89" i="3"/>
  <c r="BR11" i="3"/>
  <c r="BF239" i="3"/>
  <c r="BF228" i="3"/>
  <c r="BF199" i="3"/>
  <c r="BF21" i="3"/>
  <c r="BF15" i="3"/>
  <c r="BF227" i="3"/>
  <c r="BF208" i="3"/>
  <c r="BF187" i="3"/>
  <c r="BF180" i="3"/>
  <c r="BF113" i="3"/>
  <c r="BF94" i="3"/>
  <c r="BF85" i="3"/>
  <c r="BF258" i="3"/>
  <c r="BQ253" i="3"/>
  <c r="BF215" i="3"/>
  <c r="BF3" i="3"/>
  <c r="BR203" i="3"/>
  <c r="BQ179" i="3"/>
  <c r="BF45" i="3"/>
  <c r="BQ223" i="3"/>
  <c r="BF170" i="3"/>
  <c r="BQ154" i="3"/>
  <c r="BF125" i="3"/>
  <c r="BF107" i="3"/>
  <c r="BF78" i="3"/>
  <c r="BF41" i="3"/>
  <c r="BF207" i="3"/>
  <c r="BF175" i="3"/>
  <c r="BQ191" i="3"/>
  <c r="BF114" i="3"/>
  <c r="BQ106" i="3"/>
  <c r="BF98" i="3"/>
  <c r="BF30" i="3"/>
  <c r="BF22" i="3"/>
  <c r="BF19" i="3"/>
  <c r="BQ13" i="3"/>
  <c r="BQ231" i="3"/>
  <c r="BF121" i="3"/>
  <c r="BF101" i="3"/>
  <c r="BF79" i="3"/>
  <c r="BF62" i="3"/>
  <c r="BF38" i="3"/>
  <c r="BF35" i="3"/>
  <c r="BF27" i="3"/>
  <c r="BF18" i="3"/>
  <c r="BF7" i="3"/>
  <c r="BF262" i="3"/>
  <c r="BF248" i="3"/>
  <c r="BF220" i="3"/>
  <c r="BF204" i="3"/>
  <c r="BF188" i="3"/>
  <c r="BF90" i="3"/>
  <c r="BQ78" i="3"/>
  <c r="BF46" i="3"/>
  <c r="BF43" i="3"/>
  <c r="BQ31" i="3"/>
  <c r="BQ23" i="3"/>
  <c r="BF266" i="3"/>
  <c r="BR247" i="3"/>
  <c r="BF232" i="3"/>
  <c r="BF145" i="3"/>
  <c r="BF129" i="3"/>
  <c r="BF110" i="3"/>
  <c r="BF34" i="3"/>
  <c r="BF26" i="3"/>
  <c r="BF2" i="3"/>
  <c r="BF261" i="3"/>
  <c r="BF236" i="3"/>
  <c r="BF224" i="3"/>
  <c r="BF166" i="3"/>
  <c r="BF122" i="3"/>
  <c r="BF50" i="3"/>
  <c r="BF42" i="3"/>
  <c r="BF39" i="3"/>
  <c r="BF33" i="3"/>
  <c r="BF25" i="3"/>
  <c r="BF17" i="3"/>
  <c r="BF9" i="3"/>
  <c r="BR266" i="3"/>
  <c r="BQ261" i="3"/>
  <c r="BF257" i="3"/>
  <c r="BQ248" i="3"/>
  <c r="BQ244" i="3"/>
  <c r="BQ236" i="3"/>
  <c r="BQ232" i="3"/>
  <c r="BQ228" i="3"/>
  <c r="BQ224" i="3"/>
  <c r="BQ220" i="3"/>
  <c r="BQ216" i="3"/>
  <c r="BQ212" i="3"/>
  <c r="BQ208" i="3"/>
  <c r="BQ204" i="3"/>
  <c r="BQ200" i="3"/>
  <c r="BQ196" i="3"/>
  <c r="BQ192" i="3"/>
  <c r="BQ188" i="3"/>
  <c r="BQ184" i="3"/>
  <c r="BQ180" i="3"/>
  <c r="BQ176" i="3"/>
  <c r="BF81" i="3"/>
  <c r="BF73" i="3"/>
  <c r="BF69" i="3"/>
  <c r="BF65" i="3"/>
  <c r="BF57" i="3"/>
  <c r="BF53" i="3"/>
  <c r="BR50" i="3"/>
  <c r="BQ46" i="3"/>
  <c r="BQ42" i="3"/>
  <c r="BQ38" i="3"/>
  <c r="BQ34" i="3"/>
  <c r="BQ30" i="3"/>
  <c r="BQ26" i="3"/>
  <c r="BQ22" i="3"/>
  <c r="BR18" i="3"/>
  <c r="BQ149" i="3"/>
  <c r="BF86" i="3"/>
  <c r="BF82" i="3"/>
  <c r="BF74" i="3"/>
  <c r="BF70" i="3"/>
  <c r="BF66" i="3"/>
  <c r="BF61" i="3"/>
  <c r="BF58" i="3"/>
  <c r="BF54" i="3"/>
  <c r="BF14" i="3"/>
  <c r="BF10" i="3"/>
  <c r="BR6" i="3"/>
  <c r="BF172" i="3"/>
  <c r="BF133" i="3"/>
  <c r="BF126" i="3"/>
  <c r="BF109" i="3"/>
  <c r="BF102" i="3"/>
  <c r="BF93" i="3"/>
  <c r="BF250" i="3"/>
  <c r="BF246" i="3"/>
  <c r="BF242" i="3"/>
  <c r="BF238" i="3"/>
  <c r="BF234" i="3"/>
  <c r="BF230" i="3"/>
  <c r="BF226" i="3"/>
  <c r="BF222" i="3"/>
  <c r="BF218" i="3"/>
  <c r="BF214" i="3"/>
  <c r="BF210" i="3"/>
  <c r="BF206" i="3"/>
  <c r="BF202" i="3"/>
  <c r="BF198" i="3"/>
  <c r="BF194" i="3"/>
  <c r="BF190" i="3"/>
  <c r="BF186" i="3"/>
  <c r="BF182" i="3"/>
  <c r="BF178" i="3"/>
  <c r="BF174" i="3"/>
  <c r="BF158" i="3"/>
  <c r="BF137" i="3"/>
  <c r="BF130" i="3"/>
  <c r="BF117" i="3"/>
  <c r="BF115" i="3"/>
  <c r="BF97" i="3"/>
  <c r="BF47" i="3"/>
  <c r="BF269" i="3"/>
  <c r="BF265" i="3"/>
  <c r="BF162" i="3"/>
  <c r="BF92" i="3"/>
  <c r="BF51" i="3"/>
  <c r="BQ5" i="3"/>
  <c r="BF141" i="3"/>
  <c r="BF83" i="3"/>
  <c r="BF71" i="3"/>
  <c r="BF67" i="3"/>
  <c r="BF55" i="3"/>
  <c r="BF49" i="3"/>
  <c r="BF171" i="3"/>
  <c r="BR171" i="3"/>
  <c r="BF169" i="3"/>
  <c r="BR169" i="3"/>
  <c r="BF165" i="3"/>
  <c r="BR165" i="3"/>
  <c r="BF161" i="3"/>
  <c r="BR161" i="3"/>
  <c r="BF157" i="3"/>
  <c r="BR157" i="3"/>
  <c r="BF153" i="3"/>
  <c r="BR153" i="3"/>
  <c r="BF136" i="3"/>
  <c r="BR136" i="3"/>
  <c r="BF134" i="3"/>
  <c r="BF123" i="3"/>
  <c r="BR123" i="3"/>
  <c r="BF104" i="3"/>
  <c r="BR104" i="3"/>
  <c r="BF132" i="3"/>
  <c r="BR132" i="3"/>
  <c r="BF167" i="3"/>
  <c r="BF163" i="3"/>
  <c r="BF159" i="3"/>
  <c r="BF155" i="3"/>
  <c r="BF140" i="3"/>
  <c r="BR140" i="3"/>
  <c r="BF138" i="3"/>
  <c r="BF127" i="3"/>
  <c r="BR127" i="3"/>
  <c r="BF108" i="3"/>
  <c r="BR108" i="3"/>
  <c r="BF44" i="3"/>
  <c r="BF40" i="3"/>
  <c r="BF36" i="3"/>
  <c r="BF151" i="3"/>
  <c r="BR151" i="3"/>
  <c r="BF119" i="3"/>
  <c r="BR119" i="3"/>
  <c r="BF144" i="3"/>
  <c r="BR144" i="3"/>
  <c r="BF142" i="3"/>
  <c r="BF267" i="3"/>
  <c r="BF263" i="3"/>
  <c r="BF259" i="3"/>
  <c r="BF255" i="3"/>
  <c r="BF251" i="3"/>
  <c r="BF148" i="3"/>
  <c r="BR148" i="3"/>
  <c r="BF146" i="3"/>
  <c r="BF131" i="3"/>
  <c r="BF112" i="3"/>
  <c r="BF80" i="3"/>
  <c r="BF249" i="3"/>
  <c r="BF245" i="3"/>
  <c r="BF241" i="3"/>
  <c r="BF237" i="3"/>
  <c r="BF233" i="3"/>
  <c r="BF229" i="3"/>
  <c r="BF225" i="3"/>
  <c r="BF221" i="3"/>
  <c r="BF217" i="3"/>
  <c r="BF213" i="3"/>
  <c r="BF209" i="3"/>
  <c r="BF205" i="3"/>
  <c r="BF201" i="3"/>
  <c r="BF197" i="3"/>
  <c r="BF193" i="3"/>
  <c r="BF189" i="3"/>
  <c r="BF185" i="3"/>
  <c r="BF181" i="3"/>
  <c r="BF177" i="3"/>
  <c r="BF173" i="3"/>
  <c r="BF168" i="3"/>
  <c r="BR168" i="3"/>
  <c r="BF164" i="3"/>
  <c r="BR164" i="3"/>
  <c r="BF160" i="3"/>
  <c r="BR160" i="3"/>
  <c r="BF156" i="3"/>
  <c r="BR156" i="3"/>
  <c r="BF152" i="3"/>
  <c r="BR152" i="3"/>
  <c r="BF150" i="3"/>
  <c r="BF139" i="3"/>
  <c r="BR139" i="3"/>
  <c r="BF135" i="3"/>
  <c r="BF120" i="3"/>
  <c r="BR120" i="3"/>
  <c r="BF116" i="3"/>
  <c r="BF103" i="3"/>
  <c r="BF88" i="3"/>
  <c r="BF268" i="3"/>
  <c r="BF264" i="3"/>
  <c r="BF260" i="3"/>
  <c r="BF256" i="3"/>
  <c r="BF252" i="3"/>
  <c r="BF96" i="3"/>
  <c r="BR96" i="3"/>
  <c r="BF147" i="3"/>
  <c r="BR147" i="3"/>
  <c r="BF143" i="3"/>
  <c r="BF128" i="3"/>
  <c r="BR128" i="3"/>
  <c r="BF124" i="3"/>
  <c r="BF111" i="3"/>
  <c r="BF100" i="3"/>
  <c r="BR100" i="3"/>
  <c r="BR130" i="3"/>
  <c r="BR126" i="3"/>
  <c r="BR122" i="3"/>
  <c r="BR118" i="3"/>
  <c r="BR114" i="3"/>
  <c r="BR110" i="3"/>
  <c r="BR102" i="3"/>
  <c r="BF99" i="3"/>
  <c r="BF95" i="3"/>
  <c r="BF91" i="3"/>
  <c r="BF87" i="3"/>
  <c r="BF75" i="3"/>
  <c r="BF59" i="3"/>
  <c r="BR47" i="3"/>
  <c r="BF84" i="3"/>
  <c r="BF76" i="3"/>
  <c r="BF72" i="3"/>
  <c r="BF68" i="3"/>
  <c r="BF64" i="3"/>
  <c r="BF60" i="3"/>
  <c r="BF56" i="3"/>
  <c r="BF52" i="3"/>
  <c r="BF48" i="3"/>
  <c r="BF32" i="3"/>
  <c r="BF28" i="3"/>
  <c r="BF24" i="3"/>
  <c r="BF20" i="3"/>
  <c r="BF16" i="3"/>
  <c r="BF12" i="3"/>
  <c r="BF8" i="3"/>
  <c r="BF4" i="3"/>
  <c r="BR137" i="3"/>
  <c r="BR133" i="3"/>
  <c r="BR125" i="3"/>
  <c r="BR121" i="3"/>
  <c r="BR117" i="3"/>
  <c r="BR113" i="3"/>
  <c r="BR109" i="3"/>
  <c r="BR105" i="3"/>
  <c r="BR101" i="3"/>
  <c r="BR97" i="3"/>
  <c r="BR93" i="3"/>
  <c r="BR89" i="3"/>
  <c r="BR85" i="3"/>
  <c r="BR81" i="3"/>
  <c r="BR77" i="3"/>
  <c r="BR73" i="3"/>
  <c r="BR69" i="3"/>
  <c r="BR65" i="3"/>
  <c r="BR61" i="3"/>
  <c r="BR57" i="3"/>
  <c r="BR53" i="3"/>
  <c r="BR49" i="3"/>
  <c r="BR45" i="3"/>
  <c r="BR41" i="3"/>
  <c r="BR37" i="3"/>
  <c r="BR33" i="3"/>
  <c r="BR29" i="3"/>
  <c r="BR25" i="3"/>
  <c r="BR21" i="3"/>
</calcChain>
</file>

<file path=xl/sharedStrings.xml><?xml version="1.0" encoding="utf-8"?>
<sst xmlns="http://schemas.openxmlformats.org/spreadsheetml/2006/main" count="6796" uniqueCount="612">
  <si>
    <t xml:space="preserve">Light Blue text indicates a possibly cut off grain, or grain that has a tiny portion missing. </t>
  </si>
  <si>
    <t xml:space="preserve">Grains with an * mean the segmentation looks awful in Blob3D but I did not do any cutting of faces or other segmentation. May be worth going back and resegmenting in Dragonfly. </t>
  </si>
  <si>
    <t>Grains with ** means that it was poorly segmented but I did cut some bits off..</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</si>
  <si>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</si>
  <si>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</si>
  <si>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</si>
  <si>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 xml:space="preserve">After Spencer recatagorized all the grain GEM values using the 3x3, some of the geometries didn't match. So I renamed Jim's as J.Geo and now I have  S.Geo and S.Geo.Num categories as based on Spencer's analysis. </t>
  </si>
  <si>
    <t xml:space="preserve">This means that allof Jim's values were kept except for those that didn't match the GEM. So grains that were assigned as C's which used to be B's are now NOT hexagonal but are instead ellipitcla.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</si>
  <si>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</si>
  <si>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</si>
  <si>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This is the most updated Rs: I copied the values directly from the spreadsheet of Jim's final calcs Ft (alpha ejectoin compiler)</t>
  </si>
  <si>
    <t xml:space="preserve">Means that I changed the geometry based on Spencer GEM_v2 assignment </t>
  </si>
  <si>
    <t>Percent errors are updated to be pulling from S.Ft/V/SA</t>
  </si>
  <si>
    <t xml:space="preserve">L.W.Ratio </t>
  </si>
  <si>
    <t>Calcuated using average L and W</t>
  </si>
  <si>
    <t xml:space="preserve">Deleted C501b1,5 bc it was cut off. </t>
  </si>
  <si>
    <t xml:space="preserve">+ </t>
  </si>
  <si>
    <t>the grain is broken</t>
  </si>
  <si>
    <t>Sample</t>
  </si>
  <si>
    <t>DCArepick3,1a,2 +?</t>
  </si>
  <si>
    <t>DCArepick5,1a,3</t>
  </si>
  <si>
    <t>C50,1a,4</t>
  </si>
  <si>
    <t>C50,1a,5</t>
  </si>
  <si>
    <t>DCArepick4,1a,7</t>
  </si>
  <si>
    <t>MM,1a,8</t>
  </si>
  <si>
    <t>MM,1a,9 +</t>
  </si>
  <si>
    <t>MM,1a,10</t>
  </si>
  <si>
    <t>16MFS05,1a1,1 +</t>
  </si>
  <si>
    <t>16MFS05,1a1,2</t>
  </si>
  <si>
    <t>16MFS05,1a1,3 +</t>
  </si>
  <si>
    <t>16MFS05,1a1,5</t>
  </si>
  <si>
    <t>16MFS05,1a1,6 +</t>
  </si>
  <si>
    <t>16MFS05,1a1,7</t>
  </si>
  <si>
    <t>DCA,1b,2</t>
  </si>
  <si>
    <t>Bail,1b,4</t>
  </si>
  <si>
    <t>16MFS05,1b,8</t>
  </si>
  <si>
    <t>16MFS05,1b,9</t>
  </si>
  <si>
    <t>C50,1b,10 +?</t>
  </si>
  <si>
    <t>C50,1b1,1</t>
  </si>
  <si>
    <t>C50,1b1,2</t>
  </si>
  <si>
    <t>C50,1b1,3</t>
  </si>
  <si>
    <t>C50,1b1,4</t>
  </si>
  <si>
    <t>Bail,1b1,6</t>
  </si>
  <si>
    <t>Bail,1b1,7</t>
  </si>
  <si>
    <t>Bail,1b1,8</t>
  </si>
  <si>
    <t>Bail,1b1,9</t>
  </si>
  <si>
    <t>Bail,1b2,1</t>
  </si>
  <si>
    <t>Bail,1b2,2</t>
  </si>
  <si>
    <t>DCA-10,1b2,4</t>
  </si>
  <si>
    <t>DCA-10,1b2,5</t>
  </si>
  <si>
    <t>DCA-10,1b2,6</t>
  </si>
  <si>
    <t>16MFS05,1b2,7</t>
  </si>
  <si>
    <t>16MFS05,1b2,8</t>
  </si>
  <si>
    <t>16MFS05,1b2,9</t>
  </si>
  <si>
    <t>MM,1b3,2</t>
  </si>
  <si>
    <t>MM,1b3,3</t>
  </si>
  <si>
    <t>C-50,1b3,5</t>
  </si>
  <si>
    <t>C-50,1b3,6</t>
  </si>
  <si>
    <t>C-50,1b3,7</t>
  </si>
  <si>
    <t>DCArepick,1b3,8 +</t>
  </si>
  <si>
    <t>DCArepick,1b3,9 +</t>
  </si>
  <si>
    <t>DCArepick,1b3,10</t>
  </si>
  <si>
    <t>C50repick,1b4,1</t>
  </si>
  <si>
    <t>C50repick,1b4,2</t>
  </si>
  <si>
    <t>C50repick,1b4,3</t>
  </si>
  <si>
    <t>C50repick,1b4,4</t>
  </si>
  <si>
    <t>C50repick,1b4,5</t>
  </si>
  <si>
    <t>DCArepick6,1a,1 +</t>
  </si>
  <si>
    <t>MM,3a,1</t>
  </si>
  <si>
    <t>MM,3a,3</t>
  </si>
  <si>
    <t>MM,3a,6</t>
  </si>
  <si>
    <t>MM,3a,7</t>
  </si>
  <si>
    <t>DCA,3a,8</t>
  </si>
  <si>
    <t>DCA,3a,9</t>
  </si>
  <si>
    <t>DCA,3a1,1</t>
  </si>
  <si>
    <t>DCA,3a1,2</t>
  </si>
  <si>
    <t>DCA,3a1,3</t>
  </si>
  <si>
    <t>DCA,3a1,4</t>
  </si>
  <si>
    <t>DCA,3a1,5 +</t>
  </si>
  <si>
    <t>DCA,3a1,6 +</t>
  </si>
  <si>
    <t>DCA,3a1,7</t>
  </si>
  <si>
    <t>16MFS05,3a1,8</t>
  </si>
  <si>
    <t>DCA,3a1,9</t>
  </si>
  <si>
    <t>16MFS05,3a1,10</t>
  </si>
  <si>
    <t>16MFS05,3a2,1</t>
  </si>
  <si>
    <t>16MFS05,3a2,2 * +</t>
  </si>
  <si>
    <t>16MFS05,3a2,3</t>
  </si>
  <si>
    <t>16MFS05,3a2,4</t>
  </si>
  <si>
    <t>16MFS05,3a2,5</t>
  </si>
  <si>
    <t>16MFS05,3a2,6</t>
  </si>
  <si>
    <t>16MFS05,3a2,7</t>
  </si>
  <si>
    <t>16MFS05,3a2,8</t>
  </si>
  <si>
    <t>C50,3a2,9</t>
  </si>
  <si>
    <t>C50,3a3,1</t>
  </si>
  <si>
    <t>C50,3a3,2</t>
  </si>
  <si>
    <t>C50,3a3,3</t>
  </si>
  <si>
    <t>C50,3a3,4</t>
  </si>
  <si>
    <t>C50,3a3,5</t>
  </si>
  <si>
    <t>Bail,3a3,6*</t>
  </si>
  <si>
    <t>Bail,3a3,7* +</t>
  </si>
  <si>
    <t>Bail,3a3,8</t>
  </si>
  <si>
    <t>Bail,3a3,9*</t>
  </si>
  <si>
    <t>Bail,3a4,1</t>
  </si>
  <si>
    <t>Bail,3a4,2</t>
  </si>
  <si>
    <t>Bail,3a4,3</t>
  </si>
  <si>
    <t>Bail,3a4,4 +</t>
  </si>
  <si>
    <t>Bail,3a4,5</t>
  </si>
  <si>
    <t>Bail,3a4,6</t>
  </si>
  <si>
    <t>Bail,3a4,7</t>
  </si>
  <si>
    <t>MM,3a5,1</t>
  </si>
  <si>
    <t>MM,3a5,3</t>
  </si>
  <si>
    <t>MM,3a5,6</t>
  </si>
  <si>
    <t>MM,3a5,7 +</t>
  </si>
  <si>
    <t>MM,3a5,9</t>
  </si>
  <si>
    <t>16MFS07,3a6,2**</t>
  </si>
  <si>
    <t>16MFS05,3a6,3</t>
  </si>
  <si>
    <t>16MFS07,3a6,4</t>
  </si>
  <si>
    <t>16MFS07,3a6,5</t>
  </si>
  <si>
    <t>16MFS05,3a6,6</t>
  </si>
  <si>
    <t>16MFS05,3a6,7</t>
  </si>
  <si>
    <t>16MFS05,3a6,9</t>
  </si>
  <si>
    <t>16MFS07,3a6,10</t>
  </si>
  <si>
    <t>DCA,3a7,1</t>
  </si>
  <si>
    <t>DCA,3a7,2</t>
  </si>
  <si>
    <t>DCA,3a7,4* +</t>
  </si>
  <si>
    <t>DCA,3a7,5</t>
  </si>
  <si>
    <t>15MFS07,3b,1 *</t>
  </si>
  <si>
    <t>15MFS07,3b,2*</t>
  </si>
  <si>
    <t>15MFS07,3b,3*</t>
  </si>
  <si>
    <t>15MFS07,3b,4</t>
  </si>
  <si>
    <t>15MFS07,3b,6</t>
  </si>
  <si>
    <t>16MFS05,3b,7*</t>
  </si>
  <si>
    <t>15MFS08,3b,9*</t>
  </si>
  <si>
    <t>16MFS05,3b,10*</t>
  </si>
  <si>
    <t>16MFS05,3b1,1 *</t>
  </si>
  <si>
    <t>16MFS05,3b1,2</t>
  </si>
  <si>
    <t>16MFS05,3b1,3*</t>
  </si>
  <si>
    <t>16MFS05,3b1,4*</t>
  </si>
  <si>
    <t>16MFS05,3b1,6*</t>
  </si>
  <si>
    <t>16MFS05,3b1,7*</t>
  </si>
  <si>
    <t>16MFS05,3b1,8</t>
  </si>
  <si>
    <t>16MFS05,3b1,9*</t>
  </si>
  <si>
    <t xml:space="preserve">16MFS05,3b2,1* </t>
  </si>
  <si>
    <t>16MFS05,3b2,2</t>
  </si>
  <si>
    <t>16MFS05,3b2,3*</t>
  </si>
  <si>
    <t>16MFS05,3b2,4*</t>
  </si>
  <si>
    <t>Bail,3b2,6</t>
  </si>
  <si>
    <t>Bail,3b2,7</t>
  </si>
  <si>
    <t>Bail,3b2,8</t>
  </si>
  <si>
    <t>BF16-1,3b2,9*</t>
  </si>
  <si>
    <t>BF16-1,3b3,3*</t>
  </si>
  <si>
    <t xml:space="preserve">BF16-1,3b3,6 </t>
  </si>
  <si>
    <t>BF16-1,3b3,7*</t>
  </si>
  <si>
    <t>C50,3b3,8*</t>
  </si>
  <si>
    <t>C50,3b3,9</t>
  </si>
  <si>
    <t>C50,3b4,2</t>
  </si>
  <si>
    <t>C50,3b4,3* +</t>
  </si>
  <si>
    <t>C50,3b4,4*</t>
  </si>
  <si>
    <t>C50,3b4,5*</t>
  </si>
  <si>
    <t>C50,3b4,7*</t>
  </si>
  <si>
    <t>C50,3b4,8</t>
  </si>
  <si>
    <t>FCT,3b5,1</t>
  </si>
  <si>
    <t>FCT,3b5,2</t>
  </si>
  <si>
    <t>FCT,3b5,3 +</t>
  </si>
  <si>
    <t>FCT,3b5,4</t>
  </si>
  <si>
    <t>FCT,3b5,5</t>
  </si>
  <si>
    <t>DCA,3b6,1</t>
  </si>
  <si>
    <t>DCA,3b6,2</t>
  </si>
  <si>
    <t>DCA,3b6,3*</t>
  </si>
  <si>
    <t>MM,3b6,4 +</t>
  </si>
  <si>
    <t>MM,3b6,5**</t>
  </si>
  <si>
    <t>MM,3b6,6</t>
  </si>
  <si>
    <t>MM,3b6, 9</t>
  </si>
  <si>
    <t>DCA,3b7,2</t>
  </si>
  <si>
    <t>DCA,3b7,3</t>
  </si>
  <si>
    <t>DCA,3b7,4</t>
  </si>
  <si>
    <t>DCA,3b7,5</t>
  </si>
  <si>
    <t>15MFS07,4a,3</t>
  </si>
  <si>
    <t>15MFS07,4a,4</t>
  </si>
  <si>
    <t>15MFS07,4a,5</t>
  </si>
  <si>
    <t>15MFS07,4a,6 +</t>
  </si>
  <si>
    <t>15MFS07,4a,7</t>
  </si>
  <si>
    <t>15MFS07,4a,8</t>
  </si>
  <si>
    <t>15MFS07,4a,9</t>
  </si>
  <si>
    <t>16MFS05,4a,10</t>
  </si>
  <si>
    <t>BF16-1,4a1,4</t>
  </si>
  <si>
    <t>BF16-1,4a1,7</t>
  </si>
  <si>
    <t>BF16-1,4a1,8 +</t>
  </si>
  <si>
    <t>BF16-1,4a1,9</t>
  </si>
  <si>
    <t>BF16-1,4a1,10</t>
  </si>
  <si>
    <t>C50,4a2,1</t>
  </si>
  <si>
    <t>C50,4a2,2</t>
  </si>
  <si>
    <t>C50,4a2,3</t>
  </si>
  <si>
    <t>C50,4a2,4</t>
  </si>
  <si>
    <t>C50,4a2,5</t>
  </si>
  <si>
    <t>C50,4a2,6</t>
  </si>
  <si>
    <t>C50,4a2,7</t>
  </si>
  <si>
    <t>C50,4a2,8</t>
  </si>
  <si>
    <t xml:space="preserve">FCT,4a3,2 </t>
  </si>
  <si>
    <t>FCT,4a3,3</t>
  </si>
  <si>
    <t xml:space="preserve">FCT,4a3,4 </t>
  </si>
  <si>
    <t xml:space="preserve">FCT,4a3,5 </t>
  </si>
  <si>
    <t>FCT,4a3,6</t>
  </si>
  <si>
    <t>FCT,4a3,7*</t>
  </si>
  <si>
    <t>FCT,4a3,8</t>
  </si>
  <si>
    <t xml:space="preserve">FCT,4a3,9 </t>
  </si>
  <si>
    <t>FCT,4a4,1</t>
  </si>
  <si>
    <t>MM,4a4,2 +</t>
  </si>
  <si>
    <t>MM,4a4,3</t>
  </si>
  <si>
    <t>FCT,4a4,4</t>
  </si>
  <si>
    <t>FCT,4a4,5</t>
  </si>
  <si>
    <t>15MFS07,2a,1</t>
  </si>
  <si>
    <t>16MFS05,2a,3</t>
  </si>
  <si>
    <t>MM,2a,5</t>
  </si>
  <si>
    <t>C50,2a,6</t>
  </si>
  <si>
    <t>15MFS07,2a,7</t>
  </si>
  <si>
    <t>BF16-1,2a,8</t>
  </si>
  <si>
    <t>FCT,2a,10</t>
  </si>
  <si>
    <t>15MFS07,2a1,1</t>
  </si>
  <si>
    <t>15MFS07,2a1,2 +</t>
  </si>
  <si>
    <t>15MFS07,2a1,3</t>
  </si>
  <si>
    <t>15MFS07,2a1,4</t>
  </si>
  <si>
    <t>15MFS07,2a1,5</t>
  </si>
  <si>
    <t>16MFS05,2a1,7 +</t>
  </si>
  <si>
    <t>16MFS05,2a1,9</t>
  </si>
  <si>
    <t>16MFS05,2a2,2</t>
  </si>
  <si>
    <t>BF16-1,2a2,6</t>
  </si>
  <si>
    <t>BF16-1,2a2,7</t>
  </si>
  <si>
    <t>BF16-1,2a2,8</t>
  </si>
  <si>
    <t>BF16-1,2a2,9</t>
  </si>
  <si>
    <t>BF16-1,2a2,10</t>
  </si>
  <si>
    <t>C50,2a3,4</t>
  </si>
  <si>
    <t>FCT,2a3,8 +</t>
  </si>
  <si>
    <t>FCT,2a3,9</t>
  </si>
  <si>
    <t>MM,2a4,1</t>
  </si>
  <si>
    <t>MM,2a4,2</t>
  </si>
  <si>
    <t>FCT,2a4,3</t>
  </si>
  <si>
    <t>FCT,2a4,4</t>
  </si>
  <si>
    <t>FCT,2a4,5</t>
  </si>
  <si>
    <t>15MFS07,5a,2 + ?</t>
  </si>
  <si>
    <t>15MFS07,5a,3</t>
  </si>
  <si>
    <t>15MFS07,5a,4</t>
  </si>
  <si>
    <t>15MFS07,5a,5</t>
  </si>
  <si>
    <t xml:space="preserve">Bail,5a,6 </t>
  </si>
  <si>
    <t xml:space="preserve">BF16-1,5a,7 </t>
  </si>
  <si>
    <t xml:space="preserve">BF16-1,5a,8 </t>
  </si>
  <si>
    <t>15MFS07,5a1,2</t>
  </si>
  <si>
    <t>FCT,5a1,6</t>
  </si>
  <si>
    <t>FCT,5a1,7</t>
  </si>
  <si>
    <t>MM,5a1,8 +</t>
  </si>
  <si>
    <t>MM,5a1,9</t>
  </si>
  <si>
    <t>BF16-1,5a1,10 ?</t>
  </si>
  <si>
    <t>FCT,2b,2</t>
  </si>
  <si>
    <t>MM,2b,4*</t>
  </si>
  <si>
    <t xml:space="preserve">C50,2b,6 + </t>
  </si>
  <si>
    <t>BF16-1,2b,7</t>
  </si>
  <si>
    <t>15MFS07,2b,8* ?</t>
  </si>
  <si>
    <t>BF16-1,2b1,2</t>
  </si>
  <si>
    <t>C50,2b1,4</t>
  </si>
  <si>
    <t>FCT,2b1,7</t>
  </si>
  <si>
    <t>FCT,2b1,8</t>
  </si>
  <si>
    <t>MM,2b1,9</t>
  </si>
  <si>
    <t>MM,2b1,10 +</t>
  </si>
  <si>
    <t>15MFS07,5b,2 +</t>
  </si>
  <si>
    <t>C50,5b,7</t>
  </si>
  <si>
    <t>FCT,5b,9</t>
  </si>
  <si>
    <t>MM,5b1,2 +</t>
  </si>
  <si>
    <t>MM,5b1,4</t>
  </si>
  <si>
    <t>MM,5b1,5</t>
  </si>
  <si>
    <t>BF16-1,7a,2</t>
  </si>
  <si>
    <t>C50,7a,6</t>
  </si>
  <si>
    <t>C50,7a,7</t>
  </si>
  <si>
    <t>C50,7a,8</t>
  </si>
  <si>
    <t>FCT,7a1,2</t>
  </si>
  <si>
    <t>MM,7a1,4 +</t>
  </si>
  <si>
    <t>MM,7a1,5</t>
  </si>
  <si>
    <t>BF16-1,7b,1*</t>
  </si>
  <si>
    <t>BF16-1,7b,2</t>
  </si>
  <si>
    <t>FCT,7b,4</t>
  </si>
  <si>
    <t>C50,7b1,2</t>
  </si>
  <si>
    <t>C50,7b1,3</t>
  </si>
  <si>
    <t>MM,7b1,5 +</t>
  </si>
  <si>
    <t>FCT,6a,1</t>
  </si>
  <si>
    <t>BF16-1,6a,2</t>
  </si>
  <si>
    <t>MM,6a,3 +</t>
  </si>
  <si>
    <t>MM,6a,4 +</t>
  </si>
  <si>
    <t>BF16-1,6b,4</t>
  </si>
  <si>
    <t>S.GEM</t>
  </si>
  <si>
    <t>GEM.Cat</t>
  </si>
  <si>
    <t>DFIG</t>
  </si>
  <si>
    <t>RI</t>
  </si>
  <si>
    <t>Notes on S.GEM_v2</t>
  </si>
  <si>
    <t>Np</t>
  </si>
  <si>
    <t>B1</t>
  </si>
  <si>
    <t>Average.GEM</t>
  </si>
  <si>
    <t>B</t>
  </si>
  <si>
    <t xml:space="preserve">Could be an A1? </t>
  </si>
  <si>
    <t>A2</t>
  </si>
  <si>
    <t>A</t>
  </si>
  <si>
    <t>B2</t>
  </si>
  <si>
    <t>A3</t>
  </si>
  <si>
    <t>A1</t>
  </si>
  <si>
    <t>Best.GEM</t>
  </si>
  <si>
    <t xml:space="preserve">This is why I wrote "1" to say that a single imperfection does not disqualify it. </t>
  </si>
  <si>
    <t>On the edge of A1</t>
  </si>
  <si>
    <t>On the edge of A3</t>
  </si>
  <si>
    <t xml:space="preserve">On the edge of B3- how do we reconsile that an A3 should still have visible edges, faces, etc. but since it's had a rough history its surface is rough? They don't seem to be able to exist togetehr. </t>
  </si>
  <si>
    <t>C2</t>
  </si>
  <si>
    <t>C</t>
  </si>
  <si>
    <t>Good example of a break causing corners. Would this be a B1 or C1?</t>
  </si>
  <si>
    <t>B3</t>
  </si>
  <si>
    <t>b3?</t>
  </si>
  <si>
    <t>In between B1 and C1….good to talk to Jim about</t>
  </si>
  <si>
    <t>C3</t>
  </si>
  <si>
    <t>Worst.GEM</t>
  </si>
  <si>
    <t>Between C2 and C1</t>
  </si>
  <si>
    <t xml:space="preserve">Not coutning the terminations as jagged egdges. Crystal form is perfect. </t>
  </si>
  <si>
    <t>Between A1 and B1, one side is round, other has corners?</t>
  </si>
  <si>
    <t xml:space="preserve">Between A1 and B1. </t>
  </si>
  <si>
    <t>Between A1 and A2</t>
  </si>
  <si>
    <t xml:space="preserve">Weird one. Between B2 and B1. </t>
  </si>
  <si>
    <t>C1</t>
  </si>
  <si>
    <t>Between B2 and A2. Also, damage is singular but maybe large enough to make it a 3?</t>
  </si>
  <si>
    <t>Broken, so it has corners but otherwise elliptical. Between B3 and C3</t>
  </si>
  <si>
    <t>on the edge of A1</t>
  </si>
  <si>
    <t>Zircon….?</t>
  </si>
  <si>
    <t xml:space="preserve">Between C3 and B3. </t>
  </si>
  <si>
    <t>On the edge of A3.</t>
  </si>
  <si>
    <t>really good</t>
  </si>
  <si>
    <t>really good but no photo bc I only have the overlays</t>
  </si>
  <si>
    <t>Between C1 and B1</t>
  </si>
  <si>
    <t xml:space="preserve">Between C2 and C3. </t>
  </si>
  <si>
    <t xml:space="preserve">Between B3 and C3, but I see rounded corners. </t>
  </si>
  <si>
    <t xml:space="preserve">Bordering on A2 </t>
  </si>
  <si>
    <t xml:space="preserve">Bordering on B1 heavily. </t>
  </si>
  <si>
    <t>Super bordering on B2. Clean faces but edges are roundish</t>
  </si>
  <si>
    <t xml:space="preserve">There is only one big chunk missing and it gives it edges, so B1. </t>
  </si>
  <si>
    <t xml:space="preserve">Between B3 and C3 but I see a grain in there somewhere, so B. </t>
  </si>
  <si>
    <t>Has sharp-ish bits though…</t>
  </si>
  <si>
    <t>Between C2 and C1.</t>
  </si>
  <si>
    <t>Between B2 and C2.</t>
  </si>
  <si>
    <t xml:space="preserve">Good one. </t>
  </si>
  <si>
    <t>GOOD</t>
  </si>
  <si>
    <t>Between B1 and B2.</t>
  </si>
  <si>
    <t xml:space="preserve">Between A1 and A2, picture sitting on median. </t>
  </si>
  <si>
    <t>Between A2 and B2</t>
  </si>
  <si>
    <t>Between a B1 and C1</t>
  </si>
  <si>
    <t>Between A2 and A3.</t>
  </si>
  <si>
    <t>Totally smooth except the corners…</t>
  </si>
  <si>
    <t xml:space="preserve">Has one little piece jutting out and a "hole" in the middle. </t>
  </si>
  <si>
    <t>Between B2 and B3…</t>
  </si>
  <si>
    <t>Sitting on the edge between B2 and A2</t>
  </si>
  <si>
    <t>On the edge of B2</t>
  </si>
  <si>
    <t xml:space="preserve">On the edge of A2 </t>
  </si>
  <si>
    <t>Size.Bin</t>
  </si>
  <si>
    <t>Size.Name</t>
  </si>
  <si>
    <t>Mount</t>
  </si>
  <si>
    <t>40-50</t>
  </si>
  <si>
    <t>Small &amp; Never</t>
  </si>
  <si>
    <t>51-60</t>
  </si>
  <si>
    <t xml:space="preserve">Small &amp; Rarely </t>
  </si>
  <si>
    <t>61-70</t>
  </si>
  <si>
    <t>Average</t>
  </si>
  <si>
    <t>71-80</t>
  </si>
  <si>
    <t>81-90</t>
  </si>
  <si>
    <t>Large &amp; Common</t>
  </si>
  <si>
    <t>91-100</t>
  </si>
  <si>
    <t>101-110</t>
  </si>
  <si>
    <t>Large &amp; Rarely</t>
  </si>
  <si>
    <t>111-120</t>
  </si>
  <si>
    <t>121-130</t>
  </si>
  <si>
    <t>131-140</t>
  </si>
  <si>
    <t>141-150</t>
  </si>
  <si>
    <t>151-160</t>
  </si>
  <si>
    <t>161-170</t>
  </si>
  <si>
    <t>S.Geo.Num</t>
  </si>
  <si>
    <t>S.Geo</t>
  </si>
  <si>
    <t>DB.Ft</t>
  </si>
  <si>
    <t>DB.SA</t>
  </si>
  <si>
    <t>DB.V</t>
  </si>
  <si>
    <t>Hexagonal</t>
  </si>
  <si>
    <t>Ellipsoid</t>
  </si>
  <si>
    <t>sample</t>
  </si>
  <si>
    <t>gem.cat</t>
  </si>
  <si>
    <t>ri</t>
  </si>
  <si>
    <t>np</t>
  </si>
  <si>
    <t>size.bin</t>
  </si>
  <si>
    <t>size.name</t>
  </si>
  <si>
    <t>mount</t>
  </si>
  <si>
    <t>s.geo.num</t>
  </si>
  <si>
    <t>s.geo</t>
  </si>
  <si>
    <t>db.ft</t>
  </si>
  <si>
    <t>db.sa</t>
  </si>
  <si>
    <t>db.v</t>
  </si>
  <si>
    <t>S.Ft</t>
  </si>
  <si>
    <t>s.ft.og</t>
  </si>
  <si>
    <t>S.Ft.C.Hex.Max</t>
  </si>
  <si>
    <t>J.L1</t>
  </si>
  <si>
    <t>J.W1</t>
  </si>
  <si>
    <t>J.L2</t>
  </si>
  <si>
    <t>J.W2</t>
  </si>
  <si>
    <t>J.Avg.L</t>
  </si>
  <si>
    <t>J.Avg.W</t>
  </si>
  <si>
    <t>S.V</t>
  </si>
  <si>
    <t>s.v.og</t>
  </si>
  <si>
    <t>s.ft</t>
  </si>
  <si>
    <t>S.V.C.Hex.Max</t>
  </si>
  <si>
    <t>s.v</t>
  </si>
  <si>
    <t>S.V.Ellip.Max</t>
  </si>
  <si>
    <t>S.SA</t>
  </si>
  <si>
    <t>s.sa.og</t>
  </si>
  <si>
    <t>S.SA.Ellip.Max</t>
  </si>
  <si>
    <t>s.sa</t>
  </si>
  <si>
    <t>A4</t>
  </si>
  <si>
    <t>C4</t>
  </si>
  <si>
    <t>B4</t>
  </si>
  <si>
    <t>D</t>
  </si>
  <si>
    <t>D4</t>
  </si>
  <si>
    <t>D3</t>
  </si>
  <si>
    <t>D2</t>
  </si>
  <si>
    <t>D1</t>
  </si>
  <si>
    <t>Error.V.Ellip.Max</t>
  </si>
  <si>
    <t>Error.V.Max</t>
  </si>
  <si>
    <t>Error.SA.Ellip.Max</t>
  </si>
  <si>
    <t>Error.SA.Max</t>
  </si>
  <si>
    <t>Error.Ft.Ellip</t>
  </si>
  <si>
    <t>Error.Ft.Max</t>
  </si>
  <si>
    <t>Error.Rs</t>
  </si>
  <si>
    <t>Error.Avg.W</t>
  </si>
  <si>
    <t>Error.Avg.L</t>
  </si>
  <si>
    <t>Error.W2</t>
  </si>
  <si>
    <t>Error.W1</t>
  </si>
  <si>
    <t>Error.L</t>
  </si>
  <si>
    <t>Error.V</t>
  </si>
  <si>
    <t>Error.SA</t>
  </si>
  <si>
    <t>Error.Ft</t>
  </si>
  <si>
    <t>Residual.V</t>
  </si>
  <si>
    <t>Residual.SA</t>
  </si>
  <si>
    <t>L.W.Ratio</t>
  </si>
  <si>
    <t>Residual.Ft</t>
  </si>
  <si>
    <t>J.Rs</t>
  </si>
  <si>
    <t>J.SAV.Ratio</t>
  </si>
  <si>
    <t>S.V.C.Hex</t>
  </si>
  <si>
    <t>S.SA.C.Hex</t>
  </si>
  <si>
    <t>S.Ft.C.Hex.All</t>
  </si>
  <si>
    <t>S.SA.C.Hex.Max</t>
  </si>
  <si>
    <t>S.Ft.Ellip.Max</t>
  </si>
  <si>
    <t>S.V.Ellip</t>
  </si>
  <si>
    <t>S.SA.Ellip</t>
  </si>
  <si>
    <t>S.Ft.Ellip</t>
  </si>
  <si>
    <t>S.V.Max</t>
  </si>
  <si>
    <t>S.SA.Max</t>
  </si>
  <si>
    <t>S.Ft.Max</t>
  </si>
  <si>
    <t>J.V</t>
  </si>
  <si>
    <t>J.SA</t>
  </si>
  <si>
    <t>J.Ft</t>
  </si>
  <si>
    <t>DB.Rs</t>
  </si>
  <si>
    <t>DB.SAV.Ratio</t>
  </si>
  <si>
    <t>DB.BoxC</t>
  </si>
  <si>
    <t>DB.BoxB</t>
  </si>
  <si>
    <t>DB.BoxA</t>
  </si>
  <si>
    <t>J.Geo</t>
  </si>
  <si>
    <t>J.Geo.Num</t>
  </si>
  <si>
    <t>J.RI</t>
  </si>
  <si>
    <t>J.DFIG</t>
  </si>
  <si>
    <t>GEM.Cat.J.GEM</t>
  </si>
  <si>
    <t>J.GEM</t>
  </si>
  <si>
    <t>broken?</t>
  </si>
  <si>
    <t>yes</t>
  </si>
  <si>
    <t>maybe</t>
  </si>
  <si>
    <t xml:space="preserve">MM,6a,4 </t>
  </si>
  <si>
    <t xml:space="preserve">MM,6a,3 </t>
  </si>
  <si>
    <t xml:space="preserve">MM,7b1,5 </t>
  </si>
  <si>
    <t xml:space="preserve">MM,7a1,4 </t>
  </si>
  <si>
    <t xml:space="preserve">MM,5b1,2 </t>
  </si>
  <si>
    <t xml:space="preserve">15MFS07,5b,2 </t>
  </si>
  <si>
    <t xml:space="preserve">MM,2b1,10 </t>
  </si>
  <si>
    <t xml:space="preserve">15MFS07,2b,8* </t>
  </si>
  <si>
    <t xml:space="preserve">C50,2b,6 </t>
  </si>
  <si>
    <t xml:space="preserve">MM,5a1,8 </t>
  </si>
  <si>
    <t>15MFS07,5a,2</t>
  </si>
  <si>
    <t xml:space="preserve">FCT,2a3,8 </t>
  </si>
  <si>
    <t xml:space="preserve">16MFS05,2a1,7 </t>
  </si>
  <si>
    <t xml:space="preserve">15MFS07,2a1,2 </t>
  </si>
  <si>
    <t xml:space="preserve">MM,4a4,2 </t>
  </si>
  <si>
    <t xml:space="preserve">15MFS07,4a,6 </t>
  </si>
  <si>
    <t xml:space="preserve">MM,3b6,4 </t>
  </si>
  <si>
    <t xml:space="preserve">FCT,3b5,3 </t>
  </si>
  <si>
    <t xml:space="preserve">C50,3b4,3* </t>
  </si>
  <si>
    <t xml:space="preserve">DCA,3a7,4* </t>
  </si>
  <si>
    <t xml:space="preserve">MM,3a5,7 </t>
  </si>
  <si>
    <t xml:space="preserve">Bail,3a4,4 </t>
  </si>
  <si>
    <t xml:space="preserve">Bail,3a3,7* </t>
  </si>
  <si>
    <t xml:space="preserve">16MFS05,3a2,2 * </t>
  </si>
  <si>
    <t xml:space="preserve">DCA,3a1,6 </t>
  </si>
  <si>
    <t xml:space="preserve">DCA,3a1,5 </t>
  </si>
  <si>
    <t xml:space="preserve">C50,1b,10 </t>
  </si>
  <si>
    <t xml:space="preserve">16MFS05,1a1,6 </t>
  </si>
  <si>
    <t xml:space="preserve">16MFS05,1a1,1 </t>
  </si>
  <si>
    <t xml:space="preserve">16MFS05,1a1,3 </t>
  </si>
  <si>
    <t xml:space="preserve">MM,1a,9 </t>
  </si>
  <si>
    <t xml:space="preserve">All of Jim's data (ie. his volume, ft, etc.) are in v6 but not copied here. All data labled 's' uses Jim's dimensions and Np but not his geometries. </t>
  </si>
  <si>
    <t>j.l1</t>
  </si>
  <si>
    <t>j.w1</t>
  </si>
  <si>
    <t>j.l2</t>
  </si>
  <si>
    <t>j.w2</t>
  </si>
  <si>
    <t>j.avg.l</t>
  </si>
  <si>
    <t>j.avg.w</t>
  </si>
  <si>
    <t>j.sav.ratio</t>
  </si>
  <si>
    <t>db.boxa</t>
  </si>
  <si>
    <t>db.boxb</t>
  </si>
  <si>
    <t>db.boxc</t>
  </si>
  <si>
    <t>db.sav.ratio</t>
  </si>
  <si>
    <t>s.ft.ellip</t>
  </si>
  <si>
    <t>s.v.ellip</t>
  </si>
  <si>
    <t>s.ft.ellip.max</t>
  </si>
  <si>
    <t>s.sa.ellip.max</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</si>
  <si>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</si>
  <si>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</si>
  <si>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</si>
  <si>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gc</t>
  </si>
  <si>
    <t>empty</t>
  </si>
  <si>
    <t>s.sa.ellip</t>
  </si>
  <si>
    <t xml:space="preserve">s.v was switched with s.v.hex.max on 11/13/2020 after deciding that at least A and B grains should be calculated with hex.max, C grains still being analyzed. </t>
  </si>
  <si>
    <t>s.v.ellip.max</t>
  </si>
  <si>
    <t xml:space="preserve">A+B are calculated using hex,max. C are claculated using ellip,max. </t>
  </si>
  <si>
    <t xml:space="preserve">s.ellip, s.ellipmax, etc are not seperated by GEM. Won't use those anymore really. </t>
  </si>
  <si>
    <t>UPATED 12.06.2020</t>
  </si>
  <si>
    <t>Small &amp; Common</t>
  </si>
  <si>
    <t>Small &amp; Rare</t>
  </si>
  <si>
    <t>Typical &amp; Common</t>
  </si>
  <si>
    <t>Large &amp; Rare</t>
  </si>
  <si>
    <t>value</t>
  </si>
  <si>
    <t xml:space="preserve">1.18.21: removed DCA,3a1,5 because it is skewing the B3 regression line and it is noted as being "cut off" </t>
  </si>
  <si>
    <t>YES</t>
  </si>
  <si>
    <t>DCA,1b2,4</t>
  </si>
  <si>
    <t>DCA,1b2,5</t>
  </si>
  <si>
    <t>DCA,1b2,6</t>
  </si>
  <si>
    <t>C50,1b3,7</t>
  </si>
  <si>
    <t>C50,1b3,6</t>
  </si>
  <si>
    <t>C50,1b3,5</t>
  </si>
  <si>
    <t>BF16,3b3,7*</t>
  </si>
  <si>
    <t>BF16,4a1,10</t>
  </si>
  <si>
    <t>BF16,4a1,4</t>
  </si>
  <si>
    <t>BF16,4a1,7</t>
  </si>
  <si>
    <t xml:space="preserve">BF16,4a1,8 </t>
  </si>
  <si>
    <t>BF16,4a1,9</t>
  </si>
  <si>
    <t xml:space="preserve">BF16,5a,7 </t>
  </si>
  <si>
    <t xml:space="preserve">BF16,5a,8 </t>
  </si>
  <si>
    <t>BF16,6a,2</t>
  </si>
  <si>
    <t>BF16,6b,4</t>
  </si>
  <si>
    <t>BF16,7a,2</t>
  </si>
  <si>
    <t>BF16,7b,1*</t>
  </si>
  <si>
    <t>BF16,7b,2</t>
  </si>
  <si>
    <t>BF16,2a,8</t>
  </si>
  <si>
    <t>BF16,2a2,10</t>
  </si>
  <si>
    <t>BF16,2a2,6</t>
  </si>
  <si>
    <t>BF16,2a2,7</t>
  </si>
  <si>
    <t>BF16,2a2,8</t>
  </si>
  <si>
    <t>BF16,2a2,9</t>
  </si>
  <si>
    <t>BF16,2b,7</t>
  </si>
  <si>
    <t>BF16,2b1,2</t>
  </si>
  <si>
    <t>BF16,3b2,9*</t>
  </si>
  <si>
    <t>BF16,3b3,3*</t>
  </si>
  <si>
    <t xml:space="preserve">BF16,3b3,6 </t>
  </si>
  <si>
    <t>s.ft232</t>
  </si>
  <si>
    <t>db.ft232</t>
  </si>
  <si>
    <t>s.rs.trad</t>
  </si>
  <si>
    <t>s.esr.ft</t>
  </si>
  <si>
    <t>db.rs.trad</t>
  </si>
  <si>
    <t>db.esr.ft</t>
  </si>
  <si>
    <t>15MFS07,3a6,4</t>
  </si>
  <si>
    <t>15MFS07,3a6,10</t>
  </si>
  <si>
    <t>15MFS07,3a6,2**</t>
  </si>
  <si>
    <t>15MFS07,3a6,5</t>
  </si>
  <si>
    <t>6.25.2021</t>
  </si>
  <si>
    <t>The red highlighted cells used to say "16MFS07" which doesn't exist. I changed them to 15MFS07…...</t>
  </si>
  <si>
    <t xml:space="preserve">I wonder if that’s why I had them highlighted. Bc they didn't exist lol. </t>
  </si>
  <si>
    <t>15MFS07,3b,9*</t>
  </si>
  <si>
    <t>gem.geo</t>
  </si>
  <si>
    <t>AB</t>
  </si>
  <si>
    <t>size.cat</t>
  </si>
  <si>
    <t>common</t>
  </si>
  <si>
    <t>rare- large</t>
  </si>
  <si>
    <t>rare- small</t>
  </si>
  <si>
    <t xml:space="preserve">7.26.21-- removed this guy because he is "cut off" and his percent error for volume is 150% lmao </t>
  </si>
  <si>
    <t>Outliers for all grains, A:</t>
  </si>
  <si>
    <t>Outliers for all grains, B (ft):</t>
  </si>
  <si>
    <t>gem</t>
  </si>
  <si>
    <t xml:space="preserve">DCA,1a,2 </t>
  </si>
  <si>
    <t>DCA,1a,7</t>
  </si>
  <si>
    <t>DCA,1a,3</t>
  </si>
  <si>
    <r>
      <rPr>
        <sz val="12"/>
        <color theme="1"/>
        <rFont val="Calibri"/>
        <family val="2"/>
        <scheme val="minor"/>
      </rPr>
      <t>B</t>
    </r>
    <r>
      <rPr>
        <b/>
        <sz val="12"/>
        <color theme="1"/>
        <rFont val="Calibri"/>
        <family val="2"/>
        <scheme val="minor"/>
      </rPr>
      <t>2</t>
    </r>
  </si>
  <si>
    <t xml:space="preserve">DCA1b3,8 </t>
  </si>
  <si>
    <t xml:space="preserve">DCA,1b3,9 </t>
  </si>
  <si>
    <t>DCA,1b3,10</t>
  </si>
  <si>
    <t>C50,1b4,1</t>
  </si>
  <si>
    <t>C50,1b4,2</t>
  </si>
  <si>
    <t>C50,1b4,3</t>
  </si>
  <si>
    <t>C50,1b4,4</t>
  </si>
  <si>
    <t>C50,1b4,5</t>
  </si>
  <si>
    <t>yes, big chunk</t>
  </si>
  <si>
    <t>yes- big chunk</t>
  </si>
  <si>
    <t xml:space="preserve">DCA,1a,1 </t>
  </si>
  <si>
    <t>just a termination</t>
  </si>
  <si>
    <t>BF16,5a1,10 ?? Missing photo</t>
  </si>
  <si>
    <t>YES big chunk</t>
  </si>
  <si>
    <t>gem.og</t>
  </si>
  <si>
    <t>gc.og</t>
  </si>
  <si>
    <t>ri.og</t>
  </si>
  <si>
    <t>np.og</t>
  </si>
  <si>
    <t>BF16,2b1,2 (real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</si>
</sst>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9">
    <font>
      <sz val="12"/>
      <color theme="1"/>
      <name val="Calibri"/>
      <family val="2"/>
      <scheme val="minor"/>
    </font>
    <font>
      <b/>
      <sz val="12"/>
      <color theme="1"/>
      <name val="Calibri"/>
      <family val="2"/>
      <scheme val="minor"/>
    </font>
    <font>
      <sz val="12"/>
      <color rgb="FF000000"/>
      <name val="Calibri"/>
      <family val="2"/>
      <scheme val="minor"/>
    </font>
    <font>
      <sz val="12"/>
      <color rgb="FF00B0F0"/>
      <name val="Calibri"/>
      <family val="2"/>
      <scheme val="minor"/>
    </font>
    <font>
      <sz val="12"/>
      <color rgb="FF00B0F0"/>
      <name val="Calibri (Body)"/>
    </font>
    <font>
      <sz val="12"/>
      <name val="Calibri"/>
      <family val="2"/>
      <scheme val="minor"/>
    </font>
    <font>
      <strike/>
      <sz val="12"/>
      <color theme="1"/>
      <name val="Calibri"/>
      <family val="2"/>
      <scheme val="minor"/>
    </font>
    <font>
      <sz val="10"/>
      <name val="Helv"/>
    </font>
    <font>
      <sz val="8"/>
      <name val="Calibri"/>
      <family val="2"/>
      <scheme val="minor"/>
    </font>
  </fonts>
  <fills count="20">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rgb="FF00206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
      <patternFill patternType="solid">
        <fgColor rgb="FFC7696A"/>
        <bgColor indexed="64"/>
      </patternFill>
    </fill>
    <fill>
      <patternFill patternType="solid">
        <fgColor rgb="FFC7696A"/>
        <bgColor rgb="FF000000"/>
      </patternFill>
    </fill>
    <fill>
      <patternFill patternType="solid">
        <fgColor rgb="FFC00000"/>
        <bgColor indexed="64"/>
      </patternFill>
    </fill>
  </fills>
  <borders count="8">
    <border>
      <left/>
      <right/>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s>
  <cellStyleXfs count="1">
    <xf numFmtId="0" fontId="0" fillId="0" borderId="0"/>
  </cellStyleXfs>
  <cellXfs count="123">
    <xf numFmtId="0" fontId="0" fillId="0" borderId="0" xfId="0"/>
    <xf numFmtId="0" fontId="2" fillId="0" borderId="0" xfId="0" applyFont="1"/>
    <xf numFmtId="0" fontId="2" fillId="2" borderId="0" xfId="0" applyFont="1" applyFill="1"/>
    <xf numFmtId="0" fontId="2" fillId="3" borderId="0" xfId="0" applyFont="1" applyFill="1"/>
    <xf numFmtId="0" fontId="2" fillId="4" borderId="0" xfId="0" applyFont="1" applyFill="1"/>
    <xf numFmtId="0" fontId="1" fillId="0" borderId="0" xfId="0" applyFont="1"/>
    <xf numFmtId="0" fontId="3" fillId="0" borderId="0" xfId="0" applyFont="1"/>
    <xf numFmtId="0" fontId="0" fillId="5" borderId="0" xfId="0" applyFill="1"/>
    <xf numFmtId="0" fontId="4" fillId="0" borderId="0" xfId="0" applyFont="1"/>
    <xf numFmtId="0" fontId="0" fillId="6" borderId="0" xfId="0" applyFill="1"/>
    <xf numFmtId="0" fontId="0" fillId="6" borderId="0" xfId="0" applyFill="1" applyAlignment="1">
      <alignment wrapText="1"/>
    </xf>
    <xf numFmtId="0" fontId="0" fillId="7" borderId="0" xfId="0" applyFill="1"/>
    <xf numFmtId="164" fontId="1" fillId="0" borderId="0" xfId="0" applyNumberFormat="1" applyFont="1"/>
    <xf numFmtId="1" fontId="1" fillId="0" borderId="0" xfId="0" applyNumberFormat="1" applyFont="1"/>
    <xf numFmtId="1" fontId="0" fillId="0" borderId="0" xfId="0" applyNumberFormat="1"/>
    <xf numFmtId="164" fontId="0" fillId="8" borderId="0" xfId="0" applyNumberFormat="1" applyFill="1"/>
    <xf numFmtId="1" fontId="0" fillId="9" borderId="0" xfId="0" applyNumberFormat="1" applyFill="1"/>
    <xf numFmtId="1" fontId="0" fillId="10" borderId="0" xfId="0" applyNumberFormat="1" applyFill="1"/>
    <xf numFmtId="1" fontId="0" fillId="7" borderId="0" xfId="0" applyNumberFormat="1" applyFill="1"/>
    <xf numFmtId="164" fontId="0" fillId="0" borderId="0" xfId="0" applyNumberFormat="1"/>
    <xf numFmtId="164" fontId="0" fillId="6" borderId="0" xfId="0" applyNumberFormat="1" applyFill="1"/>
    <xf numFmtId="164" fontId="0" fillId="8" borderId="1" xfId="0" applyNumberFormat="1" applyFill="1" applyBorder="1"/>
    <xf numFmtId="164" fontId="0" fillId="8" borderId="2" xfId="0" applyNumberFormat="1" applyFill="1" applyBorder="1"/>
    <xf numFmtId="165" fontId="1" fillId="0" borderId="0" xfId="0" applyNumberFormat="1" applyFont="1"/>
    <xf numFmtId="165" fontId="0" fillId="0" borderId="0" xfId="0" applyNumberFormat="1"/>
    <xf numFmtId="165" fontId="0" fillId="6" borderId="0" xfId="0" applyNumberFormat="1" applyFill="1"/>
    <xf numFmtId="165" fontId="0" fillId="5" borderId="0" xfId="0" applyNumberFormat="1" applyFill="1"/>
    <xf numFmtId="1" fontId="0" fillId="6" borderId="0" xfId="0" applyNumberFormat="1" applyFill="1"/>
    <xf numFmtId="1" fontId="0" fillId="10" borderId="3" xfId="0" applyNumberFormat="1" applyFill="1" applyBorder="1"/>
    <xf numFmtId="1" fontId="0" fillId="10" borderId="4" xfId="0" applyNumberFormat="1" applyFill="1" applyBorder="1"/>
    <xf numFmtId="164" fontId="1" fillId="0" borderId="5" xfId="0" applyNumberFormat="1" applyFont="1" applyBorder="1"/>
    <xf numFmtId="0" fontId="1" fillId="0" borderId="5" xfId="0" applyFont="1" applyBorder="1"/>
    <xf numFmtId="1" fontId="1" fillId="0" borderId="5" xfId="0" applyNumberFormat="1" applyFont="1" applyBorder="1"/>
    <xf numFmtId="164" fontId="0" fillId="8" borderId="6" xfId="0" applyNumberFormat="1" applyFill="1" applyBorder="1"/>
    <xf numFmtId="1" fontId="0" fillId="10" borderId="6" xfId="0" applyNumberFormat="1" applyFill="1" applyBorder="1"/>
    <xf numFmtId="164" fontId="0" fillId="6" borderId="6" xfId="0" applyNumberFormat="1" applyFill="1" applyBorder="1"/>
    <xf numFmtId="1" fontId="0" fillId="6" borderId="6" xfId="0" applyNumberFormat="1" applyFill="1" applyBorder="1"/>
    <xf numFmtId="164" fontId="0" fillId="0" borderId="6" xfId="0" applyNumberFormat="1" applyBorder="1"/>
    <xf numFmtId="0" fontId="0" fillId="0" borderId="6" xfId="0" applyBorder="1"/>
    <xf numFmtId="1" fontId="0" fillId="0" borderId="6" xfId="0" applyNumberFormat="1" applyBorder="1"/>
    <xf numFmtId="1" fontId="0" fillId="9" borderId="7" xfId="0" applyNumberFormat="1" applyFill="1" applyBorder="1"/>
    <xf numFmtId="0" fontId="1" fillId="0" borderId="3" xfId="0" applyFont="1" applyBorder="1"/>
    <xf numFmtId="0" fontId="0" fillId="0" borderId="3" xfId="0" applyBorder="1"/>
    <xf numFmtId="1" fontId="5" fillId="10" borderId="3" xfId="0" applyNumberFormat="1" applyFont="1" applyFill="1" applyBorder="1"/>
    <xf numFmtId="1" fontId="0" fillId="11" borderId="0" xfId="0" applyNumberFormat="1" applyFill="1"/>
    <xf numFmtId="164" fontId="0" fillId="11" borderId="0" xfId="0" applyNumberFormat="1" applyFill="1"/>
    <xf numFmtId="0" fontId="1" fillId="0" borderId="0" xfId="0" applyFont="1" applyFill="1"/>
    <xf numFmtId="1" fontId="0" fillId="0" borderId="0" xfId="0" applyNumberFormat="1" applyFill="1"/>
    <xf numFmtId="0" fontId="0" fillId="0" borderId="0" xfId="0" applyFill="1"/>
    <xf numFmtId="0" fontId="6" fillId="0" borderId="0" xfId="0" applyFont="1"/>
    <xf numFmtId="1" fontId="0" fillId="9" borderId="0" xfId="0" applyNumberFormat="1" applyFill="1" applyBorder="1"/>
    <xf numFmtId="0" fontId="7" fillId="0" borderId="0" xfId="0" applyFont="1"/>
    <xf numFmtId="0" fontId="0" fillId="0" borderId="0" xfId="0" applyFont="1"/>
    <xf numFmtId="0" fontId="7" fillId="9" borderId="0" xfId="0" applyFont="1" applyFill="1"/>
    <xf numFmtId="164" fontId="7" fillId="8" borderId="0" xfId="0" applyNumberFormat="1" applyFont="1" applyFill="1"/>
    <xf numFmtId="1" fontId="7" fillId="10" borderId="0" xfId="0" applyNumberFormat="1" applyFont="1" applyFill="1"/>
    <xf numFmtId="1" fontId="7" fillId="9" borderId="0" xfId="0" applyNumberFormat="1" applyFont="1" applyFill="1"/>
    <xf numFmtId="1" fontId="7" fillId="6" borderId="0" xfId="0" applyNumberFormat="1" applyFont="1" applyFill="1"/>
    <xf numFmtId="164" fontId="7" fillId="6" borderId="0" xfId="0" applyNumberFormat="1" applyFont="1" applyFill="1"/>
    <xf numFmtId="1" fontId="0" fillId="12" borderId="6" xfId="0" applyNumberFormat="1" applyFill="1" applyBorder="1"/>
    <xf numFmtId="0" fontId="0" fillId="8" borderId="6" xfId="0" applyFill="1" applyBorder="1"/>
    <xf numFmtId="0" fontId="0" fillId="13" borderId="0" xfId="0" applyFont="1" applyFill="1"/>
    <xf numFmtId="1" fontId="7" fillId="10" borderId="0" xfId="0" applyNumberFormat="1" applyFont="1" applyFill="1" applyBorder="1"/>
    <xf numFmtId="1" fontId="7" fillId="6" borderId="0" xfId="0" applyNumberFormat="1" applyFont="1" applyFill="1" applyBorder="1"/>
    <xf numFmtId="164" fontId="1" fillId="0" borderId="0" xfId="0" applyNumberFormat="1" applyFont="1" applyFill="1" applyBorder="1"/>
    <xf numFmtId="0" fontId="1" fillId="0" borderId="0" xfId="0" applyFont="1" applyBorder="1"/>
    <xf numFmtId="0" fontId="0" fillId="0" borderId="0" xfId="0" applyBorder="1"/>
    <xf numFmtId="1" fontId="0" fillId="10" borderId="0" xfId="0" applyNumberFormat="1" applyFill="1" applyBorder="1"/>
    <xf numFmtId="1" fontId="7" fillId="10" borderId="6" xfId="0" applyNumberFormat="1" applyFont="1" applyFill="1" applyBorder="1"/>
    <xf numFmtId="1" fontId="0" fillId="6" borderId="0" xfId="0" applyNumberFormat="1" applyFill="1" applyBorder="1"/>
    <xf numFmtId="1" fontId="2" fillId="0" borderId="0" xfId="0" applyNumberFormat="1" applyFont="1"/>
    <xf numFmtId="164" fontId="2" fillId="14" borderId="6" xfId="0" applyNumberFormat="1" applyFont="1" applyFill="1" applyBorder="1"/>
    <xf numFmtId="164" fontId="2" fillId="14" borderId="3" xfId="0" applyNumberFormat="1" applyFont="1" applyFill="1" applyBorder="1"/>
    <xf numFmtId="164" fontId="7" fillId="14" borderId="0" xfId="0" applyNumberFormat="1" applyFont="1" applyFill="1"/>
    <xf numFmtId="164" fontId="2" fillId="0" borderId="0" xfId="0" applyNumberFormat="1" applyFont="1"/>
    <xf numFmtId="1" fontId="2" fillId="15" borderId="6" xfId="0" applyNumberFormat="1" applyFont="1" applyFill="1" applyBorder="1"/>
    <xf numFmtId="1" fontId="2" fillId="15" borderId="3" xfId="0" applyNumberFormat="1" applyFont="1" applyFill="1" applyBorder="1"/>
    <xf numFmtId="1" fontId="2" fillId="15" borderId="0" xfId="0" applyNumberFormat="1" applyFont="1" applyFill="1"/>
    <xf numFmtId="1" fontId="2" fillId="16" borderId="0" xfId="0" applyNumberFormat="1" applyFont="1" applyFill="1"/>
    <xf numFmtId="1" fontId="7" fillId="16" borderId="0" xfId="0" applyNumberFormat="1" applyFont="1" applyFill="1"/>
    <xf numFmtId="165" fontId="2" fillId="0" borderId="0" xfId="0" applyNumberFormat="1" applyFont="1"/>
    <xf numFmtId="164" fontId="2" fillId="14" borderId="1" xfId="0" applyNumberFormat="1" applyFont="1" applyFill="1" applyBorder="1"/>
    <xf numFmtId="164" fontId="7" fillId="8" borderId="0" xfId="0" applyNumberFormat="1" applyFont="1" applyFill="1" applyBorder="1"/>
    <xf numFmtId="1" fontId="7" fillId="9" borderId="0" xfId="0" applyNumberFormat="1" applyFont="1" applyFill="1" applyBorder="1"/>
    <xf numFmtId="0" fontId="0" fillId="0" borderId="0" xfId="0" applyFont="1" applyFill="1"/>
    <xf numFmtId="0" fontId="3" fillId="0" borderId="0" xfId="0" applyFont="1" applyFill="1"/>
    <xf numFmtId="0" fontId="0" fillId="17" borderId="0" xfId="0" applyFill="1"/>
    <xf numFmtId="1" fontId="0" fillId="17" borderId="0" xfId="0" applyNumberFormat="1" applyFill="1"/>
    <xf numFmtId="164" fontId="0" fillId="17" borderId="0" xfId="0" applyNumberFormat="1" applyFill="1"/>
    <xf numFmtId="165" fontId="0" fillId="17" borderId="0" xfId="0" applyNumberFormat="1" applyFill="1"/>
    <xf numFmtId="164" fontId="0" fillId="17" borderId="1" xfId="0" applyNumberFormat="1" applyFill="1" applyBorder="1"/>
    <xf numFmtId="1" fontId="0" fillId="17" borderId="3" xfId="0" applyNumberFormat="1" applyFill="1" applyBorder="1"/>
    <xf numFmtId="164" fontId="0" fillId="17" borderId="6" xfId="0" applyNumberFormat="1" applyFill="1" applyBorder="1"/>
    <xf numFmtId="164" fontId="7" fillId="17" borderId="0" xfId="0" applyNumberFormat="1" applyFont="1" applyFill="1"/>
    <xf numFmtId="1" fontId="0" fillId="17" borderId="6" xfId="0" applyNumberFormat="1" applyFill="1" applyBorder="1"/>
    <xf numFmtId="1" fontId="7" fillId="17" borderId="0" xfId="0" applyNumberFormat="1" applyFont="1" applyFill="1" applyBorder="1"/>
    <xf numFmtId="1" fontId="7" fillId="17" borderId="0" xfId="0" applyNumberFormat="1" applyFont="1" applyFill="1"/>
    <xf numFmtId="0" fontId="4" fillId="17" borderId="0" xfId="0" applyFont="1" applyFill="1"/>
    <xf numFmtId="0" fontId="3" fillId="17" borderId="0" xfId="0" applyFont="1" applyFill="1"/>
    <xf numFmtId="1" fontId="0" fillId="17" borderId="0" xfId="0" applyNumberFormat="1" applyFill="1" applyBorder="1"/>
    <xf numFmtId="0" fontId="2" fillId="17" borderId="0" xfId="0" applyFont="1" applyFill="1"/>
    <xf numFmtId="1" fontId="2" fillId="18" borderId="0" xfId="0" applyNumberFormat="1" applyFont="1" applyFill="1"/>
    <xf numFmtId="1" fontId="2" fillId="17" borderId="0" xfId="0" applyNumberFormat="1" applyFont="1" applyFill="1"/>
    <xf numFmtId="164" fontId="2" fillId="18" borderId="6" xfId="0" applyNumberFormat="1" applyFont="1" applyFill="1" applyBorder="1"/>
    <xf numFmtId="164" fontId="2" fillId="18" borderId="3" xfId="0" applyNumberFormat="1" applyFont="1" applyFill="1" applyBorder="1"/>
    <xf numFmtId="164" fontId="7" fillId="18" borderId="0" xfId="0" applyNumberFormat="1" applyFont="1" applyFill="1"/>
    <xf numFmtId="164" fontId="2" fillId="17" borderId="0" xfId="0" applyNumberFormat="1" applyFont="1" applyFill="1"/>
    <xf numFmtId="1" fontId="2" fillId="18" borderId="6" xfId="0" applyNumberFormat="1" applyFont="1" applyFill="1" applyBorder="1"/>
    <xf numFmtId="1" fontId="2" fillId="18" borderId="3" xfId="0" applyNumberFormat="1" applyFont="1" applyFill="1" applyBorder="1"/>
    <xf numFmtId="1" fontId="7" fillId="18" borderId="0" xfId="0" applyNumberFormat="1" applyFont="1" applyFill="1"/>
    <xf numFmtId="165" fontId="2" fillId="17" borderId="0" xfId="0" applyNumberFormat="1" applyFont="1" applyFill="1"/>
    <xf numFmtId="164" fontId="2" fillId="18" borderId="1" xfId="0" applyNumberFormat="1" applyFont="1" applyFill="1" applyBorder="1"/>
    <xf numFmtId="1" fontId="7" fillId="17" borderId="6" xfId="0" applyNumberFormat="1" applyFont="1" applyFill="1" applyBorder="1"/>
    <xf numFmtId="164" fontId="0" fillId="17" borderId="0" xfId="0" applyNumberFormat="1" applyFill="1" applyBorder="1"/>
    <xf numFmtId="164" fontId="0" fillId="17" borderId="3" xfId="0" applyNumberFormat="1" applyFill="1" applyBorder="1"/>
    <xf numFmtId="164" fontId="7" fillId="17" borderId="1" xfId="0" applyNumberFormat="1" applyFont="1" applyFill="1" applyBorder="1"/>
    <xf numFmtId="1" fontId="7" fillId="17" borderId="3" xfId="0" applyNumberFormat="1" applyFont="1" applyFill="1" applyBorder="1"/>
    <xf numFmtId="165" fontId="0" fillId="17" borderId="3" xfId="0" applyNumberFormat="1" applyFill="1" applyBorder="1"/>
    <xf numFmtId="165" fontId="0" fillId="17" borderId="1" xfId="0" applyNumberFormat="1" applyFill="1" applyBorder="1"/>
    <xf numFmtId="1" fontId="7" fillId="18" borderId="0" xfId="0" applyNumberFormat="1" applyFont="1" applyFill="1" applyBorder="1"/>
    <xf numFmtId="164" fontId="0" fillId="0" borderId="0" xfId="0" applyNumberFormat="1" applyBorder="1"/>
    <xf numFmtId="165" fontId="0" fillId="0" borderId="0" xfId="0" applyNumberFormat="1" applyBorder="1"/>
    <xf numFmtId="0" fontId="0" fillId="19" borderId="0" xfId="0" applyFill="1"/>
  </cellXfs>
  <cellStyles count="1">
    <cellStyle name="Normal" xfId="0" builtinId="0"/>
  </cellStyles>
  <dxfs count="0"/>
  <tableStyles count="0" defaultTableStyle="TableStyleMedium2" defaultPivotStyle="PivotStyleLight16"/>
  <colors>
    <mruColors>
      <color rgb="FFC769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2">
          <cell r="U2">
            <v>13156.9</v>
          </cell>
          <cell r="V2">
            <v>100726</v>
          </cell>
        </row>
        <row r="3">
          <cell r="U3">
            <v>16939.8</v>
          </cell>
          <cell r="V3">
            <v>132660</v>
          </cell>
        </row>
        <row r="4">
          <cell r="U4">
            <v>12401.2</v>
          </cell>
          <cell r="V4">
            <v>98325.5</v>
          </cell>
        </row>
        <row r="5">
          <cell r="U5">
            <v>17228.099999999999</v>
          </cell>
          <cell r="V5">
            <v>147173</v>
          </cell>
        </row>
        <row r="6">
          <cell r="U6">
            <v>18556</v>
          </cell>
          <cell r="V6">
            <v>164914</v>
          </cell>
        </row>
        <row r="7">
          <cell r="U7">
            <v>12322.7</v>
          </cell>
          <cell r="V7">
            <v>97860.2</v>
          </cell>
        </row>
        <row r="8">
          <cell r="U8">
            <v>10103.1</v>
          </cell>
          <cell r="V8">
            <v>63817.8</v>
          </cell>
        </row>
        <row r="9">
          <cell r="U9">
            <v>10100.700000000001</v>
          </cell>
          <cell r="V9">
            <v>75850.100000000006</v>
          </cell>
        </row>
        <row r="10">
          <cell r="U10">
            <v>9818.9699999999993</v>
          </cell>
          <cell r="V10">
            <v>65579.600000000006</v>
          </cell>
        </row>
        <row r="11">
          <cell r="U11">
            <v>10420.6</v>
          </cell>
          <cell r="V11">
            <v>79522</v>
          </cell>
        </row>
        <row r="12">
          <cell r="U12">
            <v>11536.9</v>
          </cell>
          <cell r="V12">
            <v>92188.5</v>
          </cell>
        </row>
        <row r="13">
          <cell r="U13">
            <v>14979.8</v>
          </cell>
          <cell r="V13">
            <v>133654</v>
          </cell>
        </row>
        <row r="14">
          <cell r="U14">
            <v>11604.7</v>
          </cell>
          <cell r="V14">
            <v>91873.9</v>
          </cell>
        </row>
        <row r="15">
          <cell r="U15">
            <v>10472.200000000001</v>
          </cell>
          <cell r="V15">
            <v>84046.7</v>
          </cell>
        </row>
        <row r="16">
          <cell r="U16">
            <v>24128</v>
          </cell>
          <cell r="V16">
            <v>262626</v>
          </cell>
        </row>
        <row r="17">
          <cell r="U17">
            <v>9856.1</v>
          </cell>
          <cell r="V17">
            <v>73073.7</v>
          </cell>
        </row>
        <row r="18">
          <cell r="U18">
            <v>16442.7</v>
          </cell>
          <cell r="V18">
            <v>140681</v>
          </cell>
        </row>
        <row r="19">
          <cell r="U19">
            <v>19336.099999999999</v>
          </cell>
          <cell r="V19">
            <v>200576</v>
          </cell>
        </row>
        <row r="20">
          <cell r="U20">
            <v>38903.4</v>
          </cell>
          <cell r="V20">
            <v>432704</v>
          </cell>
        </row>
        <row r="21">
          <cell r="U21">
            <v>15296.1</v>
          </cell>
          <cell r="V21">
            <v>142256</v>
          </cell>
        </row>
        <row r="22">
          <cell r="U22">
            <v>19787.7</v>
          </cell>
          <cell r="V22">
            <v>192272</v>
          </cell>
        </row>
        <row r="23">
          <cell r="U23">
            <v>32506.5</v>
          </cell>
          <cell r="V23">
            <v>380273</v>
          </cell>
        </row>
        <row r="24">
          <cell r="U24">
            <v>17726.7</v>
          </cell>
          <cell r="V24">
            <v>173828</v>
          </cell>
        </row>
        <row r="25">
          <cell r="U25">
            <v>13541.7</v>
          </cell>
          <cell r="V25">
            <v>118462</v>
          </cell>
        </row>
        <row r="26">
          <cell r="U26">
            <v>13160.3</v>
          </cell>
          <cell r="V26">
            <v>109219</v>
          </cell>
        </row>
        <row r="27">
          <cell r="U27">
            <v>20591.400000000001</v>
          </cell>
          <cell r="V27">
            <v>207405</v>
          </cell>
        </row>
        <row r="28">
          <cell r="U28">
            <v>15747.5</v>
          </cell>
          <cell r="V28">
            <v>142150</v>
          </cell>
        </row>
        <row r="29">
          <cell r="U29">
            <v>12214</v>
          </cell>
          <cell r="V29">
            <v>101472</v>
          </cell>
        </row>
        <row r="30">
          <cell r="U30">
            <v>13812.7</v>
          </cell>
          <cell r="V30">
            <v>120205</v>
          </cell>
        </row>
        <row r="31">
          <cell r="U31">
            <v>25321.9</v>
          </cell>
          <cell r="V31">
            <v>253439</v>
          </cell>
        </row>
        <row r="32">
          <cell r="U32">
            <v>19797.2</v>
          </cell>
          <cell r="V32">
            <v>189594</v>
          </cell>
        </row>
        <row r="33">
          <cell r="U33">
            <v>19447.7</v>
          </cell>
          <cell r="V33">
            <v>167909</v>
          </cell>
        </row>
        <row r="34">
          <cell r="U34">
            <v>12853.7</v>
          </cell>
          <cell r="V34">
            <v>111698</v>
          </cell>
        </row>
        <row r="35">
          <cell r="U35">
            <v>15050</v>
          </cell>
          <cell r="V35">
            <v>150715</v>
          </cell>
        </row>
        <row r="36">
          <cell r="U36">
            <v>13987</v>
          </cell>
          <cell r="V36">
            <v>134601</v>
          </cell>
        </row>
        <row r="37">
          <cell r="U37">
            <v>20800.5</v>
          </cell>
          <cell r="V37">
            <v>203130</v>
          </cell>
        </row>
        <row r="38">
          <cell r="U38">
            <v>27387.200000000001</v>
          </cell>
          <cell r="V38">
            <v>312396</v>
          </cell>
        </row>
        <row r="39">
          <cell r="U39">
            <v>18308.5</v>
          </cell>
          <cell r="V39">
            <v>186622</v>
          </cell>
        </row>
        <row r="40">
          <cell r="U40">
            <v>17223</v>
          </cell>
          <cell r="V40">
            <v>158930</v>
          </cell>
        </row>
        <row r="41">
          <cell r="U41">
            <v>25257.7</v>
          </cell>
          <cell r="V41">
            <v>275608</v>
          </cell>
        </row>
        <row r="42">
          <cell r="U42">
            <v>8970.48</v>
          </cell>
          <cell r="V42">
            <v>56566</v>
          </cell>
        </row>
        <row r="43">
          <cell r="U43">
            <v>6189.67</v>
          </cell>
          <cell r="V43">
            <v>35375.599999999999</v>
          </cell>
        </row>
        <row r="44">
          <cell r="U44">
            <v>23623.8</v>
          </cell>
          <cell r="V44">
            <v>230643</v>
          </cell>
        </row>
        <row r="45">
          <cell r="U45">
            <v>16466.2</v>
          </cell>
          <cell r="V45">
            <v>170171</v>
          </cell>
        </row>
        <row r="46">
          <cell r="U46">
            <v>24631.599999999999</v>
          </cell>
          <cell r="V46">
            <v>254655</v>
          </cell>
        </row>
        <row r="47">
          <cell r="U47">
            <v>16945</v>
          </cell>
          <cell r="V47">
            <v>159332</v>
          </cell>
        </row>
        <row r="48">
          <cell r="U48">
            <v>14377</v>
          </cell>
          <cell r="V48">
            <v>129578.00000000001</v>
          </cell>
        </row>
        <row r="49">
          <cell r="U49">
            <v>14292.900000000001</v>
          </cell>
          <cell r="V49">
            <v>124028.00000000001</v>
          </cell>
        </row>
        <row r="50">
          <cell r="U50">
            <v>7977.59</v>
          </cell>
          <cell r="V50">
            <v>49842.3</v>
          </cell>
        </row>
        <row r="51">
          <cell r="U51">
            <v>32034.399999999998</v>
          </cell>
          <cell r="V51">
            <v>365794</v>
          </cell>
        </row>
        <row r="52">
          <cell r="U52">
            <v>25743.100000000002</v>
          </cell>
          <cell r="V52">
            <v>268823</v>
          </cell>
        </row>
        <row r="53">
          <cell r="U53">
            <v>21176.799999999999</v>
          </cell>
          <cell r="V53">
            <v>206363</v>
          </cell>
        </row>
        <row r="54">
          <cell r="U54">
            <v>46726.9</v>
          </cell>
          <cell r="V54">
            <v>595566</v>
          </cell>
        </row>
        <row r="55">
          <cell r="U55">
            <v>17232.399999999998</v>
          </cell>
          <cell r="V55">
            <v>174698</v>
          </cell>
        </row>
        <row r="56">
          <cell r="U56">
            <v>28486.2</v>
          </cell>
          <cell r="V56">
            <v>323273</v>
          </cell>
        </row>
        <row r="57">
          <cell r="U57">
            <v>28116</v>
          </cell>
          <cell r="V57">
            <v>330090</v>
          </cell>
        </row>
        <row r="58">
          <cell r="U58">
            <v>24351.899999999998</v>
          </cell>
          <cell r="V58">
            <v>273833</v>
          </cell>
        </row>
        <row r="59">
          <cell r="U59">
            <v>18720.8</v>
          </cell>
          <cell r="V59">
            <v>165436</v>
          </cell>
        </row>
        <row r="60">
          <cell r="U60">
            <v>34158</v>
          </cell>
          <cell r="V60">
            <v>405865</v>
          </cell>
        </row>
        <row r="61">
          <cell r="U61">
            <v>12660</v>
          </cell>
          <cell r="V61">
            <v>85676.3</v>
          </cell>
        </row>
        <row r="62">
          <cell r="U62">
            <v>29397.5</v>
          </cell>
          <cell r="V62">
            <v>317542</v>
          </cell>
        </row>
        <row r="63">
          <cell r="U63">
            <v>30751.899999999998</v>
          </cell>
          <cell r="V63">
            <v>351107</v>
          </cell>
        </row>
        <row r="64">
          <cell r="U64">
            <v>19199.8</v>
          </cell>
          <cell r="V64">
            <v>211473</v>
          </cell>
        </row>
        <row r="65">
          <cell r="U65">
            <v>24268.399999999998</v>
          </cell>
          <cell r="V65">
            <v>253561.00000000003</v>
          </cell>
        </row>
        <row r="66">
          <cell r="U66">
            <v>18675.7</v>
          </cell>
          <cell r="V66">
            <v>196686</v>
          </cell>
        </row>
        <row r="67">
          <cell r="U67">
            <v>23168.7</v>
          </cell>
          <cell r="V67">
            <v>253316</v>
          </cell>
        </row>
        <row r="68">
          <cell r="U68">
            <v>25277</v>
          </cell>
          <cell r="V68">
            <v>180070</v>
          </cell>
        </row>
        <row r="69">
          <cell r="U69">
            <v>15923.099999999999</v>
          </cell>
          <cell r="V69">
            <v>160130</v>
          </cell>
        </row>
        <row r="70">
          <cell r="U70">
            <v>17915.5</v>
          </cell>
          <cell r="V70">
            <v>188614</v>
          </cell>
        </row>
        <row r="71">
          <cell r="U71">
            <v>14720.8</v>
          </cell>
          <cell r="V71">
            <v>153163</v>
          </cell>
        </row>
        <row r="72">
          <cell r="U72">
            <v>18252.899999999998</v>
          </cell>
          <cell r="V72">
            <v>195230</v>
          </cell>
        </row>
        <row r="73">
          <cell r="U73">
            <v>20855</v>
          </cell>
          <cell r="V73">
            <v>224312</v>
          </cell>
        </row>
        <row r="74">
          <cell r="U74">
            <v>21418.9</v>
          </cell>
          <cell r="V74">
            <v>245959.99999999997</v>
          </cell>
        </row>
        <row r="75">
          <cell r="U75">
            <v>40666.800000000003</v>
          </cell>
          <cell r="V75">
            <v>489975</v>
          </cell>
        </row>
        <row r="76">
          <cell r="U76">
            <v>31215.8</v>
          </cell>
          <cell r="V76">
            <v>366497</v>
          </cell>
        </row>
        <row r="77">
          <cell r="U77">
            <v>27205.1</v>
          </cell>
          <cell r="V77">
            <v>303975</v>
          </cell>
        </row>
        <row r="78">
          <cell r="U78">
            <v>23830.899999999998</v>
          </cell>
          <cell r="V78">
            <v>248785</v>
          </cell>
        </row>
        <row r="79">
          <cell r="U79">
            <v>17741.199999999997</v>
          </cell>
          <cell r="V79">
            <v>167294</v>
          </cell>
        </row>
        <row r="80">
          <cell r="U80">
            <v>24376.7</v>
          </cell>
          <cell r="V80">
            <v>247689</v>
          </cell>
        </row>
        <row r="81">
          <cell r="U81">
            <v>30584.799999999999</v>
          </cell>
          <cell r="V81">
            <v>344207</v>
          </cell>
        </row>
        <row r="82">
          <cell r="U82">
            <v>24806.799999999999</v>
          </cell>
          <cell r="V82">
            <v>232750</v>
          </cell>
        </row>
        <row r="83">
          <cell r="U83">
            <v>30915.8</v>
          </cell>
          <cell r="V83">
            <v>339389</v>
          </cell>
        </row>
        <row r="84">
          <cell r="U84">
            <v>34371</v>
          </cell>
          <cell r="V84">
            <v>390597</v>
          </cell>
        </row>
        <row r="85">
          <cell r="U85">
            <v>39466.800000000003</v>
          </cell>
          <cell r="V85">
            <v>485321</v>
          </cell>
        </row>
        <row r="86">
          <cell r="U86">
            <v>23793.5</v>
          </cell>
          <cell r="V86">
            <v>258419.99999999997</v>
          </cell>
        </row>
        <row r="87">
          <cell r="U87">
            <v>21784</v>
          </cell>
          <cell r="V87">
            <v>236094</v>
          </cell>
        </row>
        <row r="88">
          <cell r="U88">
            <v>16352.4</v>
          </cell>
          <cell r="V88">
            <v>129329</v>
          </cell>
        </row>
        <row r="89">
          <cell r="U89">
            <v>28783.599999999999</v>
          </cell>
          <cell r="V89">
            <v>313652</v>
          </cell>
        </row>
        <row r="90">
          <cell r="U90">
            <v>18093.100000000002</v>
          </cell>
          <cell r="V90">
            <v>174691</v>
          </cell>
        </row>
        <row r="91">
          <cell r="U91">
            <v>22211</v>
          </cell>
          <cell r="V91">
            <v>238639</v>
          </cell>
        </row>
        <row r="92">
          <cell r="U92">
            <v>22036.7</v>
          </cell>
          <cell r="V92">
            <v>239916</v>
          </cell>
        </row>
        <row r="93">
          <cell r="U93">
            <v>13880.800000000001</v>
          </cell>
          <cell r="V93">
            <v>117660</v>
          </cell>
        </row>
        <row r="94">
          <cell r="U94">
            <v>22951.599999999999</v>
          </cell>
          <cell r="V94">
            <v>241708</v>
          </cell>
        </row>
        <row r="95">
          <cell r="U95">
            <v>17555.5</v>
          </cell>
          <cell r="V95">
            <v>163839</v>
          </cell>
        </row>
        <row r="96">
          <cell r="U96">
            <v>27133.600000000002</v>
          </cell>
          <cell r="V96">
            <v>305403</v>
          </cell>
        </row>
        <row r="97">
          <cell r="U97">
            <v>17032.2</v>
          </cell>
          <cell r="V97">
            <v>171907</v>
          </cell>
        </row>
        <row r="98">
          <cell r="U98">
            <v>16170.400000000001</v>
          </cell>
          <cell r="V98">
            <v>153544</v>
          </cell>
        </row>
        <row r="99">
          <cell r="U99">
            <v>28554.1</v>
          </cell>
          <cell r="V99">
            <v>337599</v>
          </cell>
        </row>
        <row r="100">
          <cell r="U100">
            <v>19816.2</v>
          </cell>
          <cell r="V100">
            <v>211816</v>
          </cell>
        </row>
        <row r="101">
          <cell r="U101">
            <v>15900.000000000002</v>
          </cell>
          <cell r="V101">
            <v>139105</v>
          </cell>
        </row>
        <row r="102">
          <cell r="U102">
            <v>20344.8</v>
          </cell>
          <cell r="V102">
            <v>203177</v>
          </cell>
        </row>
        <row r="103">
          <cell r="U103">
            <v>16812.5</v>
          </cell>
          <cell r="V103">
            <v>167441</v>
          </cell>
        </row>
        <row r="104">
          <cell r="U104">
            <v>18110.3</v>
          </cell>
          <cell r="V104">
            <v>160052</v>
          </cell>
        </row>
        <row r="105">
          <cell r="U105">
            <v>25117.4</v>
          </cell>
          <cell r="V105">
            <v>276154</v>
          </cell>
        </row>
        <row r="106">
          <cell r="U106">
            <v>28992.400000000001</v>
          </cell>
          <cell r="V106">
            <v>353901</v>
          </cell>
        </row>
        <row r="107">
          <cell r="U107">
            <v>30540.3</v>
          </cell>
          <cell r="V107">
            <v>319728</v>
          </cell>
        </row>
        <row r="108">
          <cell r="U108">
            <v>24246.6</v>
          </cell>
          <cell r="V108">
            <v>274684</v>
          </cell>
        </row>
        <row r="109">
          <cell r="U109">
            <v>19751.7</v>
          </cell>
          <cell r="V109">
            <v>200010</v>
          </cell>
        </row>
        <row r="110">
          <cell r="U110">
            <v>19361.400000000001</v>
          </cell>
          <cell r="V110">
            <v>182861</v>
          </cell>
        </row>
        <row r="111">
          <cell r="U111">
            <v>19965.2</v>
          </cell>
          <cell r="V111">
            <v>190631</v>
          </cell>
        </row>
        <row r="112">
          <cell r="U112">
            <v>19650.899999999998</v>
          </cell>
          <cell r="V112">
            <v>233197</v>
          </cell>
        </row>
        <row r="113">
          <cell r="U113">
            <v>19639.899999999998</v>
          </cell>
          <cell r="V113">
            <v>221824</v>
          </cell>
        </row>
        <row r="114">
          <cell r="U114">
            <v>15666.5</v>
          </cell>
          <cell r="V114">
            <v>141432</v>
          </cell>
        </row>
        <row r="115">
          <cell r="U115">
            <v>22042.2</v>
          </cell>
          <cell r="V115">
            <v>231892</v>
          </cell>
        </row>
        <row r="116">
          <cell r="U116">
            <v>15785.199999999999</v>
          </cell>
          <cell r="V116">
            <v>153829</v>
          </cell>
        </row>
        <row r="117">
          <cell r="U117">
            <v>17386</v>
          </cell>
          <cell r="V117">
            <v>165712</v>
          </cell>
        </row>
        <row r="118">
          <cell r="U118">
            <v>18943.899999999998</v>
          </cell>
          <cell r="V118">
            <v>196557</v>
          </cell>
        </row>
        <row r="119">
          <cell r="U119">
            <v>25932.799999999999</v>
          </cell>
          <cell r="V119">
            <v>312230</v>
          </cell>
        </row>
        <row r="120">
          <cell r="U120">
            <v>25834.9</v>
          </cell>
          <cell r="V120">
            <v>277725</v>
          </cell>
        </row>
        <row r="121">
          <cell r="U121">
            <v>23595.5</v>
          </cell>
          <cell r="V121">
            <v>259001.99999999997</v>
          </cell>
        </row>
        <row r="122">
          <cell r="U122">
            <v>25113.300000000003</v>
          </cell>
          <cell r="V122">
            <v>275487</v>
          </cell>
        </row>
        <row r="123">
          <cell r="U123">
            <v>20311</v>
          </cell>
          <cell r="V123">
            <v>206921</v>
          </cell>
        </row>
        <row r="124">
          <cell r="U124">
            <v>26343.200000000001</v>
          </cell>
          <cell r="V124">
            <v>319065</v>
          </cell>
        </row>
        <row r="125">
          <cell r="U125">
            <v>21387.199999999997</v>
          </cell>
          <cell r="V125">
            <v>192184</v>
          </cell>
        </row>
        <row r="126">
          <cell r="U126">
            <v>25031.8</v>
          </cell>
          <cell r="V126">
            <v>286196</v>
          </cell>
        </row>
        <row r="127">
          <cell r="U127">
            <v>26062.100000000002</v>
          </cell>
          <cell r="V127">
            <v>308553</v>
          </cell>
        </row>
        <row r="128">
          <cell r="U128">
            <v>31212</v>
          </cell>
          <cell r="V128">
            <v>397997</v>
          </cell>
        </row>
        <row r="129">
          <cell r="U129">
            <v>33207.699999999997</v>
          </cell>
          <cell r="V129">
            <v>402798</v>
          </cell>
        </row>
        <row r="130">
          <cell r="U130">
            <v>28133.8</v>
          </cell>
          <cell r="V130">
            <v>320295</v>
          </cell>
        </row>
        <row r="131">
          <cell r="U131">
            <v>44098</v>
          </cell>
          <cell r="V131">
            <v>571852</v>
          </cell>
        </row>
        <row r="132">
          <cell r="U132">
            <v>45049.899999999994</v>
          </cell>
          <cell r="V132">
            <v>527162</v>
          </cell>
        </row>
        <row r="133">
          <cell r="U133">
            <v>49607.7</v>
          </cell>
          <cell r="V133">
            <v>597786</v>
          </cell>
        </row>
        <row r="134">
          <cell r="U134">
            <v>59175.6</v>
          </cell>
          <cell r="V134">
            <v>786558</v>
          </cell>
        </row>
        <row r="135">
          <cell r="U135">
            <v>42124.700000000004</v>
          </cell>
          <cell r="V135">
            <v>488620.00000000006</v>
          </cell>
        </row>
        <row r="136">
          <cell r="U136">
            <v>26947.3</v>
          </cell>
          <cell r="V136">
            <v>306237</v>
          </cell>
        </row>
        <row r="137">
          <cell r="U137">
            <v>33170.400000000001</v>
          </cell>
          <cell r="V137">
            <v>368412</v>
          </cell>
        </row>
        <row r="138">
          <cell r="U138">
            <v>44808.4</v>
          </cell>
          <cell r="V138">
            <v>552026</v>
          </cell>
        </row>
        <row r="139">
          <cell r="U139">
            <v>52566.400000000001</v>
          </cell>
          <cell r="V139">
            <v>637105</v>
          </cell>
        </row>
        <row r="140">
          <cell r="U140">
            <v>37235.200000000004</v>
          </cell>
          <cell r="V140">
            <v>442351</v>
          </cell>
        </row>
        <row r="141">
          <cell r="U141">
            <v>25711.3</v>
          </cell>
          <cell r="V141">
            <v>265494</v>
          </cell>
        </row>
        <row r="142">
          <cell r="U142">
            <v>31109.5</v>
          </cell>
          <cell r="V142">
            <v>320415</v>
          </cell>
        </row>
        <row r="143">
          <cell r="U143">
            <v>56339.3</v>
          </cell>
          <cell r="V143">
            <v>736470</v>
          </cell>
        </row>
        <row r="144">
          <cell r="U144">
            <v>29694.7</v>
          </cell>
          <cell r="V144">
            <v>359550</v>
          </cell>
        </row>
        <row r="145">
          <cell r="U145">
            <v>32211.200000000001</v>
          </cell>
          <cell r="V145">
            <v>417893</v>
          </cell>
        </row>
        <row r="146">
          <cell r="U146">
            <v>32663.100000000002</v>
          </cell>
          <cell r="V146">
            <v>417539</v>
          </cell>
        </row>
        <row r="147">
          <cell r="U147">
            <v>35663.9</v>
          </cell>
          <cell r="V147">
            <v>438501</v>
          </cell>
        </row>
        <row r="148">
          <cell r="U148">
            <v>21282.799999999999</v>
          </cell>
          <cell r="V148">
            <v>235597</v>
          </cell>
        </row>
        <row r="149">
          <cell r="U149">
            <v>30631.5</v>
          </cell>
          <cell r="V149">
            <v>344433</v>
          </cell>
        </row>
        <row r="150">
          <cell r="U150">
            <v>36638.5</v>
          </cell>
          <cell r="V150">
            <v>448934</v>
          </cell>
        </row>
        <row r="151">
          <cell r="U151">
            <v>21842.799999999999</v>
          </cell>
          <cell r="V151">
            <v>221979</v>
          </cell>
        </row>
        <row r="152">
          <cell r="U152">
            <v>39492.899999999994</v>
          </cell>
          <cell r="V152">
            <v>481552</v>
          </cell>
        </row>
        <row r="153">
          <cell r="U153">
            <v>30400</v>
          </cell>
          <cell r="V153">
            <v>334396</v>
          </cell>
        </row>
        <row r="154">
          <cell r="U154">
            <v>36535.199999999997</v>
          </cell>
          <cell r="V154">
            <v>459621</v>
          </cell>
        </row>
        <row r="155">
          <cell r="U155">
            <v>37879.799999999996</v>
          </cell>
          <cell r="V155">
            <v>480533</v>
          </cell>
        </row>
        <row r="156">
          <cell r="U156">
            <v>31744.9</v>
          </cell>
          <cell r="V156">
            <v>404796</v>
          </cell>
        </row>
        <row r="157">
          <cell r="U157">
            <v>31962.3</v>
          </cell>
          <cell r="V157">
            <v>434558</v>
          </cell>
        </row>
        <row r="158">
          <cell r="U158">
            <v>34634.400000000001</v>
          </cell>
          <cell r="V158">
            <v>418019</v>
          </cell>
        </row>
        <row r="159">
          <cell r="U159">
            <v>24246.9</v>
          </cell>
          <cell r="V159">
            <v>289800</v>
          </cell>
        </row>
        <row r="160">
          <cell r="U160">
            <v>24624.1</v>
          </cell>
          <cell r="V160">
            <v>296785</v>
          </cell>
        </row>
        <row r="161">
          <cell r="U161">
            <v>24560.3</v>
          </cell>
          <cell r="V161">
            <v>283980</v>
          </cell>
        </row>
        <row r="162">
          <cell r="U162">
            <v>23445.9</v>
          </cell>
          <cell r="V162">
            <v>259516</v>
          </cell>
        </row>
        <row r="163">
          <cell r="U163">
            <v>18279.8</v>
          </cell>
          <cell r="V163">
            <v>175888</v>
          </cell>
        </row>
        <row r="164">
          <cell r="U164">
            <v>28002.6</v>
          </cell>
          <cell r="V164">
            <v>333565</v>
          </cell>
        </row>
        <row r="165">
          <cell r="U165">
            <v>24453.4</v>
          </cell>
          <cell r="V165">
            <v>295650</v>
          </cell>
        </row>
        <row r="166">
          <cell r="U166">
            <v>31084.5</v>
          </cell>
          <cell r="V166">
            <v>405212</v>
          </cell>
        </row>
        <row r="167">
          <cell r="U167">
            <v>27008</v>
          </cell>
          <cell r="V167">
            <v>340378</v>
          </cell>
        </row>
        <row r="168">
          <cell r="U168">
            <v>17057.400000000001</v>
          </cell>
          <cell r="V168">
            <v>158030</v>
          </cell>
        </row>
        <row r="169">
          <cell r="U169">
            <v>51357.1</v>
          </cell>
          <cell r="V169">
            <v>732846</v>
          </cell>
        </row>
        <row r="170">
          <cell r="U170">
            <v>31792.5</v>
          </cell>
          <cell r="V170">
            <v>388389</v>
          </cell>
        </row>
        <row r="171">
          <cell r="U171">
            <v>48996</v>
          </cell>
          <cell r="V171">
            <v>714074</v>
          </cell>
        </row>
        <row r="172">
          <cell r="U172">
            <v>48686.3</v>
          </cell>
          <cell r="V172">
            <v>744938</v>
          </cell>
        </row>
        <row r="173">
          <cell r="U173">
            <v>42541.799999999996</v>
          </cell>
          <cell r="V173">
            <v>602877</v>
          </cell>
        </row>
        <row r="174">
          <cell r="U174">
            <v>41635.300000000003</v>
          </cell>
          <cell r="V174">
            <v>564367</v>
          </cell>
        </row>
        <row r="175">
          <cell r="U175">
            <v>33084.9</v>
          </cell>
          <cell r="V175">
            <v>419799</v>
          </cell>
        </row>
        <row r="176">
          <cell r="U176">
            <v>67538.8</v>
          </cell>
          <cell r="V176">
            <v>1139350</v>
          </cell>
        </row>
        <row r="177">
          <cell r="U177">
            <v>68064.200000000012</v>
          </cell>
          <cell r="V177">
            <v>1155950</v>
          </cell>
        </row>
        <row r="178">
          <cell r="U178">
            <v>50136</v>
          </cell>
          <cell r="V178">
            <v>756385</v>
          </cell>
        </row>
        <row r="179">
          <cell r="U179">
            <v>50020</v>
          </cell>
          <cell r="V179">
            <v>652200</v>
          </cell>
        </row>
        <row r="180">
          <cell r="U180">
            <v>43896.9</v>
          </cell>
          <cell r="V180">
            <v>608498</v>
          </cell>
        </row>
        <row r="181">
          <cell r="U181">
            <v>41575.699999999997</v>
          </cell>
          <cell r="V181">
            <v>579090</v>
          </cell>
        </row>
        <row r="182">
          <cell r="U182">
            <v>44920.9</v>
          </cell>
          <cell r="V182">
            <v>640700</v>
          </cell>
        </row>
        <row r="183">
          <cell r="U183">
            <v>49903.199999999997</v>
          </cell>
          <cell r="V183">
            <v>765824</v>
          </cell>
        </row>
        <row r="184">
          <cell r="U184">
            <v>35142.300000000003</v>
          </cell>
          <cell r="V184">
            <v>476976</v>
          </cell>
        </row>
        <row r="185">
          <cell r="U185">
            <v>44747.200000000004</v>
          </cell>
          <cell r="V185">
            <v>687248</v>
          </cell>
        </row>
        <row r="186">
          <cell r="U186">
            <v>43934.400000000001</v>
          </cell>
          <cell r="V186">
            <v>662012</v>
          </cell>
        </row>
        <row r="187">
          <cell r="U187">
            <v>38721.4</v>
          </cell>
          <cell r="V187">
            <v>495754.00000000006</v>
          </cell>
        </row>
        <row r="188">
          <cell r="U188">
            <v>33992.699999999997</v>
          </cell>
          <cell r="V188">
            <v>425391</v>
          </cell>
        </row>
        <row r="189">
          <cell r="U189">
            <v>41934.6</v>
          </cell>
          <cell r="V189">
            <v>590457</v>
          </cell>
        </row>
        <row r="190">
          <cell r="U190">
            <v>27203.3</v>
          </cell>
          <cell r="V190">
            <v>323731</v>
          </cell>
        </row>
        <row r="191">
          <cell r="U191">
            <v>47549.7</v>
          </cell>
          <cell r="V191">
            <v>684659</v>
          </cell>
        </row>
        <row r="192">
          <cell r="U192">
            <v>32506.7</v>
          </cell>
          <cell r="V192">
            <v>376590</v>
          </cell>
        </row>
        <row r="193">
          <cell r="U193">
            <v>37457</v>
          </cell>
          <cell r="V193">
            <v>515466</v>
          </cell>
        </row>
        <row r="194">
          <cell r="U194">
            <v>20689.2</v>
          </cell>
          <cell r="V194">
            <v>211444</v>
          </cell>
        </row>
        <row r="195">
          <cell r="U195">
            <v>29537.399999999998</v>
          </cell>
          <cell r="V195">
            <v>343666</v>
          </cell>
        </row>
        <row r="196">
          <cell r="U196">
            <v>54075.7</v>
          </cell>
          <cell r="V196">
            <v>909080</v>
          </cell>
        </row>
        <row r="197">
          <cell r="U197">
            <v>39002.200000000004</v>
          </cell>
          <cell r="V197">
            <v>564235</v>
          </cell>
        </row>
        <row r="198">
          <cell r="U198">
            <v>40751.9</v>
          </cell>
          <cell r="V198">
            <v>605185</v>
          </cell>
        </row>
        <row r="199">
          <cell r="U199">
            <v>51329.3</v>
          </cell>
          <cell r="V199">
            <v>866693</v>
          </cell>
        </row>
        <row r="200">
          <cell r="U200">
            <v>41089.300000000003</v>
          </cell>
          <cell r="V200">
            <v>604140</v>
          </cell>
        </row>
        <row r="201">
          <cell r="U201">
            <v>23926</v>
          </cell>
          <cell r="V201">
            <v>269059</v>
          </cell>
        </row>
        <row r="202">
          <cell r="U202">
            <v>19294.900000000001</v>
          </cell>
          <cell r="V202">
            <v>185961</v>
          </cell>
        </row>
        <row r="203">
          <cell r="U203">
            <v>28267.1</v>
          </cell>
          <cell r="V203">
            <v>371720</v>
          </cell>
        </row>
        <row r="204">
          <cell r="U204">
            <v>30258.799999999999</v>
          </cell>
          <cell r="V204">
            <v>402664</v>
          </cell>
        </row>
        <row r="205">
          <cell r="U205">
            <v>33326.199999999997</v>
          </cell>
          <cell r="V205">
            <v>456012</v>
          </cell>
        </row>
        <row r="206">
          <cell r="U206">
            <v>32485.100000000002</v>
          </cell>
          <cell r="V206">
            <v>442153</v>
          </cell>
        </row>
        <row r="207">
          <cell r="U207">
            <v>23729.7</v>
          </cell>
          <cell r="V207">
            <v>288640</v>
          </cell>
        </row>
        <row r="208">
          <cell r="U208">
            <v>30725.7</v>
          </cell>
          <cell r="V208">
            <v>411142</v>
          </cell>
        </row>
        <row r="209">
          <cell r="U209">
            <v>61728.4</v>
          </cell>
          <cell r="V209">
            <v>1018780</v>
          </cell>
        </row>
        <row r="210">
          <cell r="U210">
            <v>41340.300000000003</v>
          </cell>
          <cell r="V210">
            <v>599154</v>
          </cell>
        </row>
        <row r="211">
          <cell r="U211">
            <v>63589.599999999999</v>
          </cell>
          <cell r="V211">
            <v>1108820</v>
          </cell>
        </row>
        <row r="212">
          <cell r="U212">
            <v>30838.3</v>
          </cell>
          <cell r="V212">
            <v>391185</v>
          </cell>
        </row>
        <row r="213">
          <cell r="U213">
            <v>61281.799999999996</v>
          </cell>
          <cell r="V213">
            <v>970467</v>
          </cell>
        </row>
        <row r="214">
          <cell r="U214">
            <v>51045.5</v>
          </cell>
          <cell r="V214">
            <v>797507</v>
          </cell>
        </row>
        <row r="215">
          <cell r="U215">
            <v>40794.200000000004</v>
          </cell>
          <cell r="V215">
            <v>591982</v>
          </cell>
        </row>
        <row r="216">
          <cell r="U216">
            <v>43111.700000000004</v>
          </cell>
          <cell r="V216">
            <v>609298</v>
          </cell>
        </row>
        <row r="217">
          <cell r="U217">
            <v>55721.2</v>
          </cell>
          <cell r="V217">
            <v>906568</v>
          </cell>
        </row>
        <row r="218">
          <cell r="U218">
            <v>47654.799999999996</v>
          </cell>
          <cell r="V218">
            <v>743987</v>
          </cell>
        </row>
        <row r="219">
          <cell r="U219">
            <v>25824.199999999997</v>
          </cell>
          <cell r="V219">
            <v>299096</v>
          </cell>
        </row>
        <row r="220">
          <cell r="U220">
            <v>25460.9</v>
          </cell>
          <cell r="V220">
            <v>309657</v>
          </cell>
        </row>
        <row r="221">
          <cell r="U221">
            <v>51229</v>
          </cell>
          <cell r="V221">
            <v>820851</v>
          </cell>
        </row>
        <row r="222">
          <cell r="U222">
            <v>39423.300000000003</v>
          </cell>
          <cell r="V222">
            <v>583455</v>
          </cell>
        </row>
        <row r="223">
          <cell r="U223">
            <v>28409.200000000001</v>
          </cell>
          <cell r="V223">
            <v>370443</v>
          </cell>
        </row>
        <row r="224">
          <cell r="U224">
            <v>37279.899999999994</v>
          </cell>
          <cell r="V224">
            <v>546426</v>
          </cell>
        </row>
        <row r="225">
          <cell r="U225">
            <v>27197.9</v>
          </cell>
          <cell r="V225">
            <v>300076</v>
          </cell>
        </row>
        <row r="226">
          <cell r="U226">
            <v>54507</v>
          </cell>
          <cell r="V226">
            <v>955881</v>
          </cell>
        </row>
        <row r="227">
          <cell r="U227">
            <v>56823</v>
          </cell>
          <cell r="V227">
            <v>894612</v>
          </cell>
        </row>
        <row r="228">
          <cell r="U228">
            <v>73890.8</v>
          </cell>
          <cell r="V228">
            <v>1358040</v>
          </cell>
        </row>
        <row r="229">
          <cell r="U229">
            <v>40428.5</v>
          </cell>
          <cell r="V229">
            <v>586575</v>
          </cell>
        </row>
        <row r="230">
          <cell r="U230">
            <v>66453.600000000006</v>
          </cell>
          <cell r="V230">
            <v>1131030</v>
          </cell>
        </row>
        <row r="231">
          <cell r="U231">
            <v>40594.6</v>
          </cell>
          <cell r="V231">
            <v>587844</v>
          </cell>
        </row>
        <row r="232">
          <cell r="U232">
            <v>49395</v>
          </cell>
          <cell r="V232">
            <v>805427</v>
          </cell>
        </row>
        <row r="233">
          <cell r="U233">
            <v>65759.7</v>
          </cell>
          <cell r="V233">
            <v>1268880</v>
          </cell>
        </row>
        <row r="234">
          <cell r="U234">
            <v>63371.1</v>
          </cell>
          <cell r="V234">
            <v>1123870</v>
          </cell>
        </row>
        <row r="235">
          <cell r="U235">
            <v>78637.299999999988</v>
          </cell>
          <cell r="V235">
            <v>1482270</v>
          </cell>
        </row>
        <row r="236">
          <cell r="U236">
            <v>69494.600000000006</v>
          </cell>
          <cell r="V236">
            <v>1250650</v>
          </cell>
        </row>
        <row r="237">
          <cell r="U237">
            <v>97319.9</v>
          </cell>
          <cell r="V237">
            <v>1888680</v>
          </cell>
        </row>
        <row r="238">
          <cell r="U238">
            <v>63344</v>
          </cell>
          <cell r="V238">
            <v>1098720</v>
          </cell>
        </row>
        <row r="240">
          <cell r="U240">
            <v>71292.600000000006</v>
          </cell>
          <cell r="V240">
            <v>1365960</v>
          </cell>
        </row>
        <row r="241">
          <cell r="U241">
            <v>59534.8</v>
          </cell>
          <cell r="V241">
            <v>970631</v>
          </cell>
        </row>
        <row r="242">
          <cell r="U242">
            <v>66482</v>
          </cell>
          <cell r="V242">
            <v>1206530</v>
          </cell>
        </row>
        <row r="243">
          <cell r="U243">
            <v>62385.3</v>
          </cell>
          <cell r="V243">
            <v>1117830</v>
          </cell>
        </row>
        <row r="244">
          <cell r="U244">
            <v>56479.9</v>
          </cell>
          <cell r="V244">
            <v>949614</v>
          </cell>
        </row>
        <row r="245">
          <cell r="U245">
            <v>73703.100000000006</v>
          </cell>
          <cell r="V245">
            <v>1395140</v>
          </cell>
        </row>
        <row r="246">
          <cell r="U246">
            <v>47488.1</v>
          </cell>
          <cell r="V246">
            <v>733944</v>
          </cell>
        </row>
        <row r="247">
          <cell r="U247">
            <v>87705.5</v>
          </cell>
          <cell r="V247">
            <v>1748450</v>
          </cell>
        </row>
        <row r="248">
          <cell r="U248">
            <v>62540</v>
          </cell>
          <cell r="V248">
            <v>1146140</v>
          </cell>
        </row>
        <row r="249">
          <cell r="U249">
            <v>72046.899999999994</v>
          </cell>
          <cell r="V249">
            <v>1256110</v>
          </cell>
        </row>
        <row r="250">
          <cell r="U250">
            <v>94684.7</v>
          </cell>
          <cell r="V250">
            <v>1990890</v>
          </cell>
        </row>
        <row r="251">
          <cell r="U251">
            <v>64663.5</v>
          </cell>
          <cell r="V251">
            <v>1072560</v>
          </cell>
        </row>
        <row r="252">
          <cell r="U252">
            <v>83072.599999999991</v>
          </cell>
          <cell r="V252">
            <v>1749860</v>
          </cell>
        </row>
        <row r="253">
          <cell r="U253">
            <v>101876</v>
          </cell>
          <cell r="V253">
            <v>2376100</v>
          </cell>
        </row>
        <row r="254">
          <cell r="U254">
            <v>74610.5</v>
          </cell>
          <cell r="V254">
            <v>1489020</v>
          </cell>
        </row>
        <row r="255">
          <cell r="U255">
            <v>88413.599999999991</v>
          </cell>
          <cell r="V255">
            <v>1809810</v>
          </cell>
        </row>
        <row r="256">
          <cell r="U256">
            <v>75732.099999999991</v>
          </cell>
          <cell r="V256">
            <v>1424320</v>
          </cell>
        </row>
        <row r="257">
          <cell r="U257">
            <v>92311.5</v>
          </cell>
          <cell r="V257">
            <v>1950840</v>
          </cell>
        </row>
        <row r="258">
          <cell r="U258">
            <v>96269.3</v>
          </cell>
          <cell r="V258">
            <v>1962069.9999999998</v>
          </cell>
        </row>
        <row r="259">
          <cell r="U259">
            <v>104817</v>
          </cell>
          <cell r="V259">
            <v>2166830</v>
          </cell>
        </row>
        <row r="260">
          <cell r="U260">
            <v>127075</v>
          </cell>
          <cell r="V260">
            <v>3095820</v>
          </cell>
        </row>
        <row r="261">
          <cell r="U261">
            <v>112844</v>
          </cell>
          <cell r="V261">
            <v>2521230</v>
          </cell>
        </row>
        <row r="262">
          <cell r="U262">
            <v>88239.1</v>
          </cell>
          <cell r="V262">
            <v>1965140.0000000002</v>
          </cell>
        </row>
        <row r="263">
          <cell r="U263">
            <v>122661</v>
          </cell>
          <cell r="V263">
            <v>2789170</v>
          </cell>
        </row>
        <row r="264">
          <cell r="U264">
            <v>134244</v>
          </cell>
          <cell r="V264">
            <v>3457600</v>
          </cell>
        </row>
        <row r="265">
          <cell r="U265">
            <v>106934</v>
          </cell>
          <cell r="V265">
            <v>2493080</v>
          </cell>
        </row>
        <row r="266">
          <cell r="U266">
            <v>129295</v>
          </cell>
          <cell r="V266">
            <v>3150260</v>
          </cell>
        </row>
        <row r="267">
          <cell r="U267">
            <v>77420.100000000006</v>
          </cell>
          <cell r="V267">
            <v>1535110</v>
          </cell>
        </row>
        <row r="268">
          <cell r="U268">
            <v>67519</v>
          </cell>
          <cell r="V268">
            <v>1216830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81DC-6A0F-7E41-B8FE-04BD761065E9}">
  <dimension ref="A1:CC348"/>
  <sheetViews>
    <sheetView tabSelected="1" zoomScale="108" zoomScaleNormal="107" workbookViewId="0">
      <pane xSplit="1" ySplit="1" topLeftCell="B2" activePane="bottomRight" state="frozen"/>
      <selection pane="topRight" activeCell="B1" sqref="B1"/>
      <selection pane="bottomLeft" activeCell="A2" sqref="A2"/>
      <selection pane="bottomRight" activeCell="A60" sqref="A60:XFD60"/>
    </sheetView>
  </sheetViews>
  <sheetFormatPr baseColWidth="10" defaultRowHeight="16"/>
  <cols>
    <col min="1" max="1" width="18.5" customWidth="1"/>
    <col min="2" max="6" width="5.1640625" customWidth="1"/>
    <col min="7" max="9" width="13.83203125" customWidth="1"/>
    <col min="10" max="10" width="6.1640625" customWidth="1"/>
    <col min="11" max="11" width="4.6640625" customWidth="1"/>
    <col min="12" max="12" width="7" customWidth="1"/>
    <col min="14" max="15" width="17.1640625" customWidth="1"/>
    <col min="16" max="16" width="7.83203125" customWidth="1"/>
    <col min="19" max="19" width="10.83203125" style="48"/>
    <col min="20" max="20" width="10.83203125" style="37"/>
    <col min="21" max="21" width="10.83203125" style="38"/>
    <col min="22" max="22" width="9.1640625" style="38" customWidth="1"/>
    <col min="23" max="23" width="9.1640625" style="66" customWidth="1"/>
    <col min="24" max="24" width="10.83203125" style="19"/>
    <col min="25" max="25" width="10.83203125" style="39"/>
    <col min="26" max="26" width="11.5" style="38" customWidth="1"/>
    <col min="27" max="27" width="11.5" customWidth="1"/>
    <col min="28" max="28" width="10.83203125" style="14"/>
    <col min="30" max="30" width="10.1640625" style="42" customWidth="1"/>
    <col min="35" max="42" width="10.83203125" style="24"/>
    <col min="43" max="45" width="12.6640625" style="24" customWidth="1"/>
    <col min="47" max="47" width="14" customWidth="1"/>
    <col min="49" max="49" width="11.33203125" style="38" customWidth="1"/>
    <col min="50" max="50" width="12.5" customWidth="1"/>
  </cols>
  <sheetData>
    <row r="1" spans="1:52">
      <c r="A1" s="5" t="s">
        <v>382</v>
      </c>
      <c r="B1" s="5">
        <v>1</v>
      </c>
      <c r="C1" s="5" t="s">
        <v>588</v>
      </c>
      <c r="D1" s="5" t="s">
        <v>520</v>
      </c>
      <c r="E1" s="5" t="s">
        <v>384</v>
      </c>
      <c r="F1" s="5" t="s">
        <v>385</v>
      </c>
      <c r="G1" s="5" t="s">
        <v>607</v>
      </c>
      <c r="H1" s="5" t="s">
        <v>383</v>
      </c>
      <c r="I1" s="5" t="s">
        <v>579</v>
      </c>
      <c r="J1" s="5" t="s">
        <v>608</v>
      </c>
      <c r="K1" s="5" t="s">
        <v>609</v>
      </c>
      <c r="L1" s="5" t="s">
        <v>610</v>
      </c>
      <c r="M1" s="5" t="s">
        <v>386</v>
      </c>
      <c r="N1" s="5" t="s">
        <v>387</v>
      </c>
      <c r="O1" s="5" t="s">
        <v>581</v>
      </c>
      <c r="P1" s="5" t="s">
        <v>388</v>
      </c>
      <c r="Q1" s="5" t="s">
        <v>389</v>
      </c>
      <c r="R1" s="5" t="s">
        <v>390</v>
      </c>
      <c r="S1" s="46" t="s">
        <v>467</v>
      </c>
      <c r="T1" s="30" t="s">
        <v>391</v>
      </c>
      <c r="U1" s="31" t="s">
        <v>395</v>
      </c>
      <c r="V1" s="31" t="s">
        <v>405</v>
      </c>
      <c r="W1" s="65" t="s">
        <v>566</v>
      </c>
      <c r="X1" s="64" t="s">
        <v>565</v>
      </c>
      <c r="Y1" s="32" t="s">
        <v>393</v>
      </c>
      <c r="Z1" s="31" t="s">
        <v>404</v>
      </c>
      <c r="AA1" s="5" t="s">
        <v>407</v>
      </c>
      <c r="AB1" s="13" t="s">
        <v>392</v>
      </c>
      <c r="AC1" s="5" t="s">
        <v>410</v>
      </c>
      <c r="AD1" s="41" t="s">
        <v>412</v>
      </c>
      <c r="AE1" s="5" t="s">
        <v>502</v>
      </c>
      <c r="AF1" s="5" t="s">
        <v>503</v>
      </c>
      <c r="AG1" s="5" t="s">
        <v>504</v>
      </c>
      <c r="AH1" s="5" t="s">
        <v>505</v>
      </c>
      <c r="AI1" s="23" t="s">
        <v>506</v>
      </c>
      <c r="AJ1" s="23" t="s">
        <v>507</v>
      </c>
      <c r="AK1" s="23" t="s">
        <v>508</v>
      </c>
      <c r="AL1" s="23" t="s">
        <v>568</v>
      </c>
      <c r="AM1" s="23" t="s">
        <v>567</v>
      </c>
      <c r="AN1" s="23" t="s">
        <v>509</v>
      </c>
      <c r="AO1" s="23" t="s">
        <v>510</v>
      </c>
      <c r="AP1" s="23" t="s">
        <v>511</v>
      </c>
      <c r="AQ1" s="23" t="s">
        <v>512</v>
      </c>
      <c r="AR1" s="23" t="s">
        <v>570</v>
      </c>
      <c r="AS1" s="23" t="s">
        <v>569</v>
      </c>
      <c r="AT1" s="5" t="s">
        <v>513</v>
      </c>
      <c r="AU1" s="5" t="s">
        <v>515</v>
      </c>
      <c r="AV1" s="5" t="s">
        <v>514</v>
      </c>
      <c r="AW1" s="31" t="s">
        <v>524</v>
      </c>
      <c r="AX1" s="5" t="s">
        <v>516</v>
      </c>
      <c r="AY1" s="5" t="s">
        <v>522</v>
      </c>
      <c r="AZ1" s="5" t="s">
        <v>521</v>
      </c>
    </row>
    <row r="2" spans="1:52">
      <c r="A2" t="s">
        <v>589</v>
      </c>
      <c r="B2">
        <v>2</v>
      </c>
      <c r="C2" t="s">
        <v>301</v>
      </c>
      <c r="D2" t="s">
        <v>298</v>
      </c>
      <c r="E2">
        <v>1</v>
      </c>
      <c r="F2" s="48">
        <v>1</v>
      </c>
      <c r="G2" t="s">
        <v>293</v>
      </c>
      <c r="H2" t="s">
        <v>294</v>
      </c>
      <c r="I2" t="s">
        <v>580</v>
      </c>
      <c r="J2" t="s">
        <v>295</v>
      </c>
      <c r="K2">
        <v>1</v>
      </c>
      <c r="L2">
        <v>2</v>
      </c>
      <c r="M2" t="s">
        <v>357</v>
      </c>
      <c r="N2" t="s">
        <v>529</v>
      </c>
      <c r="O2" t="s">
        <v>584</v>
      </c>
      <c r="P2">
        <v>1</v>
      </c>
      <c r="Q2" s="14">
        <v>4</v>
      </c>
      <c r="R2" s="14" t="s">
        <v>380</v>
      </c>
      <c r="S2" s="47" t="s">
        <v>469</v>
      </c>
      <c r="T2" s="33">
        <v>0.43992100000000001</v>
      </c>
      <c r="U2" s="33">
        <v>0.29679100947421899</v>
      </c>
      <c r="V2" s="54">
        <v>0.46775584055422126</v>
      </c>
      <c r="W2" s="54">
        <v>0.35518100000000002</v>
      </c>
      <c r="X2" s="19">
        <v>0.37763620381142388</v>
      </c>
      <c r="Y2" s="34">
        <v>100726</v>
      </c>
      <c r="Z2" s="34">
        <v>67321.730317800393</v>
      </c>
      <c r="AA2" s="55">
        <v>117996.56765047266</v>
      </c>
      <c r="AB2" s="16">
        <v>13156.9</v>
      </c>
      <c r="AC2" s="16">
        <v>11022.895651671759</v>
      </c>
      <c r="AD2" s="56">
        <v>14073.347785529924</v>
      </c>
      <c r="AE2" s="24">
        <v>114.7</v>
      </c>
      <c r="AF2" s="24">
        <v>43.3</v>
      </c>
      <c r="AG2" s="24">
        <v>114.8</v>
      </c>
      <c r="AH2" s="24">
        <v>28.3</v>
      </c>
      <c r="AI2" s="24">
        <f t="shared" ref="AI2:AI33" si="0">(AE2+AG2)/2</f>
        <v>114.75</v>
      </c>
      <c r="AJ2" s="24">
        <f t="shared" ref="AJ2:AJ33" si="1">(AF2+AH2)/2</f>
        <v>35.799999999999997</v>
      </c>
      <c r="AK2" s="19">
        <v>0.16373458613789105</v>
      </c>
      <c r="AL2" s="19">
        <v>24.736100627614348</v>
      </c>
      <c r="AM2" s="24">
        <v>25.153197970093988</v>
      </c>
      <c r="AN2" s="24">
        <v>113.593</v>
      </c>
      <c r="AO2" s="24">
        <v>43.8812</v>
      </c>
      <c r="AP2" s="24">
        <v>34.544800000000002</v>
      </c>
      <c r="AQ2" s="19">
        <f>'[1]Data Comps'!U2/'[1]Data Comps'!V2</f>
        <v>0.13062069376327859</v>
      </c>
      <c r="AR2" s="19">
        <v>23.421430978201769</v>
      </c>
      <c r="AS2" s="19">
        <v>22.967264325182985</v>
      </c>
      <c r="AT2" s="21">
        <v>0.36918015209891158</v>
      </c>
      <c r="AU2" s="21">
        <v>0.48642211299808252</v>
      </c>
      <c r="AV2" s="28">
        <v>73625.057741588316</v>
      </c>
      <c r="AW2" s="34">
        <v>112648.93993677649</v>
      </c>
      <c r="AX2" s="16">
        <v>12902.313444309188</v>
      </c>
      <c r="AY2" s="16">
        <v>10599.03638125719</v>
      </c>
      <c r="AZ2">
        <v>1</v>
      </c>
    </row>
    <row r="3" spans="1:52">
      <c r="A3" t="s">
        <v>591</v>
      </c>
      <c r="B3">
        <v>3</v>
      </c>
      <c r="C3" t="s">
        <v>301</v>
      </c>
      <c r="D3" t="s">
        <v>298</v>
      </c>
      <c r="E3" s="48">
        <v>1</v>
      </c>
      <c r="F3" s="48">
        <v>2</v>
      </c>
      <c r="G3" t="s">
        <v>297</v>
      </c>
      <c r="H3" t="s">
        <v>294</v>
      </c>
      <c r="I3" t="s">
        <v>580</v>
      </c>
      <c r="J3" t="s">
        <v>298</v>
      </c>
      <c r="K3">
        <v>2</v>
      </c>
      <c r="L3">
        <v>1</v>
      </c>
      <c r="M3" t="s">
        <v>357</v>
      </c>
      <c r="N3" t="s">
        <v>529</v>
      </c>
      <c r="O3" t="s">
        <v>584</v>
      </c>
      <c r="P3">
        <v>1</v>
      </c>
      <c r="Q3" s="14">
        <v>4</v>
      </c>
      <c r="R3" s="14" t="s">
        <v>380</v>
      </c>
      <c r="S3" s="47"/>
      <c r="T3" s="33">
        <v>0.462953</v>
      </c>
      <c r="U3" s="33">
        <v>0.44366529094948065</v>
      </c>
      <c r="V3" s="54">
        <v>0.53403412602516465</v>
      </c>
      <c r="W3" s="54">
        <v>0.38313599999999998</v>
      </c>
      <c r="X3" s="19">
        <v>0.45397834691015754</v>
      </c>
      <c r="Y3" s="34">
        <v>132660</v>
      </c>
      <c r="Z3" s="34">
        <v>132065.09613316102</v>
      </c>
      <c r="AA3" s="55">
        <v>185590.32208910611</v>
      </c>
      <c r="AB3" s="16">
        <v>16939.8</v>
      </c>
      <c r="AC3" s="16">
        <v>16472.054002034303</v>
      </c>
      <c r="AD3" s="56">
        <v>19202.608913002732</v>
      </c>
      <c r="AE3" s="24">
        <v>137.80000000000001</v>
      </c>
      <c r="AF3" s="24">
        <v>49.6</v>
      </c>
      <c r="AG3" s="24">
        <v>134.5</v>
      </c>
      <c r="AH3" s="24">
        <v>38.1</v>
      </c>
      <c r="AI3" s="24">
        <f t="shared" si="0"/>
        <v>136.15</v>
      </c>
      <c r="AJ3" s="24">
        <f t="shared" si="1"/>
        <v>43.85</v>
      </c>
      <c r="AK3" s="19">
        <v>0.12643705499709756</v>
      </c>
      <c r="AL3" s="19">
        <v>28.728892804522957</v>
      </c>
      <c r="AM3" s="24">
        <v>28.994548021561279</v>
      </c>
      <c r="AN3" s="24">
        <v>132.095</v>
      </c>
      <c r="AO3" s="24">
        <v>50.518899999999995</v>
      </c>
      <c r="AP3" s="24">
        <v>38.510300000000001</v>
      </c>
      <c r="AQ3" s="19">
        <f>'[1]Data Comps'!U3/'[1]Data Comps'!V3</f>
        <v>0.12769335142469471</v>
      </c>
      <c r="AR3" s="19">
        <v>24.601771006274348</v>
      </c>
      <c r="AS3" s="19">
        <v>23.493783869939435</v>
      </c>
      <c r="AT3" s="21">
        <v>0.48713392775795206</v>
      </c>
      <c r="AU3" s="21">
        <v>0.5478554688334466</v>
      </c>
      <c r="AV3" s="28">
        <v>134717.16041907741</v>
      </c>
      <c r="AW3" s="34">
        <v>175379.82038809027</v>
      </c>
      <c r="AX3" s="16">
        <v>17479.11673249938</v>
      </c>
      <c r="AY3" s="16">
        <v>15351.584823255429</v>
      </c>
      <c r="AZ3">
        <v>1</v>
      </c>
    </row>
    <row r="4" spans="1:52">
      <c r="A4" s="6" t="s">
        <v>21</v>
      </c>
      <c r="B4" s="6">
        <v>4</v>
      </c>
      <c r="C4" s="6" t="s">
        <v>301</v>
      </c>
      <c r="D4" s="6" t="s">
        <v>298</v>
      </c>
      <c r="E4" s="6">
        <v>1</v>
      </c>
      <c r="F4" s="85">
        <v>2</v>
      </c>
      <c r="G4" t="s">
        <v>293</v>
      </c>
      <c r="H4" t="s">
        <v>294</v>
      </c>
      <c r="I4" t="s">
        <v>580</v>
      </c>
      <c r="J4" t="s">
        <v>295</v>
      </c>
      <c r="K4">
        <v>1</v>
      </c>
      <c r="L4">
        <v>2</v>
      </c>
      <c r="M4" t="s">
        <v>357</v>
      </c>
      <c r="N4" t="s">
        <v>529</v>
      </c>
      <c r="O4" t="s">
        <v>584</v>
      </c>
      <c r="P4">
        <v>1</v>
      </c>
      <c r="Q4" s="14">
        <v>4</v>
      </c>
      <c r="R4" s="14" t="s">
        <v>380</v>
      </c>
      <c r="S4" s="47"/>
      <c r="T4" s="33">
        <v>0.46628700000000001</v>
      </c>
      <c r="U4" s="33">
        <v>0.41836780161718051</v>
      </c>
      <c r="V4" s="54">
        <v>0.48420879577632564</v>
      </c>
      <c r="W4" s="54">
        <v>0.38302599999999998</v>
      </c>
      <c r="X4" s="19">
        <v>0.39749990927185397</v>
      </c>
      <c r="Y4" s="34">
        <v>98325.5</v>
      </c>
      <c r="Z4" s="34">
        <v>84963.440110592666</v>
      </c>
      <c r="AA4" s="55">
        <v>108396.10874401979</v>
      </c>
      <c r="AB4" s="16">
        <v>12401.2</v>
      </c>
      <c r="AC4" s="16">
        <v>11223.067243116588</v>
      </c>
      <c r="AD4" s="56">
        <v>12618.322254852465</v>
      </c>
      <c r="AE4" s="24">
        <v>98.4</v>
      </c>
      <c r="AF4" s="24">
        <v>46.6</v>
      </c>
      <c r="AG4" s="24">
        <v>98.5</v>
      </c>
      <c r="AH4" s="24">
        <v>38</v>
      </c>
      <c r="AI4" s="24">
        <f t="shared" si="0"/>
        <v>98.45</v>
      </c>
      <c r="AJ4" s="24">
        <f t="shared" si="1"/>
        <v>42.3</v>
      </c>
      <c r="AK4" s="19">
        <v>0.13209290052884018</v>
      </c>
      <c r="AL4" s="19">
        <v>25.647442216163348</v>
      </c>
      <c r="AM4" s="24">
        <v>25.771122314379468</v>
      </c>
      <c r="AN4" s="24">
        <v>98.144599999999997</v>
      </c>
      <c r="AO4" s="24">
        <v>46.219299999999997</v>
      </c>
      <c r="AP4" s="24">
        <v>39.942599999999999</v>
      </c>
      <c r="AQ4" s="19">
        <f>'[1]Data Comps'!U4/'[1]Data Comps'!V4</f>
        <v>0.12612394546684227</v>
      </c>
      <c r="AR4" s="19">
        <v>24.735216138219165</v>
      </c>
      <c r="AS4" s="19">
        <v>23.786125536238426</v>
      </c>
      <c r="AT4" s="21">
        <v>0.46154360651928972</v>
      </c>
      <c r="AU4" s="21">
        <v>0.50799222544339584</v>
      </c>
      <c r="AV4" s="28">
        <v>91281.728679611086</v>
      </c>
      <c r="AW4" s="34">
        <v>111940.22517025992</v>
      </c>
      <c r="AX4" s="16">
        <v>12218.704358356968</v>
      </c>
      <c r="AY4" s="16">
        <v>10978.496883968201</v>
      </c>
      <c r="AZ4">
        <v>1</v>
      </c>
    </row>
    <row r="5" spans="1:52">
      <c r="A5" s="6" t="s">
        <v>22</v>
      </c>
      <c r="B5" s="6">
        <v>5</v>
      </c>
      <c r="C5" s="6" t="s">
        <v>301</v>
      </c>
      <c r="D5" s="6" t="s">
        <v>298</v>
      </c>
      <c r="E5" s="6">
        <v>1</v>
      </c>
      <c r="F5" s="85">
        <v>2</v>
      </c>
      <c r="G5" t="s">
        <v>293</v>
      </c>
      <c r="H5" t="s">
        <v>294</v>
      </c>
      <c r="I5" t="s">
        <v>580</v>
      </c>
      <c r="J5" t="s">
        <v>295</v>
      </c>
      <c r="K5">
        <v>1</v>
      </c>
      <c r="L5">
        <v>2</v>
      </c>
      <c r="M5" t="s">
        <v>357</v>
      </c>
      <c r="N5" t="s">
        <v>529</v>
      </c>
      <c r="O5" t="s">
        <v>584</v>
      </c>
      <c r="P5">
        <v>1</v>
      </c>
      <c r="Q5" s="14">
        <v>4</v>
      </c>
      <c r="R5" s="14" t="s">
        <v>380</v>
      </c>
      <c r="S5" s="47"/>
      <c r="T5" s="33">
        <v>0.50203399999999998</v>
      </c>
      <c r="U5" s="33">
        <v>0.41143450852765528</v>
      </c>
      <c r="V5" s="54">
        <v>0.49801962453941023</v>
      </c>
      <c r="W5" s="54">
        <v>0.423037</v>
      </c>
      <c r="X5" s="19">
        <v>0.41229434765272188</v>
      </c>
      <c r="Y5" s="34">
        <v>147173</v>
      </c>
      <c r="Z5" s="34">
        <v>110006.47515998213</v>
      </c>
      <c r="AA5" s="55">
        <v>149628.71156658459</v>
      </c>
      <c r="AB5" s="16">
        <v>17228.099999999999</v>
      </c>
      <c r="AC5" s="16">
        <v>14561.99712390109</v>
      </c>
      <c r="AD5" s="56">
        <v>16734.844111784703</v>
      </c>
      <c r="AE5" s="24">
        <v>127.4</v>
      </c>
      <c r="AF5" s="24">
        <v>45.7</v>
      </c>
      <c r="AG5" s="24">
        <v>129.5</v>
      </c>
      <c r="AH5" s="24">
        <v>36</v>
      </c>
      <c r="AI5" s="24">
        <f t="shared" si="0"/>
        <v>128.44999999999999</v>
      </c>
      <c r="AJ5" s="24">
        <f t="shared" si="1"/>
        <v>40.85</v>
      </c>
      <c r="AK5" s="19">
        <v>0.13237399982795209</v>
      </c>
      <c r="AL5" s="19">
        <v>26.433389574195161</v>
      </c>
      <c r="AM5" s="24">
        <v>26.82344285380271</v>
      </c>
      <c r="AN5" s="24">
        <v>125.108</v>
      </c>
      <c r="AO5" s="24">
        <v>46.817100000000003</v>
      </c>
      <c r="AP5" s="24">
        <v>39.735500000000002</v>
      </c>
      <c r="AQ5" s="19">
        <f>'[1]Data Comps'!U5/'[1]Data Comps'!V5</f>
        <v>0.11706019446501735</v>
      </c>
      <c r="AR5" s="19">
        <v>26.749884304391554</v>
      </c>
      <c r="AS5" s="19">
        <v>25.62784056280147</v>
      </c>
      <c r="AT5" s="21">
        <v>0.45567198036444567</v>
      </c>
      <c r="AU5" s="21">
        <v>0.51342334039210979</v>
      </c>
      <c r="AV5" s="28">
        <v>110650.00343615956</v>
      </c>
      <c r="AW5" s="34">
        <v>140464.03213979144</v>
      </c>
      <c r="AX5" s="16">
        <v>15162.234133066446</v>
      </c>
      <c r="AY5" s="16">
        <v>13471.572827652701</v>
      </c>
      <c r="AZ5">
        <v>1</v>
      </c>
    </row>
    <row r="6" spans="1:52">
      <c r="A6" t="s">
        <v>590</v>
      </c>
      <c r="B6">
        <v>6</v>
      </c>
      <c r="C6" t="s">
        <v>301</v>
      </c>
      <c r="D6" t="s">
        <v>298</v>
      </c>
      <c r="E6" s="48">
        <v>1</v>
      </c>
      <c r="F6" s="48">
        <v>2</v>
      </c>
      <c r="G6" t="s">
        <v>297</v>
      </c>
      <c r="H6" t="s">
        <v>294</v>
      </c>
      <c r="I6" t="s">
        <v>580</v>
      </c>
      <c r="J6" t="s">
        <v>298</v>
      </c>
      <c r="K6">
        <v>2</v>
      </c>
      <c r="L6">
        <v>2</v>
      </c>
      <c r="M6" t="s">
        <v>357</v>
      </c>
      <c r="N6" t="s">
        <v>529</v>
      </c>
      <c r="O6" t="s">
        <v>584</v>
      </c>
      <c r="P6">
        <v>1</v>
      </c>
      <c r="Q6" s="14">
        <v>4</v>
      </c>
      <c r="R6" s="14" t="s">
        <v>380</v>
      </c>
      <c r="S6" s="47"/>
      <c r="T6" s="33">
        <v>0.51458499999999996</v>
      </c>
      <c r="U6" s="33">
        <v>0.41056367545284939</v>
      </c>
      <c r="V6" s="54">
        <v>0.51906832627021215</v>
      </c>
      <c r="W6" s="54">
        <v>0.43765199999999999</v>
      </c>
      <c r="X6" s="19">
        <v>0.4366879455346907</v>
      </c>
      <c r="Y6" s="34">
        <v>164914</v>
      </c>
      <c r="Z6" s="34">
        <v>113127.49086947594</v>
      </c>
      <c r="AA6" s="55">
        <v>167370.44172407631</v>
      </c>
      <c r="AB6" s="16">
        <v>18556</v>
      </c>
      <c r="AC6" s="16">
        <v>15032.386574779975</v>
      </c>
      <c r="AD6" s="56">
        <v>17906.778834427681</v>
      </c>
      <c r="AE6" s="24">
        <v>130.1</v>
      </c>
      <c r="AF6" s="24">
        <v>48</v>
      </c>
      <c r="AG6" s="24">
        <v>132.4</v>
      </c>
      <c r="AH6" s="24">
        <v>35.5</v>
      </c>
      <c r="AI6" s="24">
        <f t="shared" si="0"/>
        <v>131.25</v>
      </c>
      <c r="AJ6" s="24">
        <f t="shared" si="1"/>
        <v>41.75</v>
      </c>
      <c r="AK6" s="19">
        <v>0.13288004939598652</v>
      </c>
      <c r="AL6" s="19">
        <v>27.735922519729939</v>
      </c>
      <c r="AM6" s="24">
        <v>28.040292998250848</v>
      </c>
      <c r="AN6" s="24">
        <v>129.21099999999998</v>
      </c>
      <c r="AO6" s="24">
        <v>50.273199999999996</v>
      </c>
      <c r="AP6" s="24">
        <v>41.894300000000001</v>
      </c>
      <c r="AQ6" s="19">
        <f>'[1]Data Comps'!U6/'[1]Data Comps'!V6</f>
        <v>0.11251925245885734</v>
      </c>
      <c r="AR6" s="19">
        <v>27.529439424406824</v>
      </c>
      <c r="AS6" s="19">
        <v>26.662103901702952</v>
      </c>
      <c r="AT6" s="21">
        <v>0.46101779337585758</v>
      </c>
      <c r="AU6" s="21">
        <v>0.53378746279226685</v>
      </c>
      <c r="AV6" s="28">
        <v>117102.86616255954</v>
      </c>
      <c r="AW6" s="34">
        <v>158336.26974092558</v>
      </c>
      <c r="AX6" s="16">
        <v>16312.171350866407</v>
      </c>
      <c r="AY6" s="16">
        <v>14093.080424308231</v>
      </c>
      <c r="AZ6">
        <v>1</v>
      </c>
    </row>
    <row r="7" spans="1:52">
      <c r="A7" t="s">
        <v>24</v>
      </c>
      <c r="B7">
        <v>7</v>
      </c>
      <c r="C7" t="s">
        <v>297</v>
      </c>
      <c r="D7" t="s">
        <v>298</v>
      </c>
      <c r="E7">
        <v>2</v>
      </c>
      <c r="F7" s="48">
        <v>1</v>
      </c>
      <c r="G7" t="s">
        <v>299</v>
      </c>
      <c r="H7" t="s">
        <v>294</v>
      </c>
      <c r="I7" t="s">
        <v>580</v>
      </c>
      <c r="J7" t="s">
        <v>295</v>
      </c>
      <c r="K7">
        <v>2</v>
      </c>
      <c r="L7">
        <v>2</v>
      </c>
      <c r="M7" t="s">
        <v>357</v>
      </c>
      <c r="N7" t="s">
        <v>529</v>
      </c>
      <c r="O7" t="s">
        <v>584</v>
      </c>
      <c r="P7">
        <v>1</v>
      </c>
      <c r="Q7" s="18">
        <v>4</v>
      </c>
      <c r="R7" s="18" t="s">
        <v>380</v>
      </c>
      <c r="S7" s="47"/>
      <c r="T7" s="33">
        <v>0.47662300000000002</v>
      </c>
      <c r="U7" s="33">
        <v>0.37003227548187323</v>
      </c>
      <c r="V7" s="54">
        <v>0.48392839515686664</v>
      </c>
      <c r="W7" s="54">
        <v>0.396316</v>
      </c>
      <c r="X7" s="19">
        <v>0.39736697985682246</v>
      </c>
      <c r="Y7" s="34">
        <v>97860.2</v>
      </c>
      <c r="Z7" s="34">
        <v>69489.91185855119</v>
      </c>
      <c r="AA7" s="62">
        <v>104855.37628171185</v>
      </c>
      <c r="AB7" s="16">
        <v>12322.7</v>
      </c>
      <c r="AC7" s="16">
        <v>10062.726288900769</v>
      </c>
      <c r="AD7" s="56">
        <v>12236.110089524476</v>
      </c>
      <c r="AE7" s="24">
        <v>94.3</v>
      </c>
      <c r="AF7" s="24">
        <v>47</v>
      </c>
      <c r="AG7" s="24">
        <v>96.2</v>
      </c>
      <c r="AH7" s="24">
        <v>33.4</v>
      </c>
      <c r="AI7" s="24">
        <f t="shared" si="0"/>
        <v>95.25</v>
      </c>
      <c r="AJ7" s="24">
        <f t="shared" si="1"/>
        <v>40.200000000000003</v>
      </c>
      <c r="AK7" s="19">
        <v>0.12905740115279521</v>
      </c>
      <c r="AL7" s="19">
        <v>25.633828488543042</v>
      </c>
      <c r="AM7" s="24">
        <v>25.708017216553202</v>
      </c>
      <c r="AN7" s="24">
        <v>94.219099999999997</v>
      </c>
      <c r="AO7" s="24">
        <v>45.6556</v>
      </c>
      <c r="AP7" s="24">
        <v>44.201599999999999</v>
      </c>
      <c r="AQ7" s="19">
        <f>'[1]Data Comps'!U7/'[1]Data Comps'!V7</f>
        <v>0.12592146756291117</v>
      </c>
      <c r="AR7" s="19">
        <v>25.31056543441608</v>
      </c>
      <c r="AS7" s="19">
        <v>23.824372905288609</v>
      </c>
      <c r="AT7" s="21">
        <v>0.42623378684490965</v>
      </c>
      <c r="AU7" s="21">
        <v>0.50924204788869742</v>
      </c>
      <c r="AV7" s="28">
        <v>78290.295343233447</v>
      </c>
      <c r="AW7" s="34">
        <v>110168.97847700515</v>
      </c>
      <c r="AX7" s="16">
        <v>11989.896741922033</v>
      </c>
      <c r="AY7" s="16">
        <v>10103.942052482495</v>
      </c>
      <c r="AZ7">
        <v>1</v>
      </c>
    </row>
    <row r="8" spans="1:52">
      <c r="A8" t="s">
        <v>500</v>
      </c>
      <c r="B8">
        <v>8</v>
      </c>
      <c r="C8" t="s">
        <v>297</v>
      </c>
      <c r="D8" t="s">
        <v>298</v>
      </c>
      <c r="E8">
        <v>2</v>
      </c>
      <c r="F8" s="48">
        <v>0</v>
      </c>
      <c r="G8" t="s">
        <v>300</v>
      </c>
      <c r="H8" t="s">
        <v>294</v>
      </c>
      <c r="I8" t="s">
        <v>580</v>
      </c>
      <c r="J8" t="s">
        <v>298</v>
      </c>
      <c r="K8">
        <v>3</v>
      </c>
      <c r="L8">
        <v>1</v>
      </c>
      <c r="M8" t="s">
        <v>357</v>
      </c>
      <c r="N8" t="s">
        <v>529</v>
      </c>
      <c r="O8" t="s">
        <v>584</v>
      </c>
      <c r="P8">
        <v>1</v>
      </c>
      <c r="Q8" s="14">
        <v>4</v>
      </c>
      <c r="R8" s="14" t="s">
        <v>380</v>
      </c>
      <c r="S8" s="47" t="s">
        <v>468</v>
      </c>
      <c r="T8" s="33">
        <v>0.37870700000000002</v>
      </c>
      <c r="U8" s="35"/>
      <c r="V8" s="54">
        <v>0.46580548392048915</v>
      </c>
      <c r="W8" s="54">
        <v>0.29447699999999999</v>
      </c>
      <c r="X8" s="19">
        <v>0.37879154192546094</v>
      </c>
      <c r="Y8" s="34">
        <v>63817.8</v>
      </c>
      <c r="Z8" s="34">
        <v>39464.175365990108</v>
      </c>
      <c r="AA8" s="62">
        <v>101809.77995934352</v>
      </c>
      <c r="AB8" s="16">
        <v>10103.1</v>
      </c>
      <c r="AC8" s="16">
        <v>7213.9866194957922</v>
      </c>
      <c r="AD8" s="56">
        <v>12536.60451573311</v>
      </c>
      <c r="AE8" s="24">
        <v>87.6</v>
      </c>
      <c r="AF8" s="24">
        <v>45.1</v>
      </c>
      <c r="AG8" s="24">
        <v>80.5</v>
      </c>
      <c r="AH8" s="24">
        <v>24.4</v>
      </c>
      <c r="AI8" s="24">
        <f t="shared" si="0"/>
        <v>84.05</v>
      </c>
      <c r="AJ8" s="24">
        <f t="shared" si="1"/>
        <v>34.75</v>
      </c>
      <c r="AK8" s="19">
        <v>0.20240066589379851</v>
      </c>
      <c r="AL8" s="19">
        <v>24.669710966895956</v>
      </c>
      <c r="AM8" s="24">
        <v>24.36300351460595</v>
      </c>
      <c r="AN8" s="24">
        <v>79.438400000000001</v>
      </c>
      <c r="AO8" s="24">
        <v>49.056699999999999</v>
      </c>
      <c r="AP8" s="24">
        <v>30.660499999999999</v>
      </c>
      <c r="AQ8" s="19">
        <f>'[1]Data Comps'!U8/'[1]Data Comps'!V8</f>
        <v>0.15831163092428757</v>
      </c>
      <c r="AR8" s="19">
        <v>20.802341314658136</v>
      </c>
      <c r="AS8" s="19">
        <v>18.949965852065208</v>
      </c>
      <c r="AT8" s="21">
        <v>0.31656236981504787</v>
      </c>
      <c r="AU8" s="21">
        <v>0.48455815554586945</v>
      </c>
      <c r="AV8" s="28">
        <v>48428.688527859886</v>
      </c>
      <c r="AW8" s="34">
        <v>89513.68248387218</v>
      </c>
      <c r="AX8" s="16">
        <v>10277.978048912644</v>
      </c>
      <c r="AY8" s="16">
        <v>7767.7552507119899</v>
      </c>
    </row>
    <row r="9" spans="1:52">
      <c r="A9" t="s">
        <v>26</v>
      </c>
      <c r="B9">
        <v>9</v>
      </c>
      <c r="C9" t="s">
        <v>301</v>
      </c>
      <c r="D9" t="s">
        <v>298</v>
      </c>
      <c r="E9">
        <v>1</v>
      </c>
      <c r="F9" s="48">
        <v>1</v>
      </c>
      <c r="G9" t="s">
        <v>301</v>
      </c>
      <c r="H9" t="s">
        <v>302</v>
      </c>
      <c r="I9" t="s">
        <v>580</v>
      </c>
      <c r="J9" t="s">
        <v>298</v>
      </c>
      <c r="K9">
        <v>1</v>
      </c>
      <c r="L9">
        <v>1</v>
      </c>
      <c r="M9" t="s">
        <v>357</v>
      </c>
      <c r="N9" t="s">
        <v>529</v>
      </c>
      <c r="O9" t="s">
        <v>584</v>
      </c>
      <c r="P9">
        <v>1</v>
      </c>
      <c r="Q9" s="14">
        <v>4</v>
      </c>
      <c r="R9" s="14" t="s">
        <v>380</v>
      </c>
      <c r="S9" s="47"/>
      <c r="T9" s="33">
        <v>0.449073</v>
      </c>
      <c r="U9" s="33">
        <v>0.40968853162114149</v>
      </c>
      <c r="V9" s="54">
        <v>0.45379497130406171</v>
      </c>
      <c r="W9" s="54">
        <v>0.36655700000000002</v>
      </c>
      <c r="X9" s="19">
        <v>0.36653432249823736</v>
      </c>
      <c r="Y9" s="34">
        <v>75850.100000000006</v>
      </c>
      <c r="Z9" s="34">
        <v>57802.707148161244</v>
      </c>
      <c r="AA9" s="62">
        <v>83769.413028524315</v>
      </c>
      <c r="AB9" s="16">
        <v>10100.700000000001</v>
      </c>
      <c r="AC9" s="16">
        <v>7916.8903802781933</v>
      </c>
      <c r="AD9" s="56">
        <v>10697.108868991889</v>
      </c>
      <c r="AE9" s="24">
        <v>69.400000000000006</v>
      </c>
      <c r="AF9" s="24">
        <v>46.1</v>
      </c>
      <c r="AG9" s="24">
        <v>69.400000000000006</v>
      </c>
      <c r="AH9" s="24">
        <v>42.5</v>
      </c>
      <c r="AI9" s="24">
        <f t="shared" si="0"/>
        <v>69.400000000000006</v>
      </c>
      <c r="AJ9" s="24">
        <f t="shared" si="1"/>
        <v>44.3</v>
      </c>
      <c r="AK9" s="19">
        <v>0.13361068362054432</v>
      </c>
      <c r="AL9" s="19">
        <v>24.06372145738256</v>
      </c>
      <c r="AM9" s="24">
        <v>23.493099132051427</v>
      </c>
      <c r="AN9" s="24">
        <v>67.316000000000003</v>
      </c>
      <c r="AO9" s="24">
        <v>44.0702</v>
      </c>
      <c r="AP9" s="24">
        <v>40.195900000000002</v>
      </c>
      <c r="AQ9" s="19">
        <f>'[1]Data Comps'!U9/'[1]Data Comps'!V9</f>
        <v>0.13316660096690711</v>
      </c>
      <c r="AR9" s="19">
        <v>23.881539699558438</v>
      </c>
      <c r="AS9" s="19">
        <v>22.528171314859367</v>
      </c>
      <c r="AT9" s="21">
        <v>0.45986621558716678</v>
      </c>
      <c r="AU9" s="21">
        <v>0.47632906948553283</v>
      </c>
      <c r="AV9" s="28">
        <v>71194.746535713115</v>
      </c>
      <c r="AW9" s="34">
        <v>77225.360359914703</v>
      </c>
      <c r="AX9" s="16">
        <v>9013.6748689868509</v>
      </c>
      <c r="AY9" s="16">
        <v>8593.5036746516507</v>
      </c>
      <c r="AZ9">
        <v>1</v>
      </c>
    </row>
    <row r="10" spans="1:52">
      <c r="A10" t="s">
        <v>498</v>
      </c>
      <c r="B10" s="5">
        <v>10</v>
      </c>
      <c r="C10" s="52" t="s">
        <v>301</v>
      </c>
      <c r="D10" s="52" t="s">
        <v>298</v>
      </c>
      <c r="E10" s="52">
        <v>1</v>
      </c>
      <c r="F10" s="46">
        <v>1</v>
      </c>
      <c r="G10" t="s">
        <v>293</v>
      </c>
      <c r="H10" t="s">
        <v>294</v>
      </c>
      <c r="I10" t="s">
        <v>580</v>
      </c>
      <c r="J10" t="s">
        <v>295</v>
      </c>
      <c r="K10">
        <v>1</v>
      </c>
      <c r="L10">
        <v>1</v>
      </c>
      <c r="M10" t="s">
        <v>357</v>
      </c>
      <c r="N10" t="s">
        <v>529</v>
      </c>
      <c r="O10" t="s">
        <v>584</v>
      </c>
      <c r="P10">
        <v>1</v>
      </c>
      <c r="Q10" s="14">
        <v>4</v>
      </c>
      <c r="R10" s="14" t="s">
        <v>380</v>
      </c>
      <c r="S10" s="47" t="s">
        <v>468</v>
      </c>
      <c r="T10" s="33">
        <v>0.40629300000000002</v>
      </c>
      <c r="U10" s="33">
        <v>0.29603526555484438</v>
      </c>
      <c r="V10" s="54">
        <v>0.44235492591559095</v>
      </c>
      <c r="W10" s="54">
        <v>0.324077</v>
      </c>
      <c r="X10" s="19">
        <v>0.35323275261159698</v>
      </c>
      <c r="Y10" s="34">
        <v>65579.600000000006</v>
      </c>
      <c r="Z10" s="34">
        <v>37333.66987748383</v>
      </c>
      <c r="AA10" s="55">
        <v>80601.890664059945</v>
      </c>
      <c r="AB10" s="16">
        <v>9818.9699999999993</v>
      </c>
      <c r="AC10" s="16">
        <v>6339.0153927046131</v>
      </c>
      <c r="AD10" s="56">
        <v>10498.287707085459</v>
      </c>
      <c r="AE10" s="24">
        <v>76</v>
      </c>
      <c r="AF10" s="24">
        <v>44.4</v>
      </c>
      <c r="AG10" s="24">
        <v>65.900000000000006</v>
      </c>
      <c r="AH10" s="24">
        <v>27.9</v>
      </c>
      <c r="AI10" s="24">
        <f t="shared" si="0"/>
        <v>70.95</v>
      </c>
      <c r="AJ10" s="24">
        <f t="shared" si="1"/>
        <v>36.15</v>
      </c>
      <c r="AK10" s="19">
        <v>0.18002810019325979</v>
      </c>
      <c r="AL10" s="19">
        <v>23.492447318305985</v>
      </c>
      <c r="AM10" s="24">
        <v>23.032867715082848</v>
      </c>
      <c r="AN10" s="24">
        <v>74.845500000000001</v>
      </c>
      <c r="AO10" s="24">
        <v>48.023700000000005</v>
      </c>
      <c r="AP10" s="24">
        <v>32.186100000000003</v>
      </c>
      <c r="AQ10" s="19">
        <f>'[1]Data Comps'!U10/'[1]Data Comps'!V10</f>
        <v>0.1497259818602126</v>
      </c>
      <c r="AR10" s="19">
        <v>21.94166945678414</v>
      </c>
      <c r="AS10" s="19">
        <v>20.03660261717879</v>
      </c>
      <c r="AT10" s="21">
        <v>0.34537289936763721</v>
      </c>
      <c r="AU10" s="21">
        <v>0.46419592448041536</v>
      </c>
      <c r="AV10" s="28">
        <v>46019.107906507539</v>
      </c>
      <c r="AW10" s="34">
        <v>73234.709356592648</v>
      </c>
      <c r="AX10" s="16">
        <v>8770.9153289442729</v>
      </c>
      <c r="AY10" s="16">
        <v>6942.9050796914744</v>
      </c>
      <c r="AZ10">
        <v>1</v>
      </c>
    </row>
    <row r="11" spans="1:52">
      <c r="A11" t="s">
        <v>28</v>
      </c>
      <c r="B11">
        <v>11</v>
      </c>
      <c r="C11" s="52" t="s">
        <v>301</v>
      </c>
      <c r="D11" t="s">
        <v>298</v>
      </c>
      <c r="E11" s="52">
        <v>1</v>
      </c>
      <c r="F11" s="48">
        <v>2</v>
      </c>
      <c r="G11" t="s">
        <v>300</v>
      </c>
      <c r="H11" t="s">
        <v>294</v>
      </c>
      <c r="I11" t="s">
        <v>580</v>
      </c>
      <c r="J11" t="s">
        <v>298</v>
      </c>
      <c r="K11">
        <v>3</v>
      </c>
      <c r="L11">
        <v>2</v>
      </c>
      <c r="M11" t="s">
        <v>357</v>
      </c>
      <c r="N11" t="s">
        <v>529</v>
      </c>
      <c r="O11" t="s">
        <v>584</v>
      </c>
      <c r="P11">
        <v>1</v>
      </c>
      <c r="Q11" s="14">
        <v>4</v>
      </c>
      <c r="R11" s="14" t="s">
        <v>380</v>
      </c>
      <c r="S11" s="47"/>
      <c r="T11" s="33">
        <v>0.46365800000000001</v>
      </c>
      <c r="U11" s="33">
        <v>0.36641437897845497</v>
      </c>
      <c r="V11" s="54">
        <v>0.46000465726066314</v>
      </c>
      <c r="W11" s="54">
        <v>0.380527</v>
      </c>
      <c r="X11" s="19">
        <v>0.37110845807400761</v>
      </c>
      <c r="Y11" s="34">
        <v>79522</v>
      </c>
      <c r="Z11" s="34">
        <v>54631.018390945348</v>
      </c>
      <c r="AA11" s="55">
        <v>78364.571972863021</v>
      </c>
      <c r="AB11" s="16">
        <v>10420.6</v>
      </c>
      <c r="AC11" s="16">
        <v>8047.3000230594489</v>
      </c>
      <c r="AD11" s="56">
        <v>9708.6670704463431</v>
      </c>
      <c r="AE11" s="24">
        <v>78.400000000000006</v>
      </c>
      <c r="AF11" s="24">
        <v>47.5</v>
      </c>
      <c r="AG11" s="24">
        <v>76.900000000000006</v>
      </c>
      <c r="AH11" s="24">
        <v>34.1</v>
      </c>
      <c r="AI11" s="24">
        <f t="shared" si="0"/>
        <v>77.650000000000006</v>
      </c>
      <c r="AJ11" s="24">
        <f t="shared" si="1"/>
        <v>40.799999999999997</v>
      </c>
      <c r="AK11" s="19">
        <v>0.1473027642551365</v>
      </c>
      <c r="AL11" s="19">
        <v>24.355182001350368</v>
      </c>
      <c r="AM11" s="24">
        <v>24.214829307951636</v>
      </c>
      <c r="AN11" s="24">
        <v>73.9529</v>
      </c>
      <c r="AO11" s="24">
        <v>50.137599999999999</v>
      </c>
      <c r="AP11" s="24">
        <v>37.603200000000001</v>
      </c>
      <c r="AQ11" s="19">
        <f>'[1]Data Comps'!U11/'[1]Data Comps'!V11</f>
        <v>0.13104046678906467</v>
      </c>
      <c r="AR11" s="19">
        <v>24.602046613827145</v>
      </c>
      <c r="AS11" s="19">
        <v>22.893691342149204</v>
      </c>
      <c r="AT11" s="21">
        <v>0.42104776028388213</v>
      </c>
      <c r="AU11" s="21">
        <v>0.49794024470659631</v>
      </c>
      <c r="AV11" s="28">
        <v>65854.896417605516</v>
      </c>
      <c r="AW11" s="34">
        <v>91733.360112500333</v>
      </c>
      <c r="AX11" s="16">
        <v>10225.633707984593</v>
      </c>
      <c r="AY11" s="16">
        <v>8587.519095936248</v>
      </c>
      <c r="AZ11">
        <v>1</v>
      </c>
    </row>
    <row r="12" spans="1:52">
      <c r="A12" t="s">
        <v>499</v>
      </c>
      <c r="B12">
        <v>12</v>
      </c>
      <c r="C12" s="52" t="s">
        <v>297</v>
      </c>
      <c r="D12" t="s">
        <v>298</v>
      </c>
      <c r="E12" s="84">
        <v>2</v>
      </c>
      <c r="F12" s="48">
        <v>0</v>
      </c>
      <c r="G12" t="s">
        <v>300</v>
      </c>
      <c r="H12" t="s">
        <v>294</v>
      </c>
      <c r="I12" t="s">
        <v>580</v>
      </c>
      <c r="J12" t="s">
        <v>298</v>
      </c>
      <c r="K12">
        <v>3</v>
      </c>
      <c r="L12">
        <v>1</v>
      </c>
      <c r="M12" t="s">
        <v>357</v>
      </c>
      <c r="N12" t="s">
        <v>529</v>
      </c>
      <c r="O12" t="s">
        <v>584</v>
      </c>
      <c r="P12">
        <v>1</v>
      </c>
      <c r="Q12" s="14">
        <v>4</v>
      </c>
      <c r="R12" s="14" t="s">
        <v>380</v>
      </c>
      <c r="S12" s="47" t="s">
        <v>468</v>
      </c>
      <c r="T12" s="33">
        <v>0.48383599999999999</v>
      </c>
      <c r="U12" s="33">
        <v>0.40175829111226113</v>
      </c>
      <c r="V12" s="54">
        <v>0.43370232088836935</v>
      </c>
      <c r="W12" s="54">
        <v>0.40445300000000001</v>
      </c>
      <c r="X12" s="19">
        <v>0.34411468665832867</v>
      </c>
      <c r="Y12" s="34">
        <v>92188.5</v>
      </c>
      <c r="Z12" s="34">
        <v>53049.244530910168</v>
      </c>
      <c r="AA12" s="55">
        <v>73107.913222827614</v>
      </c>
      <c r="AB12" s="16">
        <v>11536.9</v>
      </c>
      <c r="AC12" s="16">
        <v>7402.0524946585674</v>
      </c>
      <c r="AD12" s="56">
        <v>9739.0900930082171</v>
      </c>
      <c r="AE12" s="24">
        <v>71.7</v>
      </c>
      <c r="AF12" s="24">
        <v>44.6</v>
      </c>
      <c r="AG12" s="24">
        <v>58.7</v>
      </c>
      <c r="AH12" s="24">
        <v>43.8</v>
      </c>
      <c r="AI12" s="24">
        <f t="shared" si="0"/>
        <v>65.2</v>
      </c>
      <c r="AJ12" s="24">
        <f t="shared" si="1"/>
        <v>44.2</v>
      </c>
      <c r="AK12" s="19">
        <v>0.13449629470460933</v>
      </c>
      <c r="AL12" s="19">
        <v>23.084020259856555</v>
      </c>
      <c r="AM12" s="24">
        <v>22.519941552439011</v>
      </c>
      <c r="AN12" s="24">
        <v>74.870199999999997</v>
      </c>
      <c r="AO12" s="24">
        <v>45.2288</v>
      </c>
      <c r="AP12" s="24">
        <v>42.673500000000004</v>
      </c>
      <c r="AQ12" s="19">
        <f>'[1]Data Comps'!U12/'[1]Data Comps'!V12</f>
        <v>0.1251446763967306</v>
      </c>
      <c r="AR12" s="19">
        <v>25.712688427688207</v>
      </c>
      <c r="AS12" s="19">
        <v>23.972254245074502</v>
      </c>
      <c r="AT12" s="21">
        <v>0.45384163677649814</v>
      </c>
      <c r="AU12" s="21">
        <v>0.45743287696014351</v>
      </c>
      <c r="AV12" s="28">
        <v>66689.150797355876</v>
      </c>
      <c r="AW12" s="34">
        <v>67907.217478586128</v>
      </c>
      <c r="AX12" s="16">
        <v>8243.202917652301</v>
      </c>
      <c r="AY12" s="16">
        <v>8153.6780442000536</v>
      </c>
      <c r="AZ12">
        <v>1</v>
      </c>
    </row>
    <row r="13" spans="1:52">
      <c r="A13" t="s">
        <v>30</v>
      </c>
      <c r="B13" s="6">
        <v>13</v>
      </c>
      <c r="C13" s="6" t="s">
        <v>301</v>
      </c>
      <c r="D13" s="6" t="s">
        <v>298</v>
      </c>
      <c r="E13" s="6">
        <v>1</v>
      </c>
      <c r="F13" s="85">
        <v>2</v>
      </c>
      <c r="G13" t="s">
        <v>301</v>
      </c>
      <c r="H13" t="s">
        <v>302</v>
      </c>
      <c r="I13" t="s">
        <v>580</v>
      </c>
      <c r="J13" t="s">
        <v>298</v>
      </c>
      <c r="K13">
        <v>1</v>
      </c>
      <c r="L13">
        <v>2</v>
      </c>
      <c r="M13" t="s">
        <v>359</v>
      </c>
      <c r="N13" t="s">
        <v>528</v>
      </c>
      <c r="O13" t="s">
        <v>582</v>
      </c>
      <c r="P13">
        <v>1</v>
      </c>
      <c r="Q13" s="14">
        <v>4</v>
      </c>
      <c r="R13" s="14" t="s">
        <v>380</v>
      </c>
      <c r="S13" s="47"/>
      <c r="T13" s="33">
        <v>0.51923299999999994</v>
      </c>
      <c r="U13" s="33">
        <v>0.42843639359561597</v>
      </c>
      <c r="V13" s="54">
        <v>0.52510151382620196</v>
      </c>
      <c r="W13" s="54">
        <v>0.44217499999999998</v>
      </c>
      <c r="X13" s="19">
        <v>0.44460683828704711</v>
      </c>
      <c r="Y13" s="34">
        <v>133654</v>
      </c>
      <c r="Z13" s="34">
        <v>95892.306741981913</v>
      </c>
      <c r="AA13" s="55">
        <v>139386.3868367853</v>
      </c>
      <c r="AB13" s="16">
        <v>14979.8</v>
      </c>
      <c r="AC13" s="16">
        <v>12448.832412699347</v>
      </c>
      <c r="AD13" s="56">
        <v>14865.590156768863</v>
      </c>
      <c r="AE13" s="24">
        <v>106.9</v>
      </c>
      <c r="AF13" s="24">
        <v>51.1</v>
      </c>
      <c r="AG13" s="24">
        <v>105.2</v>
      </c>
      <c r="AH13" s="24">
        <v>37.5</v>
      </c>
      <c r="AI13" s="24">
        <f t="shared" si="0"/>
        <v>106.05000000000001</v>
      </c>
      <c r="AJ13" s="24">
        <f t="shared" si="1"/>
        <v>44.3</v>
      </c>
      <c r="AK13" s="19">
        <v>0.12982097141739957</v>
      </c>
      <c r="AL13" s="19">
        <v>28.141939159427437</v>
      </c>
      <c r="AM13" s="24">
        <v>28.129334664857033</v>
      </c>
      <c r="AN13" s="24">
        <v>101.13200000000001</v>
      </c>
      <c r="AO13" s="24">
        <v>48.730500000000006</v>
      </c>
      <c r="AP13" s="24">
        <v>44.057699999999997</v>
      </c>
      <c r="AQ13" s="19">
        <f>'[1]Data Comps'!U13/'[1]Data Comps'!V13</f>
        <v>0.11207895012494949</v>
      </c>
      <c r="AR13" s="19">
        <v>27.816766805693117</v>
      </c>
      <c r="AS13" s="19">
        <v>26.766846019306001</v>
      </c>
      <c r="AT13" s="21">
        <v>0.47739351734561275</v>
      </c>
      <c r="AU13" s="21">
        <v>0.5470360021437104</v>
      </c>
      <c r="AV13" s="28">
        <v>106404.85960415247</v>
      </c>
      <c r="AW13" s="34">
        <v>144994.35535392512</v>
      </c>
      <c r="AX13" s="16">
        <v>14467.010192824386</v>
      </c>
      <c r="AY13" s="16">
        <v>12373.465603730367</v>
      </c>
      <c r="AZ13">
        <v>1</v>
      </c>
    </row>
    <row r="14" spans="1:52">
      <c r="A14" t="s">
        <v>497</v>
      </c>
      <c r="B14" s="6">
        <v>14</v>
      </c>
      <c r="C14" s="6" t="s">
        <v>301</v>
      </c>
      <c r="D14" s="6" t="s">
        <v>298</v>
      </c>
      <c r="E14" s="6">
        <v>1</v>
      </c>
      <c r="F14" s="85">
        <v>2</v>
      </c>
      <c r="G14" t="s">
        <v>297</v>
      </c>
      <c r="H14" t="s">
        <v>294</v>
      </c>
      <c r="I14" t="s">
        <v>580</v>
      </c>
      <c r="J14" t="s">
        <v>298</v>
      </c>
      <c r="K14">
        <v>2</v>
      </c>
      <c r="L14">
        <v>1</v>
      </c>
      <c r="M14" t="s">
        <v>357</v>
      </c>
      <c r="N14" t="s">
        <v>529</v>
      </c>
      <c r="O14" t="s">
        <v>584</v>
      </c>
      <c r="P14">
        <v>1</v>
      </c>
      <c r="Q14" s="14">
        <v>4</v>
      </c>
      <c r="R14" s="14" t="s">
        <v>380</v>
      </c>
      <c r="S14" s="47" t="s">
        <v>468</v>
      </c>
      <c r="T14" s="33">
        <v>0.474829</v>
      </c>
      <c r="U14" s="33">
        <v>0.32240870465289961</v>
      </c>
      <c r="V14" s="54">
        <v>0.4370814423796911</v>
      </c>
      <c r="W14" s="54">
        <v>0.39449699999999999</v>
      </c>
      <c r="X14" s="19">
        <v>0.34610008143812443</v>
      </c>
      <c r="Y14" s="34">
        <v>91873.9</v>
      </c>
      <c r="Z14" s="34">
        <v>49680.479348650217</v>
      </c>
      <c r="AA14" s="55">
        <v>86748.177832219997</v>
      </c>
      <c r="AB14" s="16">
        <v>11604.7</v>
      </c>
      <c r="AC14" s="16">
        <v>7814.3844057387887</v>
      </c>
      <c r="AD14" s="56">
        <v>11305.438340466131</v>
      </c>
      <c r="AE14" s="24">
        <v>78.099999999999994</v>
      </c>
      <c r="AF14" s="24">
        <v>42.4</v>
      </c>
      <c r="AG14" s="24">
        <v>83.3</v>
      </c>
      <c r="AH14" s="24">
        <v>31.5</v>
      </c>
      <c r="AI14" s="24">
        <f t="shared" si="0"/>
        <v>80.699999999999989</v>
      </c>
      <c r="AJ14" s="24">
        <f t="shared" si="1"/>
        <v>36.950000000000003</v>
      </c>
      <c r="AK14" s="19">
        <v>0.15990951685671331</v>
      </c>
      <c r="AL14" s="19">
        <v>23.226615524282323</v>
      </c>
      <c r="AM14" s="24">
        <v>23.019411159419931</v>
      </c>
      <c r="AN14" s="24">
        <v>80.148399999999995</v>
      </c>
      <c r="AO14" s="24">
        <v>45.879999999999995</v>
      </c>
      <c r="AP14" s="24">
        <v>38.516599999999997</v>
      </c>
      <c r="AQ14" s="19">
        <f>'[1]Data Comps'!U14/'[1]Data Comps'!V14</f>
        <v>0.12631117216097282</v>
      </c>
      <c r="AR14" s="19">
        <v>25.214043021443167</v>
      </c>
      <c r="AS14" s="19">
        <v>23.750868182719064</v>
      </c>
      <c r="AT14" s="21">
        <v>0.38180361182242673</v>
      </c>
      <c r="AU14" s="21">
        <v>0.45678216541308719</v>
      </c>
      <c r="AV14" s="28">
        <v>56435.004942409389</v>
      </c>
      <c r="AW14" s="34">
        <v>75963.308239941514</v>
      </c>
      <c r="AX14" s="16">
        <v>9247.6802282032495</v>
      </c>
      <c r="AY14" s="16">
        <v>7932.5169689574122</v>
      </c>
      <c r="AZ14">
        <v>1</v>
      </c>
    </row>
    <row r="15" spans="1:52">
      <c r="A15" t="s">
        <v>32</v>
      </c>
      <c r="B15">
        <v>15</v>
      </c>
      <c r="C15" s="52" t="s">
        <v>301</v>
      </c>
      <c r="D15" t="s">
        <v>298</v>
      </c>
      <c r="E15" s="84">
        <v>1</v>
      </c>
      <c r="F15" s="48">
        <v>2</v>
      </c>
      <c r="G15" t="s">
        <v>293</v>
      </c>
      <c r="H15" t="s">
        <v>294</v>
      </c>
      <c r="I15" t="s">
        <v>580</v>
      </c>
      <c r="J15" t="s">
        <v>295</v>
      </c>
      <c r="K15">
        <v>1</v>
      </c>
      <c r="L15">
        <v>2</v>
      </c>
      <c r="M15" t="s">
        <v>357</v>
      </c>
      <c r="N15" t="s">
        <v>529</v>
      </c>
      <c r="O15" t="s">
        <v>584</v>
      </c>
      <c r="P15">
        <v>1</v>
      </c>
      <c r="Q15" s="14">
        <v>4</v>
      </c>
      <c r="R15" s="14" t="s">
        <v>380</v>
      </c>
      <c r="S15" s="47"/>
      <c r="T15" s="33">
        <v>0.46337800000000001</v>
      </c>
      <c r="U15" s="33">
        <v>0.35988814670228497</v>
      </c>
      <c r="V15" s="54">
        <v>0.40212834618157212</v>
      </c>
      <c r="W15" s="54">
        <v>0.37988699999999997</v>
      </c>
      <c r="X15" s="19">
        <v>0.30358107863439443</v>
      </c>
      <c r="Y15" s="34">
        <v>84046.7</v>
      </c>
      <c r="Z15" s="34">
        <v>58413.120050758676</v>
      </c>
      <c r="AA15" s="55">
        <v>67278.452010876819</v>
      </c>
      <c r="AB15" s="16">
        <v>10472.200000000001</v>
      </c>
      <c r="AC15" s="16">
        <v>8573.6845051903601</v>
      </c>
      <c r="AD15" s="56">
        <v>9186.6891486807217</v>
      </c>
      <c r="AE15" s="24">
        <v>84.4</v>
      </c>
      <c r="AF15" s="24">
        <v>39.700000000000003</v>
      </c>
      <c r="AG15" s="24">
        <v>83.8</v>
      </c>
      <c r="AH15" s="24">
        <v>35.200000000000003</v>
      </c>
      <c r="AI15" s="24">
        <f t="shared" si="0"/>
        <v>84.1</v>
      </c>
      <c r="AJ15" s="24">
        <f t="shared" si="1"/>
        <v>37.450000000000003</v>
      </c>
      <c r="AK15" s="19">
        <v>0.14677669156758225</v>
      </c>
      <c r="AL15" s="19">
        <v>21.622319466994732</v>
      </c>
      <c r="AM15" s="24">
        <v>21.970413145155298</v>
      </c>
      <c r="AN15" s="24">
        <v>82.020600000000002</v>
      </c>
      <c r="AO15" s="24">
        <v>43.598999999999997</v>
      </c>
      <c r="AP15" s="24">
        <v>38.9666</v>
      </c>
      <c r="AQ15" s="19">
        <f>'[1]Data Comps'!U15/'[1]Data Comps'!V15</f>
        <v>0.12459977607687156</v>
      </c>
      <c r="AR15" s="19">
        <v>24.584035494609839</v>
      </c>
      <c r="AS15" s="19">
        <v>24.077089818758232</v>
      </c>
      <c r="AT15" s="21">
        <v>0.40284307772931516</v>
      </c>
      <c r="AU15" s="21">
        <v>0.4321045350168729</v>
      </c>
      <c r="AV15" s="28">
        <v>61535.791116952496</v>
      </c>
      <c r="AW15" s="34">
        <v>69402.582594971987</v>
      </c>
      <c r="AX15" s="16">
        <v>8889.0785211639813</v>
      </c>
      <c r="AY15" s="16">
        <v>8328.8213975322506</v>
      </c>
      <c r="AZ15">
        <v>1</v>
      </c>
    </row>
    <row r="16" spans="1:52">
      <c r="A16" t="s">
        <v>33</v>
      </c>
      <c r="B16">
        <v>16</v>
      </c>
      <c r="C16" s="52" t="s">
        <v>301</v>
      </c>
      <c r="D16" t="s">
        <v>298</v>
      </c>
      <c r="E16" s="84">
        <v>1</v>
      </c>
      <c r="F16">
        <v>1</v>
      </c>
      <c r="G16" t="s">
        <v>297</v>
      </c>
      <c r="H16" t="s">
        <v>294</v>
      </c>
      <c r="I16" t="s">
        <v>580</v>
      </c>
      <c r="J16" t="s">
        <v>298</v>
      </c>
      <c r="K16">
        <v>2</v>
      </c>
      <c r="L16">
        <v>1</v>
      </c>
      <c r="M16" t="s">
        <v>361</v>
      </c>
      <c r="N16" t="s">
        <v>530</v>
      </c>
      <c r="O16" t="s">
        <v>582</v>
      </c>
      <c r="P16">
        <v>1</v>
      </c>
      <c r="Q16" s="14">
        <v>4</v>
      </c>
      <c r="R16" s="14" t="s">
        <v>380</v>
      </c>
      <c r="S16" s="47"/>
      <c r="T16" s="33">
        <v>0.606433</v>
      </c>
      <c r="U16" s="33">
        <v>0.49604650080550794</v>
      </c>
      <c r="V16" s="54">
        <v>0.6108062285301894</v>
      </c>
      <c r="W16" s="54">
        <v>0.54151499999999997</v>
      </c>
      <c r="X16" s="19">
        <v>0.54488485134153331</v>
      </c>
      <c r="Y16" s="34">
        <v>262626</v>
      </c>
      <c r="Z16" s="34">
        <v>133262.21918348811</v>
      </c>
      <c r="AA16" s="55">
        <v>277371.13030415011</v>
      </c>
      <c r="AB16" s="16">
        <v>24128</v>
      </c>
      <c r="AC16" s="16">
        <v>15291.212401003006</v>
      </c>
      <c r="AD16" s="56">
        <v>24291.476390168165</v>
      </c>
      <c r="AE16" s="24">
        <v>118.6</v>
      </c>
      <c r="AF16" s="24">
        <v>64.099999999999994</v>
      </c>
      <c r="AG16" s="24">
        <v>110.1</v>
      </c>
      <c r="AH16" s="24">
        <v>41.4</v>
      </c>
      <c r="AI16" s="24">
        <f t="shared" si="0"/>
        <v>114.35</v>
      </c>
      <c r="AJ16" s="24">
        <f t="shared" si="1"/>
        <v>52.75</v>
      </c>
      <c r="AK16" s="19">
        <v>0.12009348392835577</v>
      </c>
      <c r="AL16" s="19">
        <v>34.999566444498974</v>
      </c>
      <c r="AM16" s="24">
        <v>34.255365032042413</v>
      </c>
      <c r="AN16" s="24">
        <v>114.29</v>
      </c>
      <c r="AO16" s="24">
        <v>66.474900000000005</v>
      </c>
      <c r="AP16" s="24">
        <v>58.700099999999999</v>
      </c>
      <c r="AQ16" s="19">
        <f>'[1]Data Comps'!U16/'[1]Data Comps'!V16</f>
        <v>9.1872091872091874E-2</v>
      </c>
      <c r="AR16" s="19">
        <v>34.614663940743796</v>
      </c>
      <c r="AS16" s="19">
        <v>32.654094827586206</v>
      </c>
      <c r="AT16" s="21">
        <v>0.5393809478264302</v>
      </c>
      <c r="AU16" s="21">
        <v>0.62611591794347099</v>
      </c>
      <c r="AV16" s="28">
        <v>158888.75493737482</v>
      </c>
      <c r="AW16" s="34">
        <v>246008.91766873735</v>
      </c>
      <c r="AX16" s="16">
        <v>20013.543196190491</v>
      </c>
      <c r="AY16" s="16">
        <v>16116.99928528997</v>
      </c>
      <c r="AZ16">
        <v>1</v>
      </c>
    </row>
    <row r="17" spans="1:52">
      <c r="A17" t="s">
        <v>34</v>
      </c>
      <c r="B17">
        <v>17</v>
      </c>
      <c r="C17" s="52" t="s">
        <v>301</v>
      </c>
      <c r="D17" t="s">
        <v>298</v>
      </c>
      <c r="E17" s="84">
        <v>1</v>
      </c>
      <c r="F17" s="84">
        <v>1</v>
      </c>
      <c r="G17" t="s">
        <v>293</v>
      </c>
      <c r="H17" t="s">
        <v>294</v>
      </c>
      <c r="I17" t="s">
        <v>580</v>
      </c>
      <c r="J17" t="s">
        <v>295</v>
      </c>
      <c r="K17">
        <v>1</v>
      </c>
      <c r="L17">
        <v>1</v>
      </c>
      <c r="M17" t="s">
        <v>357</v>
      </c>
      <c r="N17" t="s">
        <v>529</v>
      </c>
      <c r="O17" t="s">
        <v>584</v>
      </c>
      <c r="P17">
        <v>1</v>
      </c>
      <c r="Q17" s="14">
        <v>4</v>
      </c>
      <c r="R17" s="14" t="s">
        <v>380</v>
      </c>
      <c r="S17" s="47"/>
      <c r="T17" s="33">
        <v>0.45951399999999998</v>
      </c>
      <c r="U17" s="33">
        <v>0.38799009263796258</v>
      </c>
      <c r="V17" s="54">
        <v>0.4651599677340375</v>
      </c>
      <c r="W17" s="54">
        <v>0.37662800000000002</v>
      </c>
      <c r="X17" s="19">
        <v>0.38117820417405646</v>
      </c>
      <c r="Y17" s="34">
        <v>73073.7</v>
      </c>
      <c r="Z17" s="34">
        <v>45803.007386511003</v>
      </c>
      <c r="AA17" s="55">
        <v>80959.656389483251</v>
      </c>
      <c r="AB17" s="16">
        <v>9856.1</v>
      </c>
      <c r="AC17" s="16">
        <v>6645.0865158196339</v>
      </c>
      <c r="AD17" s="56">
        <v>10262.012103456815</v>
      </c>
      <c r="AE17" s="24">
        <v>58</v>
      </c>
      <c r="AF17" s="24">
        <v>50.1</v>
      </c>
      <c r="AG17" s="24">
        <v>58</v>
      </c>
      <c r="AH17" s="24">
        <v>44.6</v>
      </c>
      <c r="AI17" s="24">
        <f t="shared" si="0"/>
        <v>58</v>
      </c>
      <c r="AJ17" s="24">
        <f t="shared" si="1"/>
        <v>47.35</v>
      </c>
      <c r="AK17" s="19">
        <v>0.13610780038179474</v>
      </c>
      <c r="AL17" s="19">
        <v>24.135205794502301</v>
      </c>
      <c r="AM17" s="24">
        <v>23.202256030417693</v>
      </c>
      <c r="AN17" s="24">
        <v>56.869900000000001</v>
      </c>
      <c r="AO17" s="24">
        <v>50.316100000000006</v>
      </c>
      <c r="AP17" s="24">
        <v>42.916699999999999</v>
      </c>
      <c r="AQ17" s="19">
        <f>'[1]Data Comps'!U17/'[1]Data Comps'!V17</f>
        <v>0.13487889623763408</v>
      </c>
      <c r="AR17" s="19">
        <v>24.394839027992539</v>
      </c>
      <c r="AS17" s="19">
        <v>22.242174896764435</v>
      </c>
      <c r="AT17" s="21">
        <v>0.46931270610167897</v>
      </c>
      <c r="AU17" s="21">
        <v>0.4965005978183416</v>
      </c>
      <c r="AV17" s="28">
        <v>70295.711730047551</v>
      </c>
      <c r="AW17" s="34">
        <v>81801.512080481349</v>
      </c>
      <c r="AX17" s="16">
        <v>9132.6415818217938</v>
      </c>
      <c r="AY17" s="16">
        <v>8314.6658679879274</v>
      </c>
      <c r="AZ17">
        <v>1</v>
      </c>
    </row>
    <row r="18" spans="1:52">
      <c r="A18" s="7" t="s">
        <v>35</v>
      </c>
      <c r="B18">
        <v>18</v>
      </c>
      <c r="C18" s="52" t="s">
        <v>301</v>
      </c>
      <c r="D18" t="s">
        <v>298</v>
      </c>
      <c r="E18" s="84">
        <v>1</v>
      </c>
      <c r="F18" s="84">
        <v>1</v>
      </c>
      <c r="G18" t="s">
        <v>300</v>
      </c>
      <c r="H18" t="s">
        <v>294</v>
      </c>
      <c r="I18" t="s">
        <v>580</v>
      </c>
      <c r="J18" t="s">
        <v>298</v>
      </c>
      <c r="K18">
        <v>3</v>
      </c>
      <c r="L18">
        <v>2</v>
      </c>
      <c r="M18" t="s">
        <v>359</v>
      </c>
      <c r="N18" t="s">
        <v>528</v>
      </c>
      <c r="O18" t="s">
        <v>582</v>
      </c>
      <c r="P18">
        <v>1</v>
      </c>
      <c r="Q18" s="14">
        <v>4</v>
      </c>
      <c r="R18" s="14" t="s">
        <v>380</v>
      </c>
      <c r="S18" s="47" t="s">
        <v>602</v>
      </c>
      <c r="T18" s="33">
        <v>0.51529999999999998</v>
      </c>
      <c r="U18" s="33">
        <v>0.4617986205706463</v>
      </c>
      <c r="V18" s="54">
        <v>0.56322134674029367</v>
      </c>
      <c r="W18" s="54">
        <v>0.44001600000000002</v>
      </c>
      <c r="X18" s="19">
        <v>0.48955319268523034</v>
      </c>
      <c r="Y18" s="34">
        <v>140681</v>
      </c>
      <c r="Z18" s="34">
        <v>93147.012650232457</v>
      </c>
      <c r="AA18" s="55">
        <v>152935.07869300747</v>
      </c>
      <c r="AB18" s="16">
        <v>16442.7</v>
      </c>
      <c r="AC18" s="16">
        <v>11605.221263660091</v>
      </c>
      <c r="AD18" s="56">
        <v>15091.327355301664</v>
      </c>
      <c r="AE18" s="24">
        <v>95.6</v>
      </c>
      <c r="AF18" s="24">
        <v>60.5</v>
      </c>
      <c r="AG18" s="24">
        <v>95.3</v>
      </c>
      <c r="AH18" s="24">
        <v>38.1</v>
      </c>
      <c r="AI18" s="24">
        <f t="shared" si="0"/>
        <v>95.449999999999989</v>
      </c>
      <c r="AJ18" s="24">
        <f t="shared" si="1"/>
        <v>49.3</v>
      </c>
      <c r="AK18" s="19">
        <v>0.12459037529456538</v>
      </c>
      <c r="AL18" s="19">
        <v>30.879970779131774</v>
      </c>
      <c r="AM18" s="24">
        <v>30.401913978616445</v>
      </c>
      <c r="AN18" s="24">
        <v>106.291</v>
      </c>
      <c r="AO18" s="24">
        <v>58.422399999999996</v>
      </c>
      <c r="AP18" s="24">
        <v>42.591799999999999</v>
      </c>
      <c r="AQ18" s="19">
        <f>'[1]Data Comps'!U18/'[1]Data Comps'!V18</f>
        <v>0.11687932272304008</v>
      </c>
      <c r="AR18" s="19">
        <v>27.595224447496342</v>
      </c>
      <c r="AS18" s="19">
        <v>25.667499863161158</v>
      </c>
      <c r="AT18" s="21">
        <v>0.50082781051281222</v>
      </c>
      <c r="AU18" s="21">
        <v>0.59655776823555118</v>
      </c>
      <c r="AV18" s="28">
        <v>115200.64359178334</v>
      </c>
      <c r="AW18" s="34">
        <v>182930.15583472161</v>
      </c>
      <c r="AX18" s="16">
        <v>16117.840278010563</v>
      </c>
      <c r="AY18" s="16">
        <v>12760.405873934555</v>
      </c>
      <c r="AZ18">
        <v>1</v>
      </c>
    </row>
    <row r="19" spans="1:52">
      <c r="A19" s="52" t="s">
        <v>36</v>
      </c>
      <c r="B19" s="5">
        <v>19</v>
      </c>
      <c r="C19" s="5" t="s">
        <v>297</v>
      </c>
      <c r="D19" s="5" t="s">
        <v>298</v>
      </c>
      <c r="E19" s="46">
        <v>2</v>
      </c>
      <c r="F19" s="5">
        <v>2</v>
      </c>
      <c r="G19" t="s">
        <v>307</v>
      </c>
      <c r="H19" t="s">
        <v>294</v>
      </c>
      <c r="I19" t="s">
        <v>308</v>
      </c>
      <c r="J19" t="s">
        <v>308</v>
      </c>
      <c r="K19">
        <v>2</v>
      </c>
      <c r="L19">
        <v>2</v>
      </c>
      <c r="M19" t="s">
        <v>359</v>
      </c>
      <c r="N19" t="s">
        <v>528</v>
      </c>
      <c r="O19" t="s">
        <v>582</v>
      </c>
      <c r="P19">
        <v>1</v>
      </c>
      <c r="Q19" s="14">
        <v>1</v>
      </c>
      <c r="R19" s="14" t="s">
        <v>381</v>
      </c>
      <c r="S19" s="47"/>
      <c r="T19" s="33">
        <v>0.58643000000000001</v>
      </c>
      <c r="U19" s="33">
        <v>0.53674144821032121</v>
      </c>
      <c r="V19" s="54">
        <v>0.58638749260064271</v>
      </c>
      <c r="W19" s="54">
        <v>0.51755399999999996</v>
      </c>
      <c r="X19" s="19">
        <v>0.51643252127593686</v>
      </c>
      <c r="Y19" s="34">
        <v>200576</v>
      </c>
      <c r="Z19" s="34">
        <v>112260.25031270189</v>
      </c>
      <c r="AA19" s="67">
        <v>186303.42864194245</v>
      </c>
      <c r="AB19" s="16">
        <v>19336.099999999999</v>
      </c>
      <c r="AC19" s="16">
        <v>11449.293693649899</v>
      </c>
      <c r="AD19" s="56">
        <v>16863.615466279447</v>
      </c>
      <c r="AE19" s="24">
        <v>110.7</v>
      </c>
      <c r="AF19" s="24">
        <v>56.9</v>
      </c>
      <c r="AG19" s="24">
        <v>109.1</v>
      </c>
      <c r="AH19" s="24">
        <v>46.1</v>
      </c>
      <c r="AI19" s="24">
        <f t="shared" si="0"/>
        <v>109.9</v>
      </c>
      <c r="AJ19" s="24">
        <f t="shared" si="1"/>
        <v>51.5</v>
      </c>
      <c r="AK19" s="19">
        <v>0.10198884878447886</v>
      </c>
      <c r="AL19" s="19">
        <v>32.771128511077137</v>
      </c>
      <c r="AM19" s="24">
        <v>33.142969077030166</v>
      </c>
      <c r="AN19" s="24">
        <v>108.149</v>
      </c>
      <c r="AO19" s="24">
        <v>60.896000000000001</v>
      </c>
      <c r="AP19" s="24">
        <v>52.244100000000003</v>
      </c>
      <c r="AQ19" s="19">
        <f>'[1]Data Comps'!U19/'[1]Data Comps'!V19</f>
        <v>9.6402859763880022E-2</v>
      </c>
      <c r="AR19" s="19">
        <v>32.794453878066435</v>
      </c>
      <c r="AS19" s="19">
        <v>31.119408774261618</v>
      </c>
      <c r="AT19" s="21">
        <v>0.53674144821032121</v>
      </c>
      <c r="AU19" s="21">
        <v>0.56174302215279526</v>
      </c>
      <c r="AV19" s="28">
        <v>112260.25031270189</v>
      </c>
      <c r="AW19" s="34">
        <v>130266.34986780855</v>
      </c>
      <c r="AX19" s="16">
        <v>12523.381908464706</v>
      </c>
      <c r="AY19" s="16">
        <v>11449.293693649899</v>
      </c>
      <c r="AZ19">
        <v>1</v>
      </c>
    </row>
    <row r="20" spans="1:52">
      <c r="A20" t="s">
        <v>496</v>
      </c>
      <c r="B20">
        <v>20</v>
      </c>
      <c r="C20" s="52" t="s">
        <v>301</v>
      </c>
      <c r="D20" t="s">
        <v>298</v>
      </c>
      <c r="E20" s="84">
        <v>1</v>
      </c>
      <c r="F20" s="84">
        <v>2</v>
      </c>
      <c r="G20" t="s">
        <v>299</v>
      </c>
      <c r="H20" t="s">
        <v>294</v>
      </c>
      <c r="I20" t="s">
        <v>580</v>
      </c>
      <c r="J20" t="s">
        <v>295</v>
      </c>
      <c r="K20">
        <v>2</v>
      </c>
      <c r="L20">
        <v>2</v>
      </c>
      <c r="M20" t="s">
        <v>359</v>
      </c>
      <c r="N20" t="s">
        <v>528</v>
      </c>
      <c r="O20" t="s">
        <v>582</v>
      </c>
      <c r="P20">
        <v>1</v>
      </c>
      <c r="Q20" s="14">
        <v>4</v>
      </c>
      <c r="R20" s="14" t="s">
        <v>380</v>
      </c>
      <c r="S20" s="47" t="s">
        <v>469</v>
      </c>
      <c r="T20" s="33">
        <v>0.612761</v>
      </c>
      <c r="U20" s="33">
        <v>0.49822217620615317</v>
      </c>
      <c r="V20" s="54">
        <v>0.58538921267871025</v>
      </c>
      <c r="W20" s="54">
        <v>0.54868300000000003</v>
      </c>
      <c r="X20" s="19">
        <v>0.51332726710375953</v>
      </c>
      <c r="Y20" s="34">
        <v>432704</v>
      </c>
      <c r="Z20" s="34">
        <v>199265.36098573208</v>
      </c>
      <c r="AA20" s="55">
        <v>285326.62324193236</v>
      </c>
      <c r="AB20" s="16">
        <v>38903.4</v>
      </c>
      <c r="AC20" s="16">
        <v>22219.828607729887</v>
      </c>
      <c r="AD20" s="56">
        <v>26065.750019929754</v>
      </c>
      <c r="AE20" s="24">
        <v>164.8</v>
      </c>
      <c r="AF20" s="24">
        <v>55.5</v>
      </c>
      <c r="AG20" s="24">
        <v>163</v>
      </c>
      <c r="AH20" s="24">
        <v>42.2</v>
      </c>
      <c r="AI20" s="24">
        <f t="shared" si="0"/>
        <v>163.9</v>
      </c>
      <c r="AJ20" s="24">
        <f t="shared" si="1"/>
        <v>48.85</v>
      </c>
      <c r="AK20" s="19">
        <v>0.11150873637953003</v>
      </c>
      <c r="AL20" s="19">
        <v>32.651451656815638</v>
      </c>
      <c r="AM20" s="24">
        <v>32.839257227254876</v>
      </c>
      <c r="AN20" s="24">
        <v>226.1</v>
      </c>
      <c r="AO20" s="24">
        <v>57.822400000000002</v>
      </c>
      <c r="AP20" s="24">
        <v>52.633199999999995</v>
      </c>
      <c r="AQ20" s="19">
        <f>'[1]Data Comps'!U20/'[1]Data Comps'!V20</f>
        <v>8.9907650495488836E-2</v>
      </c>
      <c r="AR20" s="19">
        <v>35.220766128698585</v>
      </c>
      <c r="AS20" s="19">
        <v>33.367571985996079</v>
      </c>
      <c r="AT20" s="21">
        <v>0.53718364280699149</v>
      </c>
      <c r="AU20" s="21">
        <v>0.5953809093821073</v>
      </c>
      <c r="AV20" s="28">
        <v>200993.96147268635</v>
      </c>
      <c r="AW20" s="34">
        <v>264340.39956715854</v>
      </c>
      <c r="AX20" s="16">
        <v>23398.568327421475</v>
      </c>
      <c r="AY20" s="16">
        <v>20484.926337668268</v>
      </c>
      <c r="AZ20">
        <v>1</v>
      </c>
    </row>
    <row r="21" spans="1:52">
      <c r="A21" t="s">
        <v>38</v>
      </c>
      <c r="B21">
        <v>21</v>
      </c>
      <c r="C21" s="52" t="s">
        <v>301</v>
      </c>
      <c r="D21" t="s">
        <v>298</v>
      </c>
      <c r="E21" s="84">
        <v>1</v>
      </c>
      <c r="F21" s="84">
        <v>1</v>
      </c>
      <c r="G21" t="s">
        <v>293</v>
      </c>
      <c r="H21" t="s">
        <v>294</v>
      </c>
      <c r="I21" t="s">
        <v>580</v>
      </c>
      <c r="J21" t="s">
        <v>295</v>
      </c>
      <c r="K21">
        <v>1</v>
      </c>
      <c r="L21">
        <v>1</v>
      </c>
      <c r="M21" t="s">
        <v>359</v>
      </c>
      <c r="N21" t="s">
        <v>528</v>
      </c>
      <c r="O21" t="s">
        <v>582</v>
      </c>
      <c r="P21">
        <v>1</v>
      </c>
      <c r="Q21" s="14">
        <v>4</v>
      </c>
      <c r="R21" s="14" t="s">
        <v>380</v>
      </c>
      <c r="S21" s="47"/>
      <c r="T21" s="33">
        <v>0.54396</v>
      </c>
      <c r="U21" s="33">
        <v>0.49019967843243767</v>
      </c>
      <c r="V21" s="54">
        <v>0.55814430047319463</v>
      </c>
      <c r="W21" s="54">
        <v>0.472105</v>
      </c>
      <c r="X21" s="19">
        <v>0.48508207398355208</v>
      </c>
      <c r="Y21" s="34">
        <v>142256</v>
      </c>
      <c r="Z21" s="34">
        <v>99139.901552475712</v>
      </c>
      <c r="AA21" s="55">
        <v>168078.64815557742</v>
      </c>
      <c r="AB21" s="16">
        <v>15296.1</v>
      </c>
      <c r="AC21" s="16">
        <v>11536.012548568924</v>
      </c>
      <c r="AD21" s="56">
        <v>16997.947745550839</v>
      </c>
      <c r="AE21" s="24">
        <v>85.7</v>
      </c>
      <c r="AF21" s="24">
        <v>58.4</v>
      </c>
      <c r="AG21" s="24">
        <v>88.3</v>
      </c>
      <c r="AH21" s="24">
        <v>46.4</v>
      </c>
      <c r="AI21" s="24">
        <f t="shared" si="0"/>
        <v>87</v>
      </c>
      <c r="AJ21" s="24">
        <f t="shared" si="1"/>
        <v>52.4</v>
      </c>
      <c r="AK21" s="19">
        <v>0.11606314361048795</v>
      </c>
      <c r="AL21" s="19">
        <v>30.512851705578022</v>
      </c>
      <c r="AM21" s="24">
        <v>29.664519035759156</v>
      </c>
      <c r="AN21" s="24">
        <v>81.371899999999997</v>
      </c>
      <c r="AO21" s="24">
        <v>58.783700000000003</v>
      </c>
      <c r="AP21" s="24">
        <v>49.530700000000003</v>
      </c>
      <c r="AQ21" s="19">
        <f>'[1]Data Comps'!U21/'[1]Data Comps'!V21</f>
        <v>0.1075251658980992</v>
      </c>
      <c r="AR21" s="19">
        <v>29.518722691749833</v>
      </c>
      <c r="AS21" s="19">
        <v>27.900445211524506</v>
      </c>
      <c r="AT21" s="21">
        <v>0.53588938020624399</v>
      </c>
      <c r="AU21" s="21">
        <v>0.57825190673597082</v>
      </c>
      <c r="AV21" s="28">
        <v>123437.95058037642</v>
      </c>
      <c r="AW21" s="34">
        <v>155361.55848909446</v>
      </c>
      <c r="AX21" s="16">
        <v>14345.526274145332</v>
      </c>
      <c r="AY21" s="16">
        <v>12614.230604565977</v>
      </c>
      <c r="AZ21">
        <v>1</v>
      </c>
    </row>
    <row r="22" spans="1:52">
      <c r="A22" t="s">
        <v>39</v>
      </c>
      <c r="B22" s="6">
        <v>22</v>
      </c>
      <c r="C22" s="6" t="s">
        <v>301</v>
      </c>
      <c r="D22" s="6" t="s">
        <v>298</v>
      </c>
      <c r="E22" s="6">
        <v>1</v>
      </c>
      <c r="F22" s="6">
        <v>2</v>
      </c>
      <c r="G22" t="s">
        <v>293</v>
      </c>
      <c r="H22" t="s">
        <v>294</v>
      </c>
      <c r="I22" t="s">
        <v>580</v>
      </c>
      <c r="J22" t="s">
        <v>295</v>
      </c>
      <c r="K22">
        <v>1</v>
      </c>
      <c r="L22">
        <v>2</v>
      </c>
      <c r="M22" t="s">
        <v>359</v>
      </c>
      <c r="N22" t="s">
        <v>528</v>
      </c>
      <c r="O22" t="s">
        <v>582</v>
      </c>
      <c r="P22">
        <v>1</v>
      </c>
      <c r="Q22" s="14">
        <v>4</v>
      </c>
      <c r="R22" s="14" t="s">
        <v>380</v>
      </c>
      <c r="S22" s="47"/>
      <c r="T22" s="33">
        <v>0.55010199999999998</v>
      </c>
      <c r="U22" s="33">
        <v>0.4758578670313901</v>
      </c>
      <c r="V22" s="54">
        <v>0.55680620429161942</v>
      </c>
      <c r="W22" s="54">
        <v>0.47512900000000002</v>
      </c>
      <c r="X22" s="19">
        <v>0.48048454240693272</v>
      </c>
      <c r="Y22" s="34">
        <v>192272</v>
      </c>
      <c r="Z22" s="34">
        <v>150532.64883766411</v>
      </c>
      <c r="AA22" s="55">
        <v>207872.29537877991</v>
      </c>
      <c r="AB22" s="16">
        <v>19787.7</v>
      </c>
      <c r="AC22" s="16">
        <v>17641.225893261144</v>
      </c>
      <c r="AD22" s="56">
        <v>20437.803847083975</v>
      </c>
      <c r="AE22" s="24">
        <v>137.6</v>
      </c>
      <c r="AF22" s="24">
        <v>52.7</v>
      </c>
      <c r="AG22" s="24">
        <v>136.80000000000001</v>
      </c>
      <c r="AH22" s="24">
        <v>40.9</v>
      </c>
      <c r="AI22" s="24">
        <f t="shared" si="0"/>
        <v>137.19999999999999</v>
      </c>
      <c r="AJ22" s="24">
        <f t="shared" si="1"/>
        <v>46.8</v>
      </c>
      <c r="AK22" s="19">
        <v>0.11719202465031765</v>
      </c>
      <c r="AL22" s="19">
        <v>30.36450843977094</v>
      </c>
      <c r="AM22" s="24">
        <v>30.512910819687516</v>
      </c>
      <c r="AN22" s="24">
        <v>130.28399999999999</v>
      </c>
      <c r="AO22" s="24">
        <v>52.113799999999998</v>
      </c>
      <c r="AP22" s="24">
        <v>42.397599999999997</v>
      </c>
      <c r="AQ22" s="19">
        <f>'[1]Data Comps'!U22/'[1]Data Comps'!V22</f>
        <v>0.10291514105017892</v>
      </c>
      <c r="AR22" s="19">
        <v>29.903628528240144</v>
      </c>
      <c r="AS22" s="19">
        <v>29.1502296881396</v>
      </c>
      <c r="AT22" s="21">
        <v>0.51561045759489554</v>
      </c>
      <c r="AU22" s="21">
        <v>0.57064726418306777</v>
      </c>
      <c r="AV22" s="28">
        <v>154841.24581941179</v>
      </c>
      <c r="AW22" s="34">
        <v>199514.27028564797</v>
      </c>
      <c r="AX22" s="16">
        <v>18807.494602485771</v>
      </c>
      <c r="AY22" s="16">
        <v>16578.2519155134</v>
      </c>
      <c r="AZ22">
        <v>1</v>
      </c>
    </row>
    <row r="23" spans="1:52">
      <c r="A23" t="s">
        <v>40</v>
      </c>
      <c r="B23" s="6">
        <v>23</v>
      </c>
      <c r="C23" s="6" t="s">
        <v>301</v>
      </c>
      <c r="D23" s="6" t="s">
        <v>298</v>
      </c>
      <c r="E23" s="6">
        <v>1</v>
      </c>
      <c r="F23" s="6">
        <v>1</v>
      </c>
      <c r="G23" t="s">
        <v>293</v>
      </c>
      <c r="H23" t="s">
        <v>294</v>
      </c>
      <c r="I23" t="s">
        <v>580</v>
      </c>
      <c r="J23" t="s">
        <v>295</v>
      </c>
      <c r="K23">
        <v>1</v>
      </c>
      <c r="L23">
        <v>2</v>
      </c>
      <c r="M23" t="s">
        <v>359</v>
      </c>
      <c r="N23" t="s">
        <v>528</v>
      </c>
      <c r="O23" t="s">
        <v>582</v>
      </c>
      <c r="P23">
        <v>1</v>
      </c>
      <c r="Q23" s="14">
        <v>4</v>
      </c>
      <c r="R23" s="14" t="s">
        <v>380</v>
      </c>
      <c r="S23" s="47"/>
      <c r="T23" s="33">
        <v>0.620583</v>
      </c>
      <c r="U23" s="33">
        <v>0.57371372616561533</v>
      </c>
      <c r="V23" s="54">
        <v>0.61618468962936346</v>
      </c>
      <c r="W23" s="54">
        <v>0.55615499999999995</v>
      </c>
      <c r="X23" s="19">
        <v>0.5489575997229762</v>
      </c>
      <c r="Y23" s="34">
        <v>380273</v>
      </c>
      <c r="Z23" s="34">
        <v>325044.31044724205</v>
      </c>
      <c r="AA23" s="55">
        <v>396190.39316338213</v>
      </c>
      <c r="AB23" s="16">
        <v>32506.5</v>
      </c>
      <c r="AC23" s="16">
        <v>30453.459383049805</v>
      </c>
      <c r="AD23" s="56">
        <v>33321.214062759624</v>
      </c>
      <c r="AE23" s="24">
        <v>192.8</v>
      </c>
      <c r="AF23" s="24">
        <v>59.4</v>
      </c>
      <c r="AG23" s="24">
        <v>195</v>
      </c>
      <c r="AH23" s="24">
        <v>51</v>
      </c>
      <c r="AI23" s="24">
        <f t="shared" si="0"/>
        <v>193.9</v>
      </c>
      <c r="AJ23" s="24">
        <f t="shared" si="1"/>
        <v>55.2</v>
      </c>
      <c r="AK23" s="19">
        <v>9.3690178244152669E-2</v>
      </c>
      <c r="AL23" s="19">
        <v>35.482282689469969</v>
      </c>
      <c r="AM23" s="24">
        <v>35.670104254049811</v>
      </c>
      <c r="AN23" s="24">
        <v>185.00399999999999</v>
      </c>
      <c r="AO23" s="24">
        <v>59.836300000000001</v>
      </c>
      <c r="AP23" s="24">
        <v>54.951700000000002</v>
      </c>
      <c r="AQ23" s="19">
        <f>'[1]Data Comps'!U23/'[1]Data Comps'!V23</f>
        <v>8.5482008977760718E-2</v>
      </c>
      <c r="AR23" s="19">
        <v>35.965673521984684</v>
      </c>
      <c r="AS23" s="19">
        <v>35.095104056111857</v>
      </c>
      <c r="AT23" s="21">
        <v>0.59480304658830496</v>
      </c>
      <c r="AU23" s="21">
        <v>0.62331520293776932</v>
      </c>
      <c r="AV23" s="28">
        <v>307562.26636163262</v>
      </c>
      <c r="AW23" s="34">
        <v>358219.58082119568</v>
      </c>
      <c r="AX23" s="16">
        <v>29405.068195970973</v>
      </c>
      <c r="AY23" s="16">
        <v>27229.483316991944</v>
      </c>
      <c r="AZ23">
        <v>1</v>
      </c>
    </row>
    <row r="24" spans="1:52">
      <c r="A24" t="s">
        <v>41</v>
      </c>
      <c r="B24">
        <v>24</v>
      </c>
      <c r="C24" t="s">
        <v>301</v>
      </c>
      <c r="D24" t="s">
        <v>298</v>
      </c>
      <c r="E24">
        <v>1</v>
      </c>
      <c r="F24">
        <v>2</v>
      </c>
      <c r="G24" t="s">
        <v>297</v>
      </c>
      <c r="H24" t="s">
        <v>294</v>
      </c>
      <c r="I24" t="s">
        <v>580</v>
      </c>
      <c r="J24" t="s">
        <v>298</v>
      </c>
      <c r="K24">
        <v>2</v>
      </c>
      <c r="L24">
        <v>2</v>
      </c>
      <c r="M24" t="s">
        <v>359</v>
      </c>
      <c r="N24" t="s">
        <v>528</v>
      </c>
      <c r="O24" t="s">
        <v>582</v>
      </c>
      <c r="P24">
        <v>1</v>
      </c>
      <c r="Q24" s="14">
        <v>4</v>
      </c>
      <c r="R24" s="14" t="s">
        <v>380</v>
      </c>
      <c r="S24" s="47"/>
      <c r="T24" s="33">
        <v>0.55693499999999996</v>
      </c>
      <c r="U24" s="33">
        <v>0.50320105747749866</v>
      </c>
      <c r="V24" s="54">
        <v>0.53475612131197281</v>
      </c>
      <c r="W24" s="54">
        <v>0.48464499999999999</v>
      </c>
      <c r="X24" s="19">
        <v>0.45569176394851252</v>
      </c>
      <c r="Y24" s="34">
        <v>173828</v>
      </c>
      <c r="Z24" s="34">
        <v>131407.54953195233</v>
      </c>
      <c r="AA24" s="55">
        <v>150095.32751223573</v>
      </c>
      <c r="AB24" s="16">
        <v>17726.7</v>
      </c>
      <c r="AC24" s="16">
        <v>14666.153911916701</v>
      </c>
      <c r="AD24" s="56">
        <v>15654.391222879036</v>
      </c>
      <c r="AE24" s="24">
        <v>109.2</v>
      </c>
      <c r="AF24" s="24">
        <v>52.1</v>
      </c>
      <c r="AG24" s="24">
        <v>109.5</v>
      </c>
      <c r="AH24" s="24">
        <v>46.5</v>
      </c>
      <c r="AI24" s="24">
        <f t="shared" si="0"/>
        <v>109.35</v>
      </c>
      <c r="AJ24" s="24">
        <f t="shared" si="1"/>
        <v>49.3</v>
      </c>
      <c r="AK24" s="19">
        <v>0.11160815314001848</v>
      </c>
      <c r="AL24" s="19">
        <v>28.790706230213932</v>
      </c>
      <c r="AM24" s="24">
        <v>28.764196328414872</v>
      </c>
      <c r="AN24" s="24">
        <v>106.682</v>
      </c>
      <c r="AO24" s="24">
        <v>55.570799999999998</v>
      </c>
      <c r="AP24" s="24">
        <v>44.593800000000002</v>
      </c>
      <c r="AQ24" s="19">
        <f>'[1]Data Comps'!U24/'[1]Data Comps'!V24</f>
        <v>0.10197839243390018</v>
      </c>
      <c r="AR24" s="19">
        <v>30.436115848784159</v>
      </c>
      <c r="AS24" s="19">
        <v>29.417996581428014</v>
      </c>
      <c r="AT24" s="21">
        <v>0.53331085130951195</v>
      </c>
      <c r="AU24" s="21">
        <v>0.55575913048326619</v>
      </c>
      <c r="AV24" s="28">
        <v>138710.10033444696</v>
      </c>
      <c r="AW24" s="34">
        <v>155414.97263278894</v>
      </c>
      <c r="AX24" s="16">
        <v>15186.365468583917</v>
      </c>
      <c r="AY24" s="16">
        <v>14276.52889216364</v>
      </c>
      <c r="AZ24">
        <v>1</v>
      </c>
    </row>
    <row r="25" spans="1:52">
      <c r="A25" t="s">
        <v>42</v>
      </c>
      <c r="B25">
        <v>26</v>
      </c>
      <c r="C25" t="s">
        <v>301</v>
      </c>
      <c r="D25" t="s">
        <v>298</v>
      </c>
      <c r="E25">
        <v>1</v>
      </c>
      <c r="F25">
        <v>1</v>
      </c>
      <c r="G25" t="s">
        <v>293</v>
      </c>
      <c r="H25" t="s">
        <v>294</v>
      </c>
      <c r="I25" t="s">
        <v>580</v>
      </c>
      <c r="J25" t="s">
        <v>295</v>
      </c>
      <c r="K25">
        <v>1</v>
      </c>
      <c r="L25">
        <v>1</v>
      </c>
      <c r="M25" t="s">
        <v>359</v>
      </c>
      <c r="N25" t="s">
        <v>528</v>
      </c>
      <c r="O25" t="s">
        <v>582</v>
      </c>
      <c r="P25">
        <v>1</v>
      </c>
      <c r="Q25" s="14">
        <v>4</v>
      </c>
      <c r="R25" s="14" t="s">
        <v>380</v>
      </c>
      <c r="S25" s="47"/>
      <c r="T25" s="33">
        <v>0.50566299999999997</v>
      </c>
      <c r="U25" s="33">
        <v>0.44027411960262325</v>
      </c>
      <c r="V25" s="54">
        <v>0.55582373361857107</v>
      </c>
      <c r="W25" s="54">
        <v>0.42771500000000001</v>
      </c>
      <c r="X25" s="19">
        <v>0.48188604639199289</v>
      </c>
      <c r="Y25" s="34">
        <v>118462</v>
      </c>
      <c r="Z25" s="34">
        <v>88401.319851173408</v>
      </c>
      <c r="AA25" s="55">
        <v>176587.05318111746</v>
      </c>
      <c r="AB25" s="16">
        <v>13541.7</v>
      </c>
      <c r="AC25" s="16">
        <v>11364.630364148412</v>
      </c>
      <c r="AD25" s="56">
        <v>17856.060608208714</v>
      </c>
      <c r="AE25" s="24">
        <v>96.3</v>
      </c>
      <c r="AF25" s="24">
        <v>56.2</v>
      </c>
      <c r="AG25" s="24">
        <v>95</v>
      </c>
      <c r="AH25" s="24">
        <v>37.700000000000003</v>
      </c>
      <c r="AI25" s="24">
        <f t="shared" si="0"/>
        <v>95.65</v>
      </c>
      <c r="AJ25" s="24">
        <f t="shared" si="1"/>
        <v>46.95</v>
      </c>
      <c r="AK25" s="19">
        <v>0.13342114399700078</v>
      </c>
      <c r="AL25" s="19">
        <v>30.329807484702087</v>
      </c>
      <c r="AM25" s="24">
        <v>29.668423017102263</v>
      </c>
      <c r="AN25" s="24">
        <v>90.106899999999996</v>
      </c>
      <c r="AO25" s="24">
        <v>52.752400000000002</v>
      </c>
      <c r="AP25" s="24">
        <v>37.639600000000002</v>
      </c>
      <c r="AQ25" s="19">
        <f>'[1]Data Comps'!U25/'[1]Data Comps'!V25</f>
        <v>0.11431260657426011</v>
      </c>
      <c r="AR25" s="19">
        <v>26.976612901896026</v>
      </c>
      <c r="AS25" s="19">
        <v>26.243824630585522</v>
      </c>
      <c r="AT25" s="21">
        <v>0.48773902966856075</v>
      </c>
      <c r="AU25" s="21">
        <v>0.57328636672922839</v>
      </c>
      <c r="AV25" s="28">
        <v>106111.20891743554</v>
      </c>
      <c r="AW25" s="34">
        <v>158181.69605198613</v>
      </c>
      <c r="AX25" s="16">
        <v>14795.309965268767</v>
      </c>
      <c r="AY25" s="16">
        <v>12077.7524642076</v>
      </c>
      <c r="AZ25">
        <v>1</v>
      </c>
    </row>
    <row r="26" spans="1:52">
      <c r="A26" t="s">
        <v>43</v>
      </c>
      <c r="B26">
        <v>27</v>
      </c>
      <c r="C26" t="s">
        <v>301</v>
      </c>
      <c r="D26" t="s">
        <v>298</v>
      </c>
      <c r="E26">
        <v>1</v>
      </c>
      <c r="F26">
        <v>0</v>
      </c>
      <c r="G26" t="s">
        <v>301</v>
      </c>
      <c r="H26" t="s">
        <v>302</v>
      </c>
      <c r="I26" t="s">
        <v>580</v>
      </c>
      <c r="J26" t="s">
        <v>298</v>
      </c>
      <c r="K26">
        <v>1</v>
      </c>
      <c r="L26">
        <v>1</v>
      </c>
      <c r="M26" t="s">
        <v>359</v>
      </c>
      <c r="N26" t="s">
        <v>528</v>
      </c>
      <c r="O26" t="s">
        <v>582</v>
      </c>
      <c r="P26">
        <v>1</v>
      </c>
      <c r="Q26" s="14">
        <v>4</v>
      </c>
      <c r="R26" s="14" t="s">
        <v>380</v>
      </c>
      <c r="S26" s="47"/>
      <c r="T26" s="33">
        <v>0.493757</v>
      </c>
      <c r="U26" s="33">
        <v>0.44039662341668673</v>
      </c>
      <c r="V26" s="54">
        <v>0.53671911855077714</v>
      </c>
      <c r="W26" s="54">
        <v>0.41556500000000002</v>
      </c>
      <c r="X26" s="19">
        <v>0.45996027321267641</v>
      </c>
      <c r="Y26" s="34">
        <v>109219</v>
      </c>
      <c r="Z26" s="34">
        <v>86342.571128928947</v>
      </c>
      <c r="AA26" s="55">
        <v>155383.43958205293</v>
      </c>
      <c r="AB26" s="16">
        <v>13160.3</v>
      </c>
      <c r="AC26" s="16">
        <v>11042.92386403049</v>
      </c>
      <c r="AD26" s="56">
        <v>16433.936202781679</v>
      </c>
      <c r="AE26" s="24">
        <v>87</v>
      </c>
      <c r="AF26" s="24">
        <v>53.5</v>
      </c>
      <c r="AG26" s="24">
        <v>98.1</v>
      </c>
      <c r="AH26" s="24">
        <v>39.200000000000003</v>
      </c>
      <c r="AI26" s="24">
        <f t="shared" si="0"/>
        <v>92.55</v>
      </c>
      <c r="AJ26" s="24">
        <f t="shared" si="1"/>
        <v>46.35</v>
      </c>
      <c r="AK26" s="19">
        <v>0.1302073470681987</v>
      </c>
      <c r="AL26" s="19">
        <v>28.954363483463951</v>
      </c>
      <c r="AM26" s="24">
        <v>28.365104561331826</v>
      </c>
      <c r="AN26" s="24">
        <v>90.163399999999996</v>
      </c>
      <c r="AO26" s="24">
        <v>50.884300000000003</v>
      </c>
      <c r="AP26" s="24">
        <v>40.171799999999998</v>
      </c>
      <c r="AQ26" s="19">
        <f>'[1]Data Comps'!U26/'[1]Data Comps'!V26</f>
        <v>0.12049460258746188</v>
      </c>
      <c r="AR26" s="19">
        <v>26.281017818248426</v>
      </c>
      <c r="AS26" s="19">
        <v>24.897380758797294</v>
      </c>
      <c r="AT26" s="21">
        <v>0.48835630801325253</v>
      </c>
      <c r="AU26" s="21">
        <v>0.55437796647965987</v>
      </c>
      <c r="AV26" s="28">
        <v>101628.35464469883</v>
      </c>
      <c r="AW26" s="34">
        <v>138701.96360947416</v>
      </c>
      <c r="AX26" s="16">
        <v>13589.568921669605</v>
      </c>
      <c r="AY26" s="16">
        <v>11545.844329961405</v>
      </c>
      <c r="AZ26">
        <v>1</v>
      </c>
    </row>
    <row r="27" spans="1:52">
      <c r="A27" t="s">
        <v>44</v>
      </c>
      <c r="B27" s="5">
        <v>28</v>
      </c>
      <c r="C27" s="5" t="s">
        <v>301</v>
      </c>
      <c r="D27" s="5" t="s">
        <v>298</v>
      </c>
      <c r="E27" s="5">
        <v>1</v>
      </c>
      <c r="F27" s="5">
        <v>2</v>
      </c>
      <c r="G27" t="s">
        <v>293</v>
      </c>
      <c r="H27" t="s">
        <v>294</v>
      </c>
      <c r="I27" t="s">
        <v>580</v>
      </c>
      <c r="J27" t="s">
        <v>295</v>
      </c>
      <c r="K27">
        <v>1</v>
      </c>
      <c r="L27">
        <v>2</v>
      </c>
      <c r="M27" t="s">
        <v>359</v>
      </c>
      <c r="N27" t="s">
        <v>528</v>
      </c>
      <c r="O27" t="s">
        <v>582</v>
      </c>
      <c r="P27">
        <v>1</v>
      </c>
      <c r="Q27" s="14">
        <v>4</v>
      </c>
      <c r="R27" s="14" t="s">
        <v>380</v>
      </c>
      <c r="S27" s="47"/>
      <c r="T27" s="33">
        <v>0.56277299999999997</v>
      </c>
      <c r="U27" s="33">
        <v>0.47974303996973133</v>
      </c>
      <c r="V27" s="54">
        <v>0.55700276343688582</v>
      </c>
      <c r="W27" s="54">
        <v>0.49027799999999999</v>
      </c>
      <c r="X27" s="19">
        <v>0.48060143170722386</v>
      </c>
      <c r="Y27" s="34">
        <v>207405</v>
      </c>
      <c r="Z27" s="34">
        <v>158327.60547617602</v>
      </c>
      <c r="AA27" s="55">
        <v>215438.22924404984</v>
      </c>
      <c r="AB27" s="16">
        <v>20591.400000000001</v>
      </c>
      <c r="AC27" s="16">
        <v>18383.531334417527</v>
      </c>
      <c r="AD27" s="56">
        <v>21144.886894093266</v>
      </c>
      <c r="AE27" s="24">
        <v>139</v>
      </c>
      <c r="AF27" s="24">
        <v>52.4</v>
      </c>
      <c r="AG27" s="24">
        <v>145.19999999999999</v>
      </c>
      <c r="AH27" s="24">
        <v>41.2</v>
      </c>
      <c r="AI27" s="24">
        <f t="shared" si="0"/>
        <v>142.1</v>
      </c>
      <c r="AJ27" s="24">
        <f t="shared" si="1"/>
        <v>46.8</v>
      </c>
      <c r="AK27" s="19">
        <v>0.11611071410527804</v>
      </c>
      <c r="AL27" s="19">
        <v>30.377593246354323</v>
      </c>
      <c r="AM27" s="24">
        <v>30.566003543518349</v>
      </c>
      <c r="AN27" s="24">
        <v>138.173</v>
      </c>
      <c r="AO27" s="24">
        <v>52.675800000000002</v>
      </c>
      <c r="AP27" s="24">
        <v>45.787399999999998</v>
      </c>
      <c r="AQ27" s="19">
        <f>'[1]Data Comps'!U27/'[1]Data Comps'!V27</f>
        <v>9.9281116655818333E-2</v>
      </c>
      <c r="AR27" s="19">
        <v>30.865055777350424</v>
      </c>
      <c r="AS27" s="19">
        <v>30.217226609166932</v>
      </c>
      <c r="AT27" s="21">
        <v>0.51773169356186766</v>
      </c>
      <c r="AU27" s="21">
        <v>0.56993565317866191</v>
      </c>
      <c r="AV27" s="28">
        <v>160627.98199470545</v>
      </c>
      <c r="AW27" s="34">
        <v>204293.84117773213</v>
      </c>
      <c r="AX27" s="16">
        <v>19294.039778657389</v>
      </c>
      <c r="AY27" s="16">
        <v>17118.520549538098</v>
      </c>
      <c r="AZ27">
        <v>1</v>
      </c>
    </row>
    <row r="28" spans="1:52">
      <c r="A28" t="s">
        <v>45</v>
      </c>
      <c r="B28">
        <v>29</v>
      </c>
      <c r="C28" t="s">
        <v>301</v>
      </c>
      <c r="D28" t="s">
        <v>298</v>
      </c>
      <c r="E28">
        <v>1</v>
      </c>
      <c r="F28">
        <v>1</v>
      </c>
      <c r="G28" t="s">
        <v>293</v>
      </c>
      <c r="H28" t="s">
        <v>294</v>
      </c>
      <c r="I28" t="s">
        <v>580</v>
      </c>
      <c r="J28" t="s">
        <v>295</v>
      </c>
      <c r="K28">
        <v>1</v>
      </c>
      <c r="L28">
        <v>1</v>
      </c>
      <c r="M28" t="s">
        <v>359</v>
      </c>
      <c r="N28" t="s">
        <v>528</v>
      </c>
      <c r="O28" t="s">
        <v>582</v>
      </c>
      <c r="P28">
        <v>1</v>
      </c>
      <c r="Q28" s="14">
        <v>4</v>
      </c>
      <c r="R28" s="14" t="s">
        <v>380</v>
      </c>
      <c r="S28" s="47"/>
      <c r="T28" s="33">
        <v>0.52288699999999999</v>
      </c>
      <c r="U28" s="33">
        <v>0.38824434736026214</v>
      </c>
      <c r="V28" s="54">
        <v>0.53730911794257807</v>
      </c>
      <c r="W28" s="54">
        <v>0.44562400000000002</v>
      </c>
      <c r="X28" s="19">
        <v>0.45975667779614027</v>
      </c>
      <c r="Y28" s="34">
        <v>142150</v>
      </c>
      <c r="Z28" s="34">
        <v>85451.398353588913</v>
      </c>
      <c r="AA28" s="55">
        <v>177483.29550763918</v>
      </c>
      <c r="AB28" s="16">
        <v>15747.5</v>
      </c>
      <c r="AC28" s="16">
        <v>12083.477575393263</v>
      </c>
      <c r="AD28" s="56">
        <v>18576.613254699027</v>
      </c>
      <c r="AE28" s="24">
        <v>111.3</v>
      </c>
      <c r="AF28" s="24">
        <v>51.5</v>
      </c>
      <c r="AG28" s="24">
        <v>108.1</v>
      </c>
      <c r="AH28" s="24">
        <v>33.1</v>
      </c>
      <c r="AI28" s="24">
        <f t="shared" si="0"/>
        <v>109.69999999999999</v>
      </c>
      <c r="AJ28" s="24">
        <f t="shared" si="1"/>
        <v>42.3</v>
      </c>
      <c r="AK28" s="19">
        <v>0.14723039082154016</v>
      </c>
      <c r="AL28" s="19">
        <v>28.982676922049261</v>
      </c>
      <c r="AM28" s="24">
        <v>28.662376678818582</v>
      </c>
      <c r="AN28" s="24">
        <v>104.988</v>
      </c>
      <c r="AO28" s="24">
        <v>50.536700000000003</v>
      </c>
      <c r="AP28" s="24">
        <v>43.418799999999997</v>
      </c>
      <c r="AQ28" s="19">
        <f>'[1]Data Comps'!U28/'[1]Data Comps'!V28</f>
        <v>0.11078086528315161</v>
      </c>
      <c r="AR28" s="19">
        <v>28.045247094327721</v>
      </c>
      <c r="AS28" s="19">
        <v>27.080488966502621</v>
      </c>
      <c r="AT28" s="21">
        <v>0.44519023287758658</v>
      </c>
      <c r="AU28" s="21">
        <v>0.55176961149448656</v>
      </c>
      <c r="AV28" s="28">
        <v>97913.026014753312</v>
      </c>
      <c r="AW28" s="34">
        <v>152342.01932809051</v>
      </c>
      <c r="AX28" s="16">
        <v>15030.512162917874</v>
      </c>
      <c r="AY28" s="16">
        <v>12176.457523893203</v>
      </c>
      <c r="AZ28">
        <v>1</v>
      </c>
    </row>
    <row r="29" spans="1:52">
      <c r="A29" t="s">
        <v>46</v>
      </c>
      <c r="B29">
        <v>30</v>
      </c>
      <c r="C29" t="s">
        <v>301</v>
      </c>
      <c r="D29" t="s">
        <v>298</v>
      </c>
      <c r="E29">
        <v>1</v>
      </c>
      <c r="F29">
        <v>1</v>
      </c>
      <c r="G29" t="s">
        <v>293</v>
      </c>
      <c r="H29" t="s">
        <v>294</v>
      </c>
      <c r="I29" t="s">
        <v>580</v>
      </c>
      <c r="J29" t="s">
        <v>295</v>
      </c>
      <c r="K29">
        <v>1</v>
      </c>
      <c r="L29">
        <v>2</v>
      </c>
      <c r="M29" t="s">
        <v>359</v>
      </c>
      <c r="N29" t="s">
        <v>528</v>
      </c>
      <c r="O29" t="s">
        <v>582</v>
      </c>
      <c r="P29">
        <v>1</v>
      </c>
      <c r="Q29" s="14">
        <v>4</v>
      </c>
      <c r="R29" s="14" t="s">
        <v>380</v>
      </c>
      <c r="S29" s="47"/>
      <c r="T29" s="33">
        <v>0.48009200000000002</v>
      </c>
      <c r="U29" s="33">
        <v>0.4685245559231217</v>
      </c>
      <c r="V29" s="54">
        <v>0.54078751795973035</v>
      </c>
      <c r="W29" s="54">
        <v>0.39961000000000002</v>
      </c>
      <c r="X29" s="19">
        <v>0.46352395343953934</v>
      </c>
      <c r="Y29" s="34">
        <v>101472</v>
      </c>
      <c r="Z29" s="34">
        <v>97791.080712426468</v>
      </c>
      <c r="AA29" s="55">
        <v>134235.44168831929</v>
      </c>
      <c r="AB29" s="16">
        <v>12214</v>
      </c>
      <c r="AC29" s="16">
        <v>11838.755477316412</v>
      </c>
      <c r="AD29" s="56">
        <v>13941.450509100439</v>
      </c>
      <c r="AE29" s="24">
        <v>94.6</v>
      </c>
      <c r="AF29" s="24">
        <v>56.2</v>
      </c>
      <c r="AG29" s="24">
        <v>93.1</v>
      </c>
      <c r="AH29" s="24">
        <v>42.1</v>
      </c>
      <c r="AI29" s="24">
        <f t="shared" si="0"/>
        <v>93.85</v>
      </c>
      <c r="AJ29" s="24">
        <f t="shared" si="1"/>
        <v>49.150000000000006</v>
      </c>
      <c r="AK29" s="19">
        <v>0.12106171024053365</v>
      </c>
      <c r="AL29" s="19">
        <v>29.222198671539413</v>
      </c>
      <c r="AM29" s="24">
        <v>28.885539908640549</v>
      </c>
      <c r="AN29" s="24">
        <v>91.087900000000005</v>
      </c>
      <c r="AO29" s="24">
        <v>53.445900000000002</v>
      </c>
      <c r="AP29" s="24">
        <v>37.642000000000003</v>
      </c>
      <c r="AQ29" s="19">
        <f>'[1]Data Comps'!U29/'[1]Data Comps'!V29</f>
        <v>0.12036818038473668</v>
      </c>
      <c r="AR29" s="19">
        <v>25.494902596636187</v>
      </c>
      <c r="AS29" s="19">
        <v>24.923530374979531</v>
      </c>
      <c r="AT29" s="21">
        <v>0.51397937118564951</v>
      </c>
      <c r="AU29" s="21">
        <v>0.57190846866596812</v>
      </c>
      <c r="AV29" s="28">
        <v>116265.61967760601</v>
      </c>
      <c r="AW29" s="34">
        <v>155204.93648174487</v>
      </c>
      <c r="AX29" s="16">
        <v>14565.946205872724</v>
      </c>
      <c r="AY29" s="16">
        <v>12488.578384068473</v>
      </c>
      <c r="AZ29">
        <v>1</v>
      </c>
    </row>
    <row r="30" spans="1:52">
      <c r="A30" t="s">
        <v>47</v>
      </c>
      <c r="B30" s="6">
        <v>31</v>
      </c>
      <c r="C30" s="6" t="s">
        <v>301</v>
      </c>
      <c r="D30" s="6" t="s">
        <v>298</v>
      </c>
      <c r="E30" s="6">
        <v>1</v>
      </c>
      <c r="F30" s="6">
        <v>0</v>
      </c>
      <c r="G30" t="s">
        <v>301</v>
      </c>
      <c r="H30" t="s">
        <v>302</v>
      </c>
      <c r="I30" t="s">
        <v>580</v>
      </c>
      <c r="J30" t="s">
        <v>298</v>
      </c>
      <c r="K30">
        <v>1</v>
      </c>
      <c r="L30">
        <v>1</v>
      </c>
      <c r="M30" t="s">
        <v>359</v>
      </c>
      <c r="N30" t="s">
        <v>528</v>
      </c>
      <c r="O30" t="s">
        <v>582</v>
      </c>
      <c r="P30">
        <v>1</v>
      </c>
      <c r="Q30" s="14">
        <v>4</v>
      </c>
      <c r="R30" s="14" t="s">
        <v>380</v>
      </c>
      <c r="S30" s="47"/>
      <c r="T30" s="33">
        <v>0.50715200000000005</v>
      </c>
      <c r="U30" s="33">
        <v>0.41988922416820085</v>
      </c>
      <c r="V30" s="54">
        <v>0.53523140003131264</v>
      </c>
      <c r="W30" s="54">
        <v>0.4279</v>
      </c>
      <c r="X30" s="19">
        <v>0.45817684299540784</v>
      </c>
      <c r="Y30" s="34">
        <v>120205</v>
      </c>
      <c r="Z30" s="34">
        <v>80582.530096155417</v>
      </c>
      <c r="AA30" s="55">
        <v>155417.97893587855</v>
      </c>
      <c r="AB30" s="16">
        <v>13812.7</v>
      </c>
      <c r="AC30" s="16">
        <v>10738.286493247142</v>
      </c>
      <c r="AD30" s="56">
        <v>16480.917927521812</v>
      </c>
      <c r="AE30" s="24">
        <v>95.1</v>
      </c>
      <c r="AF30" s="24">
        <v>53.1</v>
      </c>
      <c r="AG30" s="24">
        <v>92.1</v>
      </c>
      <c r="AH30" s="24">
        <v>36.6</v>
      </c>
      <c r="AI30" s="24">
        <f t="shared" si="0"/>
        <v>93.6</v>
      </c>
      <c r="AJ30" s="24">
        <f t="shared" si="1"/>
        <v>44.85</v>
      </c>
      <c r="AK30" s="19">
        <v>0.13734431632148866</v>
      </c>
      <c r="AL30" s="19">
        <v>28.850684178524261</v>
      </c>
      <c r="AM30" s="24">
        <v>28.290532047916393</v>
      </c>
      <c r="AN30" s="24">
        <v>87.070400000000006</v>
      </c>
      <c r="AO30" s="24">
        <v>50.140500000000003</v>
      </c>
      <c r="AP30" s="24">
        <v>42.033999999999999</v>
      </c>
      <c r="AQ30" s="19">
        <f>'[1]Data Comps'!U30/'[1]Data Comps'!V30</f>
        <v>0.11490952955367914</v>
      </c>
      <c r="AR30" s="19">
        <v>27.04895969602827</v>
      </c>
      <c r="AS30" s="19">
        <v>26.1074952760865</v>
      </c>
      <c r="AT30" s="21">
        <v>0.47015169559307629</v>
      </c>
      <c r="AU30" s="21">
        <v>0.5526082567997106</v>
      </c>
      <c r="AV30" s="28">
        <v>95246.730673311642</v>
      </c>
      <c r="AW30" s="34">
        <v>138185.83056701772</v>
      </c>
      <c r="AX30" s="16">
        <v>13597.623820356084</v>
      </c>
      <c r="AY30" s="16">
        <v>11248.623533713513</v>
      </c>
      <c r="AZ30">
        <v>1</v>
      </c>
    </row>
    <row r="31" spans="1:52">
      <c r="A31" t="s">
        <v>535</v>
      </c>
      <c r="B31" s="6">
        <v>32</v>
      </c>
      <c r="C31" s="6" t="s">
        <v>301</v>
      </c>
      <c r="D31" s="6" t="s">
        <v>298</v>
      </c>
      <c r="E31" s="6">
        <v>1</v>
      </c>
      <c r="F31" s="6">
        <v>2</v>
      </c>
      <c r="G31" t="s">
        <v>297</v>
      </c>
      <c r="H31" t="s">
        <v>294</v>
      </c>
      <c r="I31" t="s">
        <v>580</v>
      </c>
      <c r="J31" t="s">
        <v>298</v>
      </c>
      <c r="K31">
        <v>2</v>
      </c>
      <c r="L31">
        <v>2</v>
      </c>
      <c r="M31" t="s">
        <v>359</v>
      </c>
      <c r="N31" t="s">
        <v>528</v>
      </c>
      <c r="O31" t="s">
        <v>582</v>
      </c>
      <c r="P31">
        <v>1</v>
      </c>
      <c r="Q31" s="14">
        <v>4</v>
      </c>
      <c r="R31" s="14" t="s">
        <v>380</v>
      </c>
      <c r="S31" s="47"/>
      <c r="T31" s="33">
        <v>0.56033900000000003</v>
      </c>
      <c r="U31" s="33">
        <v>0.5314453793551398</v>
      </c>
      <c r="V31" s="54">
        <v>0.61268907313701881</v>
      </c>
      <c r="W31" s="54">
        <v>0.489209</v>
      </c>
      <c r="X31" s="19">
        <v>0.54527917876316456</v>
      </c>
      <c r="Y31" s="34">
        <v>253439</v>
      </c>
      <c r="Z31" s="34">
        <v>224916.46436429431</v>
      </c>
      <c r="AA31" s="55">
        <v>322561.36722775421</v>
      </c>
      <c r="AB31" s="16">
        <v>25321.9</v>
      </c>
      <c r="AC31" s="16">
        <v>23391.466571018354</v>
      </c>
      <c r="AD31" s="56">
        <v>27525.816129863859</v>
      </c>
      <c r="AE31" s="24">
        <v>161</v>
      </c>
      <c r="AF31" s="24">
        <v>60.5</v>
      </c>
      <c r="AG31" s="24">
        <v>160.19999999999999</v>
      </c>
      <c r="AH31" s="24">
        <v>45.7</v>
      </c>
      <c r="AI31" s="24">
        <f t="shared" si="0"/>
        <v>160.6</v>
      </c>
      <c r="AJ31" s="24">
        <f t="shared" si="1"/>
        <v>53.1</v>
      </c>
      <c r="AK31" s="19">
        <v>0.10400068593080627</v>
      </c>
      <c r="AL31" s="19">
        <v>35.146610050918206</v>
      </c>
      <c r="AM31" s="24">
        <v>35.155509908147046</v>
      </c>
      <c r="AN31" s="24">
        <v>156.56800000000001</v>
      </c>
      <c r="AO31" s="24">
        <v>56.217300000000002</v>
      </c>
      <c r="AP31" s="24">
        <v>44.6586</v>
      </c>
      <c r="AQ31" s="19">
        <f>'[1]Data Comps'!U31/'[1]Data Comps'!V31</f>
        <v>9.9913194101933805E-2</v>
      </c>
      <c r="AR31" s="19">
        <v>30.705337250566998</v>
      </c>
      <c r="AS31" s="19">
        <v>30.026064394851886</v>
      </c>
      <c r="AT31" s="21">
        <v>0.56850887301675979</v>
      </c>
      <c r="AU31" s="21">
        <v>0.62375205263492972</v>
      </c>
      <c r="AV31" s="28">
        <v>232496.13519890083</v>
      </c>
      <c r="AW31" s="34">
        <v>307790.28839241795</v>
      </c>
      <c r="AX31" s="16">
        <v>25226.64206839605</v>
      </c>
      <c r="AY31" s="16">
        <v>21980.775967561796</v>
      </c>
      <c r="AZ31">
        <v>1</v>
      </c>
    </row>
    <row r="32" spans="1:52">
      <c r="A32" t="s">
        <v>536</v>
      </c>
      <c r="B32">
        <v>33</v>
      </c>
      <c r="C32" t="s">
        <v>301</v>
      </c>
      <c r="D32" t="s">
        <v>298</v>
      </c>
      <c r="E32">
        <v>1</v>
      </c>
      <c r="F32">
        <v>0</v>
      </c>
      <c r="G32" t="s">
        <v>300</v>
      </c>
      <c r="H32" t="s">
        <v>294</v>
      </c>
      <c r="I32" t="s">
        <v>580</v>
      </c>
      <c r="J32" t="s">
        <v>298</v>
      </c>
      <c r="K32">
        <v>3</v>
      </c>
      <c r="L32">
        <v>0</v>
      </c>
      <c r="M32" t="s">
        <v>359</v>
      </c>
      <c r="N32" t="s">
        <v>528</v>
      </c>
      <c r="O32" t="s">
        <v>582</v>
      </c>
      <c r="P32">
        <v>1</v>
      </c>
      <c r="Q32" s="14">
        <v>4</v>
      </c>
      <c r="R32" s="14" t="s">
        <v>380</v>
      </c>
      <c r="S32" s="47"/>
      <c r="T32" s="33">
        <v>0.56081400000000003</v>
      </c>
      <c r="U32" s="33">
        <v>0.49306905724271383</v>
      </c>
      <c r="V32" s="54">
        <v>0.57150808877704729</v>
      </c>
      <c r="W32" s="54">
        <v>0.49202800000000002</v>
      </c>
      <c r="X32" s="19">
        <v>0.50028203844669628</v>
      </c>
      <c r="Y32" s="34">
        <v>189594</v>
      </c>
      <c r="Z32" s="34">
        <v>121569.63302729759</v>
      </c>
      <c r="AA32" s="55">
        <v>238085.70514668091</v>
      </c>
      <c r="AB32" s="16">
        <v>19797.2</v>
      </c>
      <c r="AC32" s="16">
        <v>13915.638091539413</v>
      </c>
      <c r="AD32" s="56">
        <v>23229.978460051563</v>
      </c>
      <c r="AE32" s="24">
        <v>108.3</v>
      </c>
      <c r="AF32" s="24">
        <v>56.5</v>
      </c>
      <c r="AG32" s="24">
        <v>101.4</v>
      </c>
      <c r="AH32" s="24">
        <v>44.4</v>
      </c>
      <c r="AI32" s="24">
        <f t="shared" si="0"/>
        <v>104.85</v>
      </c>
      <c r="AJ32" s="24">
        <f t="shared" si="1"/>
        <v>50.45</v>
      </c>
      <c r="AK32" s="19">
        <v>0.11613417957802616</v>
      </c>
      <c r="AL32" s="19">
        <v>31.552433157951533</v>
      </c>
      <c r="AM32" s="24">
        <v>30.747213849911475</v>
      </c>
      <c r="AN32" s="24">
        <v>105.282</v>
      </c>
      <c r="AO32" s="24">
        <v>54.849899999999998</v>
      </c>
      <c r="AP32" s="24">
        <v>52.641199999999998</v>
      </c>
      <c r="AQ32" s="19">
        <f>'[1]Data Comps'!U32/'[1]Data Comps'!V32</f>
        <v>0.10441891621042861</v>
      </c>
      <c r="AR32" s="19">
        <v>30.777995820750007</v>
      </c>
      <c r="AS32" s="19">
        <v>28.730426524963125</v>
      </c>
      <c r="AT32" s="21">
        <v>0.53375181401458716</v>
      </c>
      <c r="AU32" s="21">
        <v>0.58119816108461586</v>
      </c>
      <c r="AV32" s="28">
        <v>137720.46330564879</v>
      </c>
      <c r="AW32" s="34">
        <v>175252.39136867473</v>
      </c>
      <c r="AX32" s="16">
        <v>16073.002469932335</v>
      </c>
      <c r="AY32" s="16">
        <v>14145.118644075827</v>
      </c>
      <c r="AZ32">
        <v>1</v>
      </c>
    </row>
    <row r="33" spans="1:52">
      <c r="A33" t="s">
        <v>537</v>
      </c>
      <c r="B33">
        <v>34</v>
      </c>
      <c r="C33" t="s">
        <v>297</v>
      </c>
      <c r="D33" t="s">
        <v>298</v>
      </c>
      <c r="E33" s="48">
        <v>2</v>
      </c>
      <c r="F33">
        <v>0</v>
      </c>
      <c r="G33" t="s">
        <v>300</v>
      </c>
      <c r="H33" t="s">
        <v>294</v>
      </c>
      <c r="I33" t="s">
        <v>580</v>
      </c>
      <c r="J33" t="s">
        <v>298</v>
      </c>
      <c r="K33">
        <v>3</v>
      </c>
      <c r="L33">
        <v>1</v>
      </c>
      <c r="M33" t="s">
        <v>359</v>
      </c>
      <c r="N33" t="s">
        <v>528</v>
      </c>
      <c r="O33" t="s">
        <v>582</v>
      </c>
      <c r="P33">
        <v>1</v>
      </c>
      <c r="Q33" s="14">
        <v>4</v>
      </c>
      <c r="R33" s="14" t="s">
        <v>380</v>
      </c>
      <c r="S33" s="47"/>
      <c r="T33" s="33">
        <v>0.50751199999999996</v>
      </c>
      <c r="U33" s="33">
        <v>0.46881448122453323</v>
      </c>
      <c r="V33" s="54">
        <v>0.57322460538414832</v>
      </c>
      <c r="W33" s="54">
        <v>0.430224</v>
      </c>
      <c r="X33" s="19">
        <v>0.50063622398019925</v>
      </c>
      <c r="Y33" s="34">
        <v>167909</v>
      </c>
      <c r="Z33" s="34">
        <v>142197.6303776447</v>
      </c>
      <c r="AA33" s="55">
        <v>250043.64156325132</v>
      </c>
      <c r="AB33" s="16">
        <v>19447.7</v>
      </c>
      <c r="AC33" s="16">
        <v>16967.355817314325</v>
      </c>
      <c r="AD33" s="56">
        <v>23894.749092288475</v>
      </c>
      <c r="AE33" s="24">
        <v>130.4</v>
      </c>
      <c r="AF33" s="24">
        <v>55.1</v>
      </c>
      <c r="AG33" s="24">
        <v>134.6</v>
      </c>
      <c r="AH33" s="24">
        <v>39.9</v>
      </c>
      <c r="AI33" s="24">
        <f t="shared" si="0"/>
        <v>132.5</v>
      </c>
      <c r="AJ33" s="24">
        <f t="shared" si="1"/>
        <v>47.5</v>
      </c>
      <c r="AK33" s="19">
        <v>0.12167171550555153</v>
      </c>
      <c r="AL33" s="19">
        <v>31.663893816697669</v>
      </c>
      <c r="AM33" s="24">
        <v>31.39312833093706</v>
      </c>
      <c r="AN33" s="24">
        <v>130.953</v>
      </c>
      <c r="AO33" s="24">
        <v>52.050699999999999</v>
      </c>
      <c r="AP33" s="24">
        <v>43.375599999999999</v>
      </c>
      <c r="AQ33" s="19">
        <f>'[1]Data Comps'!U33/'[1]Data Comps'!V33</f>
        <v>0.11582285642818432</v>
      </c>
      <c r="AR33" s="19">
        <v>27.095471991579355</v>
      </c>
      <c r="AS33" s="19">
        <v>25.901623328208476</v>
      </c>
      <c r="AT33" s="21">
        <v>0.51500190759516107</v>
      </c>
      <c r="AU33" s="21">
        <v>0.58497037521256234</v>
      </c>
      <c r="AV33" s="28">
        <v>152524.2840618763</v>
      </c>
      <c r="AW33" s="34">
        <v>210628.77322830533</v>
      </c>
      <c r="AX33" s="16">
        <v>19145.948734448582</v>
      </c>
      <c r="AY33" s="16">
        <v>16346.27410109944</v>
      </c>
      <c r="AZ33">
        <v>1</v>
      </c>
    </row>
    <row r="34" spans="1:52">
      <c r="A34" t="s">
        <v>51</v>
      </c>
      <c r="B34">
        <v>35</v>
      </c>
      <c r="C34" t="s">
        <v>297</v>
      </c>
      <c r="D34" t="s">
        <v>298</v>
      </c>
      <c r="E34">
        <v>2</v>
      </c>
      <c r="F34">
        <v>1</v>
      </c>
      <c r="G34" t="s">
        <v>310</v>
      </c>
      <c r="H34" t="s">
        <v>294</v>
      </c>
      <c r="I34" t="s">
        <v>580</v>
      </c>
      <c r="J34" t="s">
        <v>295</v>
      </c>
      <c r="K34">
        <v>3</v>
      </c>
      <c r="L34">
        <v>2</v>
      </c>
      <c r="M34" t="s">
        <v>357</v>
      </c>
      <c r="N34" t="s">
        <v>529</v>
      </c>
      <c r="O34" t="s">
        <v>584</v>
      </c>
      <c r="P34">
        <v>1</v>
      </c>
      <c r="Q34" s="14">
        <v>4</v>
      </c>
      <c r="R34" s="14" t="s">
        <v>380</v>
      </c>
      <c r="S34" s="47"/>
      <c r="T34" s="33">
        <v>0.50787199999999999</v>
      </c>
      <c r="U34" s="33">
        <v>0.48533857773290695</v>
      </c>
      <c r="V34" s="54">
        <v>0.49757758211412079</v>
      </c>
      <c r="W34" s="54">
        <v>0.42862499999999998</v>
      </c>
      <c r="X34" s="19">
        <v>0.41335125213060891</v>
      </c>
      <c r="Y34" s="34">
        <v>111698</v>
      </c>
      <c r="Z34" s="34">
        <v>103359.92507457358</v>
      </c>
      <c r="AA34" s="55">
        <v>108728.60240425495</v>
      </c>
      <c r="AB34" s="16">
        <v>12853.7</v>
      </c>
      <c r="AC34" s="16">
        <v>12051.608266054478</v>
      </c>
      <c r="AD34" s="56">
        <v>12367.191601580067</v>
      </c>
      <c r="AE34" s="24">
        <v>93</v>
      </c>
      <c r="AF34" s="24">
        <v>49.2</v>
      </c>
      <c r="AG34" s="24">
        <v>93</v>
      </c>
      <c r="AH34" s="24">
        <v>47</v>
      </c>
      <c r="AI34" s="24">
        <f t="shared" ref="AI34:AI65" si="2">(AE34+AG34)/2</f>
        <v>93</v>
      </c>
      <c r="AJ34" s="24">
        <f t="shared" ref="AJ34:AJ65" si="3">(AF34+AH34)/2</f>
        <v>48.1</v>
      </c>
      <c r="AK34" s="19">
        <v>0.11659846170901647</v>
      </c>
      <c r="AL34" s="19">
        <v>26.426251028016242</v>
      </c>
      <c r="AM34" s="24">
        <v>26.37509126737314</v>
      </c>
      <c r="AN34" s="24">
        <v>87.182299999999998</v>
      </c>
      <c r="AO34" s="24">
        <v>51.026400000000002</v>
      </c>
      <c r="AP34" s="24">
        <v>42.862200000000001</v>
      </c>
      <c r="AQ34" s="19">
        <f>'[1]Data Comps'!U34/'[1]Data Comps'!V34</f>
        <v>0.11507547136027503</v>
      </c>
      <c r="AR34" s="19">
        <v>27.091922133274664</v>
      </c>
      <c r="AS34" s="19">
        <v>26.069847592521995</v>
      </c>
      <c r="AT34" s="21">
        <v>0.51594733705045259</v>
      </c>
      <c r="AU34" s="21">
        <v>0.52490429729890986</v>
      </c>
      <c r="AV34" s="28">
        <v>112601.59220849609</v>
      </c>
      <c r="AW34" s="34">
        <v>117872.30503527676</v>
      </c>
      <c r="AX34" s="16">
        <v>12379.260267514981</v>
      </c>
      <c r="AY34" s="16">
        <v>12062.21778071478</v>
      </c>
      <c r="AZ34">
        <v>1</v>
      </c>
    </row>
    <row r="35" spans="1:52">
      <c r="A35" t="s">
        <v>52</v>
      </c>
      <c r="B35">
        <v>36</v>
      </c>
      <c r="C35" t="s">
        <v>301</v>
      </c>
      <c r="D35" t="s">
        <v>298</v>
      </c>
      <c r="E35">
        <v>1</v>
      </c>
      <c r="F35">
        <v>2</v>
      </c>
      <c r="G35" t="s">
        <v>299</v>
      </c>
      <c r="H35" t="s">
        <v>294</v>
      </c>
      <c r="I35" t="s">
        <v>580</v>
      </c>
      <c r="J35" t="s">
        <v>295</v>
      </c>
      <c r="K35">
        <v>2</v>
      </c>
      <c r="L35">
        <v>2</v>
      </c>
      <c r="M35" t="s">
        <v>359</v>
      </c>
      <c r="N35" t="s">
        <v>528</v>
      </c>
      <c r="O35" t="s">
        <v>582</v>
      </c>
      <c r="P35">
        <v>1</v>
      </c>
      <c r="Q35" s="14">
        <v>4</v>
      </c>
      <c r="R35" s="14" t="s">
        <v>380</v>
      </c>
      <c r="S35" s="47"/>
      <c r="T35" s="33">
        <v>0.56139300000000003</v>
      </c>
      <c r="U35" s="33">
        <v>0.4617986205706463</v>
      </c>
      <c r="V35" s="54">
        <v>0.56322134674029367</v>
      </c>
      <c r="W35" s="54">
        <v>0.48927900000000002</v>
      </c>
      <c r="X35" s="19">
        <v>0.48955319268523034</v>
      </c>
      <c r="Y35" s="34">
        <v>150715</v>
      </c>
      <c r="Z35" s="34">
        <v>93147.012650232457</v>
      </c>
      <c r="AA35" s="55">
        <v>152935.07869300747</v>
      </c>
      <c r="AB35" s="16">
        <v>15050</v>
      </c>
      <c r="AC35" s="16">
        <v>11605.221263660091</v>
      </c>
      <c r="AD35" s="56">
        <v>15091.327355301664</v>
      </c>
      <c r="AE35" s="24">
        <v>95.6</v>
      </c>
      <c r="AF35" s="24">
        <v>60.5</v>
      </c>
      <c r="AG35" s="24">
        <v>95.3</v>
      </c>
      <c r="AH35" s="24">
        <v>38.1</v>
      </c>
      <c r="AI35" s="24">
        <f t="shared" si="2"/>
        <v>95.449999999999989</v>
      </c>
      <c r="AJ35" s="24">
        <f t="shared" si="3"/>
        <v>49.3</v>
      </c>
      <c r="AK35" s="19">
        <v>0.12459037529456538</v>
      </c>
      <c r="AL35" s="19">
        <v>30.879970779131774</v>
      </c>
      <c r="AM35" s="24">
        <v>30.401913978616445</v>
      </c>
      <c r="AN35" s="24">
        <v>90.760499999999993</v>
      </c>
      <c r="AO35" s="24">
        <v>58.157200000000003</v>
      </c>
      <c r="AP35" s="24">
        <v>51.988999999999997</v>
      </c>
      <c r="AQ35" s="19">
        <f>'[1]Data Comps'!U35/'[1]Data Comps'!V35</f>
        <v>9.9857346647646214E-2</v>
      </c>
      <c r="AR35" s="19">
        <v>30.768945778285961</v>
      </c>
      <c r="AS35" s="19">
        <v>30.042857142857144</v>
      </c>
      <c r="AT35" s="21">
        <v>0.50082781051281222</v>
      </c>
      <c r="AU35" s="21">
        <v>0.59655776823555118</v>
      </c>
      <c r="AV35" s="28">
        <v>115200.64359178334</v>
      </c>
      <c r="AW35" s="34">
        <v>182930.15583472161</v>
      </c>
      <c r="AX35" s="16">
        <v>16117.840278010563</v>
      </c>
      <c r="AY35" s="16">
        <v>12760.405873934555</v>
      </c>
      <c r="AZ35">
        <v>1</v>
      </c>
    </row>
    <row r="36" spans="1:52">
      <c r="A36" s="52" t="s">
        <v>53</v>
      </c>
      <c r="B36" s="5">
        <v>37</v>
      </c>
      <c r="C36" s="5" t="s">
        <v>592</v>
      </c>
      <c r="D36" s="5" t="s">
        <v>295</v>
      </c>
      <c r="E36" s="5">
        <v>2</v>
      </c>
      <c r="F36" s="5">
        <v>1</v>
      </c>
      <c r="G36" t="s">
        <v>307</v>
      </c>
      <c r="H36" t="s">
        <v>294</v>
      </c>
      <c r="I36" t="s">
        <v>308</v>
      </c>
      <c r="J36" t="s">
        <v>308</v>
      </c>
      <c r="K36">
        <v>2</v>
      </c>
      <c r="L36">
        <v>2</v>
      </c>
      <c r="M36" t="s">
        <v>359</v>
      </c>
      <c r="N36" t="s">
        <v>528</v>
      </c>
      <c r="O36" t="s">
        <v>582</v>
      </c>
      <c r="P36">
        <v>1</v>
      </c>
      <c r="Q36" s="14">
        <v>1</v>
      </c>
      <c r="R36" s="14" t="s">
        <v>381</v>
      </c>
      <c r="S36" s="47"/>
      <c r="T36" s="33">
        <v>0.55589999999999995</v>
      </c>
      <c r="U36" s="33">
        <v>0.53674144821032121</v>
      </c>
      <c r="V36" s="54">
        <v>0.54045507354729905</v>
      </c>
      <c r="W36" s="54">
        <v>0.484315</v>
      </c>
      <c r="X36" s="19">
        <v>0.46405188531169683</v>
      </c>
      <c r="Y36" s="34">
        <v>134601</v>
      </c>
      <c r="Z36" s="34">
        <v>112260.25031270189</v>
      </c>
      <c r="AA36" s="67">
        <v>113089.48154759858</v>
      </c>
      <c r="AB36" s="16">
        <v>13987</v>
      </c>
      <c r="AC36" s="16">
        <v>11449.293693649899</v>
      </c>
      <c r="AD36" s="56">
        <v>11440.541857375809</v>
      </c>
      <c r="AE36" s="24">
        <v>78.2</v>
      </c>
      <c r="AF36" s="24">
        <v>55</v>
      </c>
      <c r="AG36" s="24">
        <v>64.599999999999994</v>
      </c>
      <c r="AH36" s="24">
        <v>50.5</v>
      </c>
      <c r="AI36" s="24">
        <f t="shared" si="2"/>
        <v>71.400000000000006</v>
      </c>
      <c r="AJ36" s="24">
        <f t="shared" si="3"/>
        <v>52.75</v>
      </c>
      <c r="AK36" s="19">
        <v>0.10198884878447886</v>
      </c>
      <c r="AL36" s="19">
        <v>29.211836449997239</v>
      </c>
      <c r="AM36" s="24">
        <v>29.654927963404692</v>
      </c>
      <c r="AN36" s="24">
        <v>75.247699999999995</v>
      </c>
      <c r="AO36" s="24">
        <v>58.922800000000002</v>
      </c>
      <c r="AP36" s="24">
        <v>55.096600000000002</v>
      </c>
      <c r="AQ36" s="19">
        <f>'[1]Data Comps'!U36/'[1]Data Comps'!V36</f>
        <v>0.10391453258148156</v>
      </c>
      <c r="AR36" s="19">
        <v>30.370902801082401</v>
      </c>
      <c r="AS36" s="19">
        <v>28.869879173518267</v>
      </c>
      <c r="AT36" s="21">
        <v>0.53674144821032121</v>
      </c>
      <c r="AU36" s="21">
        <v>0.56174302215279526</v>
      </c>
      <c r="AV36" s="28">
        <v>112260.25031270189</v>
      </c>
      <c r="AW36" s="34">
        <v>130266.34986780855</v>
      </c>
      <c r="AX36" s="16">
        <v>12523.381908464706</v>
      </c>
      <c r="AY36" s="16">
        <v>11449.293693649899</v>
      </c>
      <c r="AZ36">
        <v>1</v>
      </c>
    </row>
    <row r="37" spans="1:52">
      <c r="A37" t="s">
        <v>54</v>
      </c>
      <c r="B37">
        <v>38</v>
      </c>
      <c r="C37" t="s">
        <v>297</v>
      </c>
      <c r="D37" t="s">
        <v>298</v>
      </c>
      <c r="E37">
        <v>2</v>
      </c>
      <c r="F37">
        <v>1</v>
      </c>
      <c r="G37" t="s">
        <v>300</v>
      </c>
      <c r="H37" t="s">
        <v>294</v>
      </c>
      <c r="I37" t="s">
        <v>580</v>
      </c>
      <c r="J37" t="s">
        <v>298</v>
      </c>
      <c r="K37">
        <v>3</v>
      </c>
      <c r="L37">
        <v>1</v>
      </c>
      <c r="M37" t="s">
        <v>359</v>
      </c>
      <c r="N37" t="s">
        <v>528</v>
      </c>
      <c r="O37" t="s">
        <v>582</v>
      </c>
      <c r="P37">
        <v>2</v>
      </c>
      <c r="Q37" s="14">
        <v>4</v>
      </c>
      <c r="R37" s="14" t="s">
        <v>380</v>
      </c>
      <c r="S37" s="47"/>
      <c r="T37" s="33">
        <v>0.562643</v>
      </c>
      <c r="U37" s="33">
        <v>0.47330383860955039</v>
      </c>
      <c r="V37" s="54">
        <v>0.57298881623724607</v>
      </c>
      <c r="W37" s="54">
        <v>0.49223299999999998</v>
      </c>
      <c r="X37" s="19">
        <v>0.50060716409548955</v>
      </c>
      <c r="Y37" s="34">
        <v>203130</v>
      </c>
      <c r="Z37" s="34">
        <v>134947.85746569553</v>
      </c>
      <c r="AA37" s="62">
        <v>236910.40858743596</v>
      </c>
      <c r="AB37" s="16">
        <v>20800.5</v>
      </c>
      <c r="AC37" s="16">
        <v>15993.192439973698</v>
      </c>
      <c r="AD37" s="56">
        <v>22714.782784097766</v>
      </c>
      <c r="AE37" s="24">
        <v>122.7</v>
      </c>
      <c r="AF37" s="24">
        <v>55.7</v>
      </c>
      <c r="AG37" s="24">
        <v>125.8</v>
      </c>
      <c r="AH37" s="24">
        <v>40.6</v>
      </c>
      <c r="AI37" s="24">
        <f t="shared" si="2"/>
        <v>124.25</v>
      </c>
      <c r="AJ37" s="24">
        <f t="shared" si="3"/>
        <v>48.150000000000006</v>
      </c>
      <c r="AK37" s="19">
        <v>0.12081184929432166</v>
      </c>
      <c r="AL37" s="19">
        <v>31.648868079821</v>
      </c>
      <c r="AM37" s="24">
        <v>31.289369241068805</v>
      </c>
      <c r="AN37" s="24">
        <v>123.946</v>
      </c>
      <c r="AO37" s="24">
        <v>56.601799999999997</v>
      </c>
      <c r="AP37" s="24">
        <v>48.338799999999999</v>
      </c>
      <c r="AQ37" s="19">
        <f>'[1]Data Comps'!U37/'[1]Data Comps'!V37</f>
        <v>0.10239994092453109</v>
      </c>
      <c r="AR37" s="19">
        <v>30.889112994609373</v>
      </c>
      <c r="AS37" s="19">
        <v>29.296891901636979</v>
      </c>
      <c r="AT37" s="21">
        <v>0.51852988299013092</v>
      </c>
      <c r="AU37" s="21">
        <v>0.58575872856092814</v>
      </c>
      <c r="AV37" s="28">
        <v>147121.535331853</v>
      </c>
      <c r="AW37" s="34">
        <v>201839.15068926627</v>
      </c>
      <c r="AX37" s="16">
        <v>18306.512778234126</v>
      </c>
      <c r="AY37" s="16">
        <v>15642.801020049917</v>
      </c>
      <c r="AZ37">
        <v>1</v>
      </c>
    </row>
    <row r="38" spans="1:52">
      <c r="A38" s="6" t="s">
        <v>55</v>
      </c>
      <c r="B38">
        <v>39</v>
      </c>
      <c r="C38" t="s">
        <v>297</v>
      </c>
      <c r="D38" t="s">
        <v>298</v>
      </c>
      <c r="E38">
        <v>2</v>
      </c>
      <c r="F38">
        <v>0</v>
      </c>
      <c r="G38" t="s">
        <v>300</v>
      </c>
      <c r="H38" t="s">
        <v>294</v>
      </c>
      <c r="I38" t="s">
        <v>580</v>
      </c>
      <c r="J38" t="s">
        <v>298</v>
      </c>
      <c r="K38">
        <v>3</v>
      </c>
      <c r="L38">
        <v>0</v>
      </c>
      <c r="M38" t="s">
        <v>361</v>
      </c>
      <c r="N38" t="s">
        <v>530</v>
      </c>
      <c r="O38" t="s">
        <v>582</v>
      </c>
      <c r="P38">
        <v>2</v>
      </c>
      <c r="Q38" s="14">
        <v>4</v>
      </c>
      <c r="R38" s="14" t="s">
        <v>380</v>
      </c>
      <c r="S38" s="47"/>
      <c r="T38" s="33">
        <v>0.62021300000000001</v>
      </c>
      <c r="U38" s="33">
        <v>0.57270031228850549</v>
      </c>
      <c r="V38" s="54">
        <v>0.62772539998421029</v>
      </c>
      <c r="W38" s="54">
        <v>0.55752000000000002</v>
      </c>
      <c r="X38" s="19">
        <v>0.56431729354431348</v>
      </c>
      <c r="Y38" s="34">
        <v>312396</v>
      </c>
      <c r="Z38" s="34">
        <v>239177.2200575592</v>
      </c>
      <c r="AA38" s="62">
        <v>416213.24556607066</v>
      </c>
      <c r="AB38" s="16">
        <v>27387.200000000001</v>
      </c>
      <c r="AC38" s="16">
        <v>22678.19909222034</v>
      </c>
      <c r="AD38" s="56">
        <v>34696.160326211044</v>
      </c>
      <c r="AE38" s="24">
        <v>133.1</v>
      </c>
      <c r="AF38" s="24">
        <v>63.9</v>
      </c>
      <c r="AG38" s="24">
        <v>153.5</v>
      </c>
      <c r="AH38" s="24">
        <v>52.5</v>
      </c>
      <c r="AI38" s="24">
        <f t="shared" si="2"/>
        <v>143.30000000000001</v>
      </c>
      <c r="AJ38" s="24">
        <f t="shared" si="3"/>
        <v>58.2</v>
      </c>
      <c r="AK38" s="19">
        <v>9.6118038285635324E-2</v>
      </c>
      <c r="AL38" s="19">
        <v>36.701672088174583</v>
      </c>
      <c r="AM38" s="24">
        <v>35.987836260801842</v>
      </c>
      <c r="AN38" s="24">
        <v>142.04300000000001</v>
      </c>
      <c r="AO38" s="24">
        <v>71.638900000000007</v>
      </c>
      <c r="AP38" s="24">
        <v>61.3459</v>
      </c>
      <c r="AQ38" s="19">
        <f>'[1]Data Comps'!U38/'[1]Data Comps'!V38</f>
        <v>8.7668215982278905E-2</v>
      </c>
      <c r="AR38" s="19">
        <v>35.96543085042174</v>
      </c>
      <c r="AS38" s="19">
        <v>34.219927557399075</v>
      </c>
      <c r="AT38" s="21">
        <v>0.60200728048868168</v>
      </c>
      <c r="AU38" s="21">
        <v>0.63657352753715968</v>
      </c>
      <c r="AV38" s="28">
        <v>251712.61081642174</v>
      </c>
      <c r="AW38" s="34">
        <v>306370.20630798757</v>
      </c>
      <c r="AX38" s="16">
        <v>24206.014637690623</v>
      </c>
      <c r="AY38" s="16">
        <v>21851.28456117805</v>
      </c>
      <c r="AZ38">
        <v>1</v>
      </c>
    </row>
    <row r="39" spans="1:52">
      <c r="A39" t="s">
        <v>540</v>
      </c>
      <c r="B39" s="6">
        <v>40</v>
      </c>
      <c r="C39" s="6" t="s">
        <v>301</v>
      </c>
      <c r="D39" s="6" t="s">
        <v>298</v>
      </c>
      <c r="E39" s="85">
        <v>1</v>
      </c>
      <c r="F39" s="6">
        <v>1</v>
      </c>
      <c r="G39" t="s">
        <v>299</v>
      </c>
      <c r="H39" t="s">
        <v>294</v>
      </c>
      <c r="I39" t="s">
        <v>580</v>
      </c>
      <c r="J39" t="s">
        <v>295</v>
      </c>
      <c r="K39">
        <v>2</v>
      </c>
      <c r="L39">
        <v>2</v>
      </c>
      <c r="M39" t="s">
        <v>361</v>
      </c>
      <c r="N39" t="s">
        <v>530</v>
      </c>
      <c r="O39" t="s">
        <v>582</v>
      </c>
      <c r="P39">
        <v>2</v>
      </c>
      <c r="Q39" s="14">
        <v>4</v>
      </c>
      <c r="R39" s="14" t="s">
        <v>380</v>
      </c>
      <c r="S39" s="47"/>
      <c r="T39" s="33">
        <v>0.57188499999999998</v>
      </c>
      <c r="U39" s="33">
        <v>0.53913567195672385</v>
      </c>
      <c r="V39" s="54">
        <v>0.58409669056098534</v>
      </c>
      <c r="W39" s="54">
        <v>0.50190900000000005</v>
      </c>
      <c r="X39" s="19">
        <v>0.51328443568710869</v>
      </c>
      <c r="Y39" s="34">
        <v>186622</v>
      </c>
      <c r="Z39" s="34">
        <v>151806.18447302782</v>
      </c>
      <c r="AA39" s="55">
        <v>188502.36825307907</v>
      </c>
      <c r="AB39" s="16">
        <v>18308.5</v>
      </c>
      <c r="AC39" s="16">
        <v>15738.70487370485</v>
      </c>
      <c r="AD39" s="56">
        <v>17585.304554031016</v>
      </c>
      <c r="AE39" s="24">
        <v>107.8</v>
      </c>
      <c r="AF39" s="24">
        <v>61.7</v>
      </c>
      <c r="AG39" s="24">
        <v>106.3</v>
      </c>
      <c r="AH39" s="24">
        <v>50.7</v>
      </c>
      <c r="AI39" s="24">
        <f t="shared" si="2"/>
        <v>107.05</v>
      </c>
      <c r="AJ39" s="24">
        <f t="shared" si="3"/>
        <v>56.2</v>
      </c>
      <c r="AK39" s="19">
        <v>0.10367630889571054</v>
      </c>
      <c r="AL39" s="19">
        <v>32.56672801279209</v>
      </c>
      <c r="AM39" s="24">
        <v>32.157936362245607</v>
      </c>
      <c r="AN39" s="24">
        <v>106.333</v>
      </c>
      <c r="AO39" s="24">
        <v>58.378899999999994</v>
      </c>
      <c r="AP39" s="24">
        <v>48.301600000000001</v>
      </c>
      <c r="AQ39" s="19">
        <f>'[1]Data Comps'!U39/'[1]Data Comps'!V39</f>
        <v>9.8104725059210598E-2</v>
      </c>
      <c r="AR39" s="19">
        <v>31.601806415786594</v>
      </c>
      <c r="AS39" s="19">
        <v>30.579566867848268</v>
      </c>
      <c r="AT39" s="21">
        <v>0.57590934759729173</v>
      </c>
      <c r="AU39" s="21">
        <v>0.61053915247626533</v>
      </c>
      <c r="AV39" s="28">
        <v>175338.95638344809</v>
      </c>
      <c r="AW39" s="34">
        <v>213380.93903074451</v>
      </c>
      <c r="AX39" s="16">
        <v>18118.751039502586</v>
      </c>
      <c r="AY39" s="16">
        <v>16274.691336608361</v>
      </c>
      <c r="AZ39">
        <v>1</v>
      </c>
    </row>
    <row r="40" spans="1:52">
      <c r="A40" t="s">
        <v>539</v>
      </c>
      <c r="B40" s="6">
        <v>41</v>
      </c>
      <c r="C40" s="6" t="s">
        <v>301</v>
      </c>
      <c r="D40" s="6" t="s">
        <v>298</v>
      </c>
      <c r="E40" s="85">
        <v>1</v>
      </c>
      <c r="F40" s="6">
        <v>0</v>
      </c>
      <c r="G40" t="s">
        <v>297</v>
      </c>
      <c r="H40" t="s">
        <v>294</v>
      </c>
      <c r="I40" t="s">
        <v>580</v>
      </c>
      <c r="J40" t="s">
        <v>298</v>
      </c>
      <c r="K40">
        <v>2</v>
      </c>
      <c r="L40">
        <v>0</v>
      </c>
      <c r="M40" t="s">
        <v>361</v>
      </c>
      <c r="N40" t="s">
        <v>530</v>
      </c>
      <c r="O40" t="s">
        <v>582</v>
      </c>
      <c r="P40">
        <v>2</v>
      </c>
      <c r="Q40" s="14">
        <v>4</v>
      </c>
      <c r="R40" s="14" t="s">
        <v>380</v>
      </c>
      <c r="S40" s="47"/>
      <c r="T40" s="33">
        <v>0.54899299999999995</v>
      </c>
      <c r="U40" s="33">
        <v>0.49377245900037953</v>
      </c>
      <c r="V40" s="54">
        <v>0.59180183873501957</v>
      </c>
      <c r="W40" s="54">
        <v>0.478128</v>
      </c>
      <c r="X40" s="19">
        <v>0.52467290454994697</v>
      </c>
      <c r="Y40" s="34">
        <v>158930</v>
      </c>
      <c r="Z40" s="34">
        <v>94054.525690942261</v>
      </c>
      <c r="AA40" s="55">
        <v>239498.0139922605</v>
      </c>
      <c r="AB40" s="16">
        <v>17223</v>
      </c>
      <c r="AC40" s="16">
        <v>10944.546713612195</v>
      </c>
      <c r="AD40" s="56">
        <v>22463.490306681517</v>
      </c>
      <c r="AE40" s="24">
        <v>84</v>
      </c>
      <c r="AF40" s="24">
        <v>63.5</v>
      </c>
      <c r="AG40" s="24">
        <v>83</v>
      </c>
      <c r="AH40" s="24">
        <v>44.9</v>
      </c>
      <c r="AI40" s="24">
        <f t="shared" si="2"/>
        <v>83.5</v>
      </c>
      <c r="AJ40" s="24">
        <f t="shared" si="3"/>
        <v>54.2</v>
      </c>
      <c r="AK40" s="19">
        <v>0.12063850849612286</v>
      </c>
      <c r="AL40" s="19">
        <v>33.278238360754024</v>
      </c>
      <c r="AM40" s="24">
        <v>31.984969039431661</v>
      </c>
      <c r="AN40" s="24">
        <v>81.504599999999996</v>
      </c>
      <c r="AO40" s="24">
        <v>61.437199999999997</v>
      </c>
      <c r="AP40" s="24">
        <v>47.853100000000005</v>
      </c>
      <c r="AQ40" s="19">
        <f>'[1]Data Comps'!U40/'[1]Data Comps'!V40</f>
        <v>0.10836846410369345</v>
      </c>
      <c r="AR40" s="19">
        <v>29.886420607124016</v>
      </c>
      <c r="AS40" s="19">
        <v>27.683330430238634</v>
      </c>
      <c r="AT40" s="21">
        <v>0.53719678354002653</v>
      </c>
      <c r="AU40" s="21">
        <v>0.59967874634748786</v>
      </c>
      <c r="AV40" s="28">
        <v>124653.69719543197</v>
      </c>
      <c r="AW40" s="34">
        <v>176291.97710267105</v>
      </c>
      <c r="AX40" s="16">
        <v>15398.445967946558</v>
      </c>
      <c r="AY40" s="16">
        <v>12707.9218803766</v>
      </c>
      <c r="AZ40">
        <v>1</v>
      </c>
    </row>
    <row r="41" spans="1:52">
      <c r="A41" t="s">
        <v>538</v>
      </c>
      <c r="B41">
        <v>42</v>
      </c>
      <c r="C41" t="s">
        <v>298</v>
      </c>
      <c r="D41" t="s">
        <v>298</v>
      </c>
      <c r="E41">
        <v>1</v>
      </c>
      <c r="F41">
        <v>1</v>
      </c>
      <c r="G41" t="s">
        <v>293</v>
      </c>
      <c r="H41" t="s">
        <v>294</v>
      </c>
      <c r="I41" t="s">
        <v>580</v>
      </c>
      <c r="J41" t="s">
        <v>295</v>
      </c>
      <c r="K41">
        <v>1</v>
      </c>
      <c r="L41">
        <v>2</v>
      </c>
      <c r="M41" t="s">
        <v>359</v>
      </c>
      <c r="N41" t="s">
        <v>528</v>
      </c>
      <c r="O41" t="s">
        <v>582</v>
      </c>
      <c r="P41">
        <v>2</v>
      </c>
      <c r="Q41" s="14">
        <v>4</v>
      </c>
      <c r="R41" s="14" t="s">
        <v>380</v>
      </c>
      <c r="S41" s="47"/>
      <c r="T41" s="33">
        <v>0.59865000000000002</v>
      </c>
      <c r="U41" s="33">
        <v>0.43745744899327943</v>
      </c>
      <c r="V41" s="54">
        <v>0.58472061881158799</v>
      </c>
      <c r="W41" s="54">
        <v>0.53135399999999999</v>
      </c>
      <c r="X41" s="19">
        <v>0.51266595847053531</v>
      </c>
      <c r="Y41" s="34">
        <v>275608</v>
      </c>
      <c r="Z41" s="34">
        <v>152176.30911486986</v>
      </c>
      <c r="AA41" s="55">
        <v>271516.06416707858</v>
      </c>
      <c r="AB41" s="16">
        <v>25257.7</v>
      </c>
      <c r="AC41" s="16">
        <v>19403.650687529644</v>
      </c>
      <c r="AD41" s="56">
        <v>24880.907857217961</v>
      </c>
      <c r="AE41" s="24">
        <v>155.80000000000001</v>
      </c>
      <c r="AF41" s="24">
        <v>55.8</v>
      </c>
      <c r="AG41" s="24">
        <v>157.1</v>
      </c>
      <c r="AH41" s="24">
        <v>36.200000000000003</v>
      </c>
      <c r="AI41" s="24">
        <f t="shared" si="2"/>
        <v>156.44999999999999</v>
      </c>
      <c r="AJ41" s="24">
        <f t="shared" si="3"/>
        <v>46</v>
      </c>
      <c r="AK41" s="19">
        <v>0.12750769683133037</v>
      </c>
      <c r="AL41" s="19">
        <v>32.596407597647492</v>
      </c>
      <c r="AM41" s="24">
        <v>32.737880674435878</v>
      </c>
      <c r="AN41" s="24">
        <v>150.238</v>
      </c>
      <c r="AO41" s="24">
        <v>59.326900000000002</v>
      </c>
      <c r="AP41" s="24">
        <v>52.071100000000001</v>
      </c>
      <c r="AQ41" s="19">
        <f>'[1]Data Comps'!U41/'[1]Data Comps'!V41</f>
        <v>9.1643566224492767E-2</v>
      </c>
      <c r="AR41" s="19">
        <v>33.870906639730649</v>
      </c>
      <c r="AS41" s="19">
        <v>32.73552223678324</v>
      </c>
      <c r="AT41" s="21">
        <v>0.49573831271459889</v>
      </c>
      <c r="AU41" s="21">
        <v>0.59574097317418762</v>
      </c>
      <c r="AV41" s="28">
        <v>165469.12077241705</v>
      </c>
      <c r="AW41" s="34">
        <v>255060.13643925058</v>
      </c>
      <c r="AX41" s="16">
        <v>22553.615908978936</v>
      </c>
      <c r="AY41" s="16">
        <v>18505.212860876385</v>
      </c>
      <c r="AZ41">
        <v>1</v>
      </c>
    </row>
    <row r="42" spans="1:52">
      <c r="A42" s="61" t="s">
        <v>593</v>
      </c>
      <c r="B42">
        <v>43</v>
      </c>
      <c r="C42" t="s">
        <v>297</v>
      </c>
      <c r="D42" t="s">
        <v>298</v>
      </c>
      <c r="E42">
        <v>2</v>
      </c>
      <c r="F42">
        <v>1</v>
      </c>
      <c r="G42" t="s">
        <v>300</v>
      </c>
      <c r="H42" t="s">
        <v>294</v>
      </c>
      <c r="I42" t="s">
        <v>580</v>
      </c>
      <c r="J42" t="s">
        <v>298</v>
      </c>
      <c r="K42">
        <v>3</v>
      </c>
      <c r="L42">
        <v>1</v>
      </c>
      <c r="M42" t="s">
        <v>359</v>
      </c>
      <c r="N42" t="s">
        <v>528</v>
      </c>
      <c r="O42" t="s">
        <v>582</v>
      </c>
      <c r="P42">
        <v>2</v>
      </c>
      <c r="Q42" s="14">
        <v>4</v>
      </c>
      <c r="R42" s="14" t="s">
        <v>380</v>
      </c>
      <c r="S42" s="47" t="s">
        <v>468</v>
      </c>
      <c r="T42" s="33">
        <v>0.479217</v>
      </c>
      <c r="U42" s="33">
        <v>0.50801783080346352</v>
      </c>
      <c r="V42" s="54">
        <v>0.55000000000000004</v>
      </c>
      <c r="W42" s="54">
        <v>0.29549199999999998</v>
      </c>
      <c r="X42" s="19">
        <v>0.39528426091138813</v>
      </c>
      <c r="Y42" s="34">
        <v>56566</v>
      </c>
      <c r="Z42" s="34">
        <v>39771.48185496089</v>
      </c>
      <c r="AA42" s="55">
        <v>93522.478024249081</v>
      </c>
      <c r="AB42" s="16">
        <v>8970.48</v>
      </c>
      <c r="AC42" s="16">
        <v>5614.6472026470301</v>
      </c>
      <c r="AD42" s="56">
        <v>11296.477298245314</v>
      </c>
      <c r="AE42" s="24">
        <v>56.8</v>
      </c>
      <c r="AF42" s="24">
        <v>54</v>
      </c>
      <c r="AG42" s="24">
        <v>60</v>
      </c>
      <c r="AH42" s="24">
        <v>27.6</v>
      </c>
      <c r="AI42" s="24">
        <f t="shared" si="2"/>
        <v>58.4</v>
      </c>
      <c r="AJ42" s="24">
        <f t="shared" si="3"/>
        <v>40.799999999999997</v>
      </c>
      <c r="AK42" s="19">
        <v>0.16654210818569748</v>
      </c>
      <c r="AL42" s="19">
        <v>25.329946496492251</v>
      </c>
      <c r="AM42" s="24">
        <v>24.259165375943958</v>
      </c>
      <c r="AN42" s="24">
        <v>62.1355</v>
      </c>
      <c r="AO42" s="24">
        <v>56.506500000000003</v>
      </c>
      <c r="AP42" s="24">
        <v>32.908000000000001</v>
      </c>
      <c r="AQ42" s="19">
        <f>'[1]Data Comps'!U42/'[1]Data Comps'!V42</f>
        <v>0.15858430859526923</v>
      </c>
      <c r="AR42" s="19">
        <v>20.826882790189782</v>
      </c>
      <c r="AS42" s="19">
        <v>18.917382347432913</v>
      </c>
      <c r="AT42" s="21">
        <v>0.39588884020025938</v>
      </c>
      <c r="AU42" s="21">
        <v>0.51978328721973366</v>
      </c>
      <c r="AV42" s="28">
        <v>53005.186870816018</v>
      </c>
      <c r="AW42" s="34">
        <v>95270.760715518976</v>
      </c>
      <c r="AX42" s="16">
        <v>10101.869159219339</v>
      </c>
      <c r="AY42" s="16">
        <v>7371.6475133028307</v>
      </c>
      <c r="AZ42">
        <v>1</v>
      </c>
    </row>
    <row r="43" spans="1:52">
      <c r="A43" t="s">
        <v>594</v>
      </c>
      <c r="B43">
        <v>44</v>
      </c>
      <c r="C43" t="s">
        <v>301</v>
      </c>
      <c r="D43" t="s">
        <v>298</v>
      </c>
      <c r="E43" s="48">
        <v>1</v>
      </c>
      <c r="F43">
        <v>1</v>
      </c>
      <c r="G43" t="s">
        <v>310</v>
      </c>
      <c r="H43" t="s">
        <v>294</v>
      </c>
      <c r="I43" t="s">
        <v>580</v>
      </c>
      <c r="J43" t="s">
        <v>295</v>
      </c>
      <c r="K43">
        <v>3</v>
      </c>
      <c r="L43">
        <v>1</v>
      </c>
      <c r="M43" t="s">
        <v>357</v>
      </c>
      <c r="N43" t="s">
        <v>529</v>
      </c>
      <c r="O43" t="s">
        <v>584</v>
      </c>
      <c r="P43">
        <v>2</v>
      </c>
      <c r="Q43" s="14">
        <v>4</v>
      </c>
      <c r="R43" s="14" t="s">
        <v>380</v>
      </c>
      <c r="S43" s="47" t="s">
        <v>468</v>
      </c>
      <c r="T43" s="60">
        <v>0.48353813228939602</v>
      </c>
      <c r="U43" s="33">
        <v>0.43562014312558145</v>
      </c>
      <c r="V43" s="54">
        <v>0.38740774032309011</v>
      </c>
      <c r="W43" s="54">
        <v>0.23330300000000001</v>
      </c>
      <c r="X43" s="19">
        <v>0.29199833173536394</v>
      </c>
      <c r="Y43" s="34">
        <v>35375.599999999999</v>
      </c>
      <c r="Z43" s="34">
        <v>23786.293041788562</v>
      </c>
      <c r="AA43" s="51">
        <v>49207.485123720726</v>
      </c>
      <c r="AB43" s="16">
        <v>6189.67</v>
      </c>
      <c r="AC43" s="16">
        <v>3428.6511266155553</v>
      </c>
      <c r="AD43" s="53">
        <v>7415.4455732106635</v>
      </c>
      <c r="AE43" s="24">
        <v>54</v>
      </c>
      <c r="AF43" s="24">
        <v>41.9</v>
      </c>
      <c r="AG43" s="24">
        <v>41.9</v>
      </c>
      <c r="AH43" s="24">
        <v>31.6</v>
      </c>
      <c r="AI43" s="24">
        <f t="shared" si="2"/>
        <v>47.95</v>
      </c>
      <c r="AJ43" s="24">
        <f t="shared" si="3"/>
        <v>36.75</v>
      </c>
      <c r="AK43" s="19">
        <v>0.17360285114358626</v>
      </c>
      <c r="AL43" s="19">
        <v>20.056106237365082</v>
      </c>
      <c r="AM43" s="24">
        <v>19.308433233222011</v>
      </c>
      <c r="AN43" s="24">
        <v>53.441099999999999</v>
      </c>
      <c r="AO43" s="24">
        <v>43.643500000000003</v>
      </c>
      <c r="AP43" s="24">
        <v>28.8582</v>
      </c>
      <c r="AQ43" s="19">
        <f>'[1]Data Comps'!U43/'[1]Data Comps'!V43</f>
        <v>0.17497003584391502</v>
      </c>
      <c r="AR43" s="19">
        <v>18.693731142975999</v>
      </c>
      <c r="AS43" s="19">
        <v>17.145792909799713</v>
      </c>
      <c r="AT43" s="21">
        <v>0.36333946675371986</v>
      </c>
      <c r="AU43" s="21">
        <v>0.45356472278212845</v>
      </c>
      <c r="AV43" s="28">
        <v>37436.34903353126</v>
      </c>
      <c r="AW43" s="34">
        <v>63973.507842110383</v>
      </c>
      <c r="AX43" s="16">
        <v>7828.4722281487766</v>
      </c>
      <c r="AY43" s="16">
        <v>5622.572061887593</v>
      </c>
      <c r="AZ43">
        <v>1</v>
      </c>
    </row>
    <row r="44" spans="1:52">
      <c r="A44" t="s">
        <v>595</v>
      </c>
      <c r="B44">
        <v>45</v>
      </c>
      <c r="C44" t="s">
        <v>301</v>
      </c>
      <c r="D44" t="s">
        <v>298</v>
      </c>
      <c r="E44">
        <v>1</v>
      </c>
      <c r="F44">
        <v>0</v>
      </c>
      <c r="G44" t="s">
        <v>301</v>
      </c>
      <c r="H44" t="s">
        <v>302</v>
      </c>
      <c r="I44" t="s">
        <v>580</v>
      </c>
      <c r="J44" t="s">
        <v>298</v>
      </c>
      <c r="K44">
        <v>1</v>
      </c>
      <c r="L44">
        <v>2</v>
      </c>
      <c r="M44" t="s">
        <v>359</v>
      </c>
      <c r="N44" t="s">
        <v>528</v>
      </c>
      <c r="O44" t="s">
        <v>582</v>
      </c>
      <c r="P44">
        <v>2</v>
      </c>
      <c r="Q44" s="14">
        <v>4</v>
      </c>
      <c r="R44" s="14" t="s">
        <v>380</v>
      </c>
      <c r="S44" s="47"/>
      <c r="T44" s="33">
        <v>0.55521100000000001</v>
      </c>
      <c r="U44" s="33">
        <v>0.51714023378605434</v>
      </c>
      <c r="V44" s="54">
        <v>0.60349822153440391</v>
      </c>
      <c r="W44" s="54">
        <v>0.48301100000000002</v>
      </c>
      <c r="X44" s="19">
        <v>0.53453994632421442</v>
      </c>
      <c r="Y44" s="34">
        <v>230643</v>
      </c>
      <c r="Z44" s="34">
        <v>211215.07263940602</v>
      </c>
      <c r="AA44" s="55">
        <v>306487.76119816158</v>
      </c>
      <c r="AB44" s="16">
        <v>23623.8</v>
      </c>
      <c r="AC44" s="16">
        <v>22663.186586909094</v>
      </c>
      <c r="AD44" s="56">
        <v>26782.089849928256</v>
      </c>
      <c r="AE44" s="24">
        <v>162.1</v>
      </c>
      <c r="AF44" s="24">
        <v>58.8</v>
      </c>
      <c r="AG44" s="24">
        <v>158.5</v>
      </c>
      <c r="AH44" s="24">
        <v>44.1</v>
      </c>
      <c r="AI44" s="24">
        <f t="shared" si="2"/>
        <v>160.30000000000001</v>
      </c>
      <c r="AJ44" s="24">
        <f t="shared" si="3"/>
        <v>51.45</v>
      </c>
      <c r="AK44" s="19">
        <v>0.10729909709427084</v>
      </c>
      <c r="AL44" s="19">
        <v>34.270145914370346</v>
      </c>
      <c r="AM44" s="24">
        <v>34.331274696882844</v>
      </c>
      <c r="AN44" s="24">
        <v>154.59</v>
      </c>
      <c r="AO44" s="24">
        <v>57.079299999999996</v>
      </c>
      <c r="AP44" s="24">
        <v>41.3825</v>
      </c>
      <c r="AQ44" s="19">
        <f>'[1]Data Comps'!U44/'[1]Data Comps'!V44</f>
        <v>0.10242582692732925</v>
      </c>
      <c r="AR44" s="19">
        <v>30.312322358242561</v>
      </c>
      <c r="AS44" s="19">
        <v>29.289487720011177</v>
      </c>
      <c r="AT44" s="21">
        <v>0.55594596776385963</v>
      </c>
      <c r="AU44" s="21">
        <v>0.61434707416888734</v>
      </c>
      <c r="AV44" s="28">
        <v>217644.68213845842</v>
      </c>
      <c r="AW44" s="34">
        <v>290192.9095179445</v>
      </c>
      <c r="AX44" s="16">
        <v>24411.804002708312</v>
      </c>
      <c r="AY44" s="16">
        <v>21216.074926841247</v>
      </c>
      <c r="AZ44">
        <v>1</v>
      </c>
    </row>
    <row r="45" spans="1:52">
      <c r="A45" t="s">
        <v>596</v>
      </c>
      <c r="B45" s="5">
        <v>46</v>
      </c>
      <c r="C45" s="5" t="s">
        <v>301</v>
      </c>
      <c r="D45" s="5" t="s">
        <v>298</v>
      </c>
      <c r="E45" s="5">
        <v>1</v>
      </c>
      <c r="F45" s="5">
        <v>2</v>
      </c>
      <c r="G45" t="s">
        <v>293</v>
      </c>
      <c r="H45" t="s">
        <v>294</v>
      </c>
      <c r="I45" t="s">
        <v>580</v>
      </c>
      <c r="J45" t="s">
        <v>295</v>
      </c>
      <c r="K45">
        <v>1</v>
      </c>
      <c r="L45">
        <v>2</v>
      </c>
      <c r="M45" t="s">
        <v>359</v>
      </c>
      <c r="N45" t="s">
        <v>528</v>
      </c>
      <c r="O45" t="s">
        <v>582</v>
      </c>
      <c r="P45">
        <v>2</v>
      </c>
      <c r="Q45" s="14">
        <v>4</v>
      </c>
      <c r="R45" s="14" t="s">
        <v>380</v>
      </c>
      <c r="S45" s="47"/>
      <c r="T45" s="33">
        <v>0.56875600000000004</v>
      </c>
      <c r="U45" s="33">
        <v>0.50556547185470568</v>
      </c>
      <c r="V45" s="54">
        <v>0.56562216104794882</v>
      </c>
      <c r="W45" s="54">
        <v>0.49817600000000001</v>
      </c>
      <c r="X45" s="19">
        <v>0.49210004363829879</v>
      </c>
      <c r="Y45" s="34">
        <v>170171</v>
      </c>
      <c r="Z45" s="34">
        <v>121633.54724176793</v>
      </c>
      <c r="AA45" s="55">
        <v>160663.6477547831</v>
      </c>
      <c r="AB45" s="16">
        <v>16466.2</v>
      </c>
      <c r="AC45" s="16">
        <v>13613.995069487732</v>
      </c>
      <c r="AD45" s="56">
        <v>15721.12857294175</v>
      </c>
      <c r="AE45" s="24">
        <v>100</v>
      </c>
      <c r="AF45" s="24">
        <v>59.6</v>
      </c>
      <c r="AG45" s="24">
        <v>99.5</v>
      </c>
      <c r="AH45" s="24">
        <v>46.2</v>
      </c>
      <c r="AI45" s="24">
        <f t="shared" si="2"/>
        <v>99.75</v>
      </c>
      <c r="AJ45" s="24">
        <f t="shared" si="3"/>
        <v>52.900000000000006</v>
      </c>
      <c r="AK45" s="19">
        <v>0.11192631784739072</v>
      </c>
      <c r="AL45" s="19">
        <v>31.06319416881184</v>
      </c>
      <c r="AM45" s="24">
        <v>30.658800418051587</v>
      </c>
      <c r="AN45" s="24">
        <v>96.684599999999989</v>
      </c>
      <c r="AO45" s="24">
        <v>56.787700000000001</v>
      </c>
      <c r="AP45" s="24">
        <v>46.886200000000002</v>
      </c>
      <c r="AQ45" s="19">
        <f>'[1]Data Comps'!U45/'[1]Data Comps'!V45</f>
        <v>9.676266813969478E-2</v>
      </c>
      <c r="AR45" s="19">
        <v>31.349475201548902</v>
      </c>
      <c r="AS45" s="19">
        <v>31.003692412335571</v>
      </c>
      <c r="AT45" s="21">
        <v>0.5473918806191278</v>
      </c>
      <c r="AU45" s="21">
        <v>0.59510209102002087</v>
      </c>
      <c r="AV45" s="28">
        <v>143813.53513339645</v>
      </c>
      <c r="AW45" s="34">
        <v>185525.68601624301</v>
      </c>
      <c r="AX45" s="16">
        <v>16411.690671928111</v>
      </c>
      <c r="AY45" s="16">
        <v>14305.752734791582</v>
      </c>
      <c r="AZ45">
        <v>1</v>
      </c>
    </row>
    <row r="46" spans="1:52">
      <c r="A46" t="s">
        <v>597</v>
      </c>
      <c r="B46">
        <v>47</v>
      </c>
      <c r="C46" t="s">
        <v>301</v>
      </c>
      <c r="D46" t="s">
        <v>298</v>
      </c>
      <c r="E46">
        <v>1</v>
      </c>
      <c r="F46">
        <v>1</v>
      </c>
      <c r="G46" t="s">
        <v>299</v>
      </c>
      <c r="H46" t="s">
        <v>294</v>
      </c>
      <c r="I46" t="s">
        <v>580</v>
      </c>
      <c r="J46" t="s">
        <v>295</v>
      </c>
      <c r="K46">
        <v>2</v>
      </c>
      <c r="L46">
        <v>2</v>
      </c>
      <c r="M46" t="s">
        <v>359</v>
      </c>
      <c r="N46" t="s">
        <v>528</v>
      </c>
      <c r="O46" t="s">
        <v>582</v>
      </c>
      <c r="P46">
        <v>2</v>
      </c>
      <c r="Q46" s="14">
        <v>4</v>
      </c>
      <c r="R46" s="14" t="s">
        <v>380</v>
      </c>
      <c r="S46" s="47"/>
      <c r="T46" s="33">
        <v>0.58046200000000003</v>
      </c>
      <c r="U46" s="33">
        <v>0.52542947065919265</v>
      </c>
      <c r="V46" s="54">
        <v>0.61247293876027809</v>
      </c>
      <c r="W46" s="54">
        <v>0.51139599999999996</v>
      </c>
      <c r="X46" s="19">
        <v>0.54501348927397075</v>
      </c>
      <c r="Y46" s="34">
        <v>254655</v>
      </c>
      <c r="Z46" s="34">
        <v>220841.25676941962</v>
      </c>
      <c r="AA46" s="55">
        <v>323859.16625674069</v>
      </c>
      <c r="AB46" s="16">
        <v>24631.599999999999</v>
      </c>
      <c r="AC46" s="16">
        <v>23280.399860314257</v>
      </c>
      <c r="AD46" s="56">
        <v>27647.439971714874</v>
      </c>
      <c r="AE46" s="24">
        <v>163.30000000000001</v>
      </c>
      <c r="AF46" s="24">
        <v>60.4</v>
      </c>
      <c r="AG46" s="24">
        <v>159.6</v>
      </c>
      <c r="AH46" s="24">
        <v>44.9</v>
      </c>
      <c r="AI46" s="24">
        <f t="shared" si="2"/>
        <v>161.44999999999999</v>
      </c>
      <c r="AJ46" s="24">
        <f t="shared" si="3"/>
        <v>52.65</v>
      </c>
      <c r="AK46" s="19">
        <v>0.10541689628501492</v>
      </c>
      <c r="AL46" s="19">
        <v>35.125278792227199</v>
      </c>
      <c r="AM46" s="24">
        <v>35.141680378516384</v>
      </c>
      <c r="AN46" s="24">
        <v>157.89400000000001</v>
      </c>
      <c r="AO46" s="24">
        <v>56.173999999999999</v>
      </c>
      <c r="AP46" s="24">
        <v>46.052599999999998</v>
      </c>
      <c r="AQ46" s="19">
        <f>'[1]Data Comps'!U46/'[1]Data Comps'!V46</f>
        <v>9.6725373544599549E-2</v>
      </c>
      <c r="AR46" s="19">
        <v>32.300539050148302</v>
      </c>
      <c r="AS46" s="19">
        <v>31.015646567823449</v>
      </c>
      <c r="AT46" s="21">
        <v>0.56431589597098375</v>
      </c>
      <c r="AU46" s="21">
        <v>0.62339687237875974</v>
      </c>
      <c r="AV46" s="28">
        <v>229255.59913188373</v>
      </c>
      <c r="AW46" s="34">
        <v>308397.28702819103</v>
      </c>
      <c r="AX46" s="16">
        <v>25301.780616909316</v>
      </c>
      <c r="AY46" s="16">
        <v>21897.504099994196</v>
      </c>
      <c r="AZ46">
        <v>1</v>
      </c>
    </row>
    <row r="47" spans="1:52">
      <c r="A47" t="s">
        <v>598</v>
      </c>
      <c r="B47">
        <v>48</v>
      </c>
      <c r="C47" t="s">
        <v>301</v>
      </c>
      <c r="D47" t="s">
        <v>298</v>
      </c>
      <c r="E47">
        <v>1</v>
      </c>
      <c r="F47">
        <v>1</v>
      </c>
      <c r="G47" t="s">
        <v>293</v>
      </c>
      <c r="H47" t="s">
        <v>294</v>
      </c>
      <c r="I47" t="s">
        <v>580</v>
      </c>
      <c r="J47" t="s">
        <v>295</v>
      </c>
      <c r="K47">
        <v>1</v>
      </c>
      <c r="L47">
        <v>2</v>
      </c>
      <c r="M47" t="s">
        <v>359</v>
      </c>
      <c r="N47" t="s">
        <v>528</v>
      </c>
      <c r="O47" t="s">
        <v>582</v>
      </c>
      <c r="P47">
        <v>2</v>
      </c>
      <c r="Q47" s="14">
        <v>4</v>
      </c>
      <c r="R47" s="14" t="s">
        <v>380</v>
      </c>
      <c r="S47" s="47"/>
      <c r="T47" s="33">
        <v>0.53503800000000001</v>
      </c>
      <c r="U47" s="33">
        <v>0.4745099473974751</v>
      </c>
      <c r="V47" s="54">
        <v>0.56923064025531644</v>
      </c>
      <c r="W47" s="54">
        <v>0.45981899999999998</v>
      </c>
      <c r="X47" s="19">
        <v>0.49572722794641599</v>
      </c>
      <c r="Y47" s="34">
        <v>159332</v>
      </c>
      <c r="Z47" s="34">
        <v>121483.34842015326</v>
      </c>
      <c r="AA47" s="55">
        <v>182053.31196471833</v>
      </c>
      <c r="AB47" s="16">
        <v>16945</v>
      </c>
      <c r="AC47" s="16">
        <v>14442.345765674338</v>
      </c>
      <c r="AD47" s="56">
        <v>17546.838920686925</v>
      </c>
      <c r="AE47" s="24">
        <v>110.9</v>
      </c>
      <c r="AF47" s="24">
        <v>57.5</v>
      </c>
      <c r="AG47" s="24">
        <v>113.7</v>
      </c>
      <c r="AH47" s="24">
        <v>40.9</v>
      </c>
      <c r="AI47" s="24">
        <f t="shared" si="2"/>
        <v>112.30000000000001</v>
      </c>
      <c r="AJ47" s="24">
        <f t="shared" si="3"/>
        <v>49.2</v>
      </c>
      <c r="AK47" s="19">
        <v>0.11888333630486639</v>
      </c>
      <c r="AL47" s="19">
        <v>31.338893407292211</v>
      </c>
      <c r="AM47" s="24">
        <v>31.125830604751105</v>
      </c>
      <c r="AN47" s="24">
        <v>111.13199999999999</v>
      </c>
      <c r="AO47" s="24">
        <v>54.504400000000004</v>
      </c>
      <c r="AP47" s="24">
        <v>44.240600000000001</v>
      </c>
      <c r="AQ47" s="19">
        <f>'[1]Data Comps'!U47/'[1]Data Comps'!V47</f>
        <v>0.10635026234529159</v>
      </c>
      <c r="AR47" s="19">
        <v>28.863273370605242</v>
      </c>
      <c r="AS47" s="19">
        <v>28.208675125405723</v>
      </c>
      <c r="AT47" s="21">
        <v>0.52049283452397566</v>
      </c>
      <c r="AU47" s="21">
        <v>0.59109733656143992</v>
      </c>
      <c r="AV47" s="28">
        <v>138283.23512364351</v>
      </c>
      <c r="AW47" s="34">
        <v>194407.97113959663</v>
      </c>
      <c r="AX47" s="16">
        <v>17385.212411652214</v>
      </c>
      <c r="AY47" s="16">
        <v>14638.223931754217</v>
      </c>
      <c r="AZ47">
        <v>1</v>
      </c>
    </row>
    <row r="48" spans="1:52">
      <c r="A48" s="8" t="s">
        <v>599</v>
      </c>
      <c r="B48" s="6">
        <v>49</v>
      </c>
      <c r="C48" s="6" t="s">
        <v>301</v>
      </c>
      <c r="D48" s="6" t="s">
        <v>298</v>
      </c>
      <c r="E48" s="6">
        <v>1</v>
      </c>
      <c r="F48" s="6">
        <v>0</v>
      </c>
      <c r="G48" t="s">
        <v>293</v>
      </c>
      <c r="H48" t="s">
        <v>294</v>
      </c>
      <c r="I48" t="s">
        <v>580</v>
      </c>
      <c r="J48" t="s">
        <v>295</v>
      </c>
      <c r="K48">
        <v>1</v>
      </c>
      <c r="L48">
        <v>2</v>
      </c>
      <c r="M48" t="s">
        <v>359</v>
      </c>
      <c r="N48" t="s">
        <v>528</v>
      </c>
      <c r="O48" t="s">
        <v>582</v>
      </c>
      <c r="P48">
        <v>2</v>
      </c>
      <c r="Q48" s="14">
        <v>4</v>
      </c>
      <c r="R48" s="14" t="s">
        <v>380</v>
      </c>
      <c r="S48" s="47"/>
      <c r="T48" s="33">
        <v>0.53002400000000005</v>
      </c>
      <c r="U48" s="33">
        <v>0.42831766460572818</v>
      </c>
      <c r="V48" s="54">
        <v>0.52475150075501442</v>
      </c>
      <c r="W48" s="54">
        <v>0.45455600000000002</v>
      </c>
      <c r="X48" s="19">
        <v>0.44548554810542018</v>
      </c>
      <c r="Y48" s="34">
        <v>129578.00000000001</v>
      </c>
      <c r="Z48" s="34">
        <v>73620.777502542653</v>
      </c>
      <c r="AA48" s="55">
        <v>114761.90441027755</v>
      </c>
      <c r="AB48" s="16">
        <v>14377</v>
      </c>
      <c r="AC48" s="16">
        <v>9767.7433968224559</v>
      </c>
      <c r="AD48" s="56">
        <v>12417.666716791209</v>
      </c>
      <c r="AE48" s="24">
        <v>84.4</v>
      </c>
      <c r="AF48" s="24">
        <v>55.9</v>
      </c>
      <c r="AG48" s="24">
        <v>86.7</v>
      </c>
      <c r="AH48" s="24">
        <v>36.6</v>
      </c>
      <c r="AI48" s="24">
        <f t="shared" si="2"/>
        <v>85.550000000000011</v>
      </c>
      <c r="AJ48" s="24">
        <f t="shared" si="3"/>
        <v>46.25</v>
      </c>
      <c r="AK48" s="19">
        <v>0.13267644988515784</v>
      </c>
      <c r="AL48" s="19">
        <v>28.136223449779482</v>
      </c>
      <c r="AM48" s="24">
        <v>27.72547541200219</v>
      </c>
      <c r="AN48" s="24">
        <v>83.757499999999993</v>
      </c>
      <c r="AO48" s="24">
        <v>54.947299999999998</v>
      </c>
      <c r="AP48" s="24">
        <v>44.254799999999996</v>
      </c>
      <c r="AQ48" s="19">
        <f>'[1]Data Comps'!U48/'[1]Data Comps'!V48</f>
        <v>0.11095247650064052</v>
      </c>
      <c r="AR48" s="19">
        <v>28.529461033942859</v>
      </c>
      <c r="AS48" s="19">
        <v>27.038603324754821</v>
      </c>
      <c r="AT48" s="21">
        <v>0.47219954884405296</v>
      </c>
      <c r="AU48" s="21">
        <v>0.5628835146758433</v>
      </c>
      <c r="AV48" s="28">
        <v>91645.581133965781</v>
      </c>
      <c r="AW48" s="34">
        <v>139972.34932755976</v>
      </c>
      <c r="AX48" s="16">
        <v>13428.195269294845</v>
      </c>
      <c r="AY48" s="16">
        <v>10788.266540715815</v>
      </c>
      <c r="AZ48">
        <v>1</v>
      </c>
    </row>
    <row r="49" spans="1:52">
      <c r="A49" t="s">
        <v>600</v>
      </c>
      <c r="B49" s="6">
        <v>50</v>
      </c>
      <c r="C49" s="6" t="s">
        <v>301</v>
      </c>
      <c r="D49" s="6" t="s">
        <v>298</v>
      </c>
      <c r="E49" s="6">
        <v>1</v>
      </c>
      <c r="F49" s="6">
        <v>0</v>
      </c>
      <c r="G49" t="s">
        <v>297</v>
      </c>
      <c r="H49" t="s">
        <v>294</v>
      </c>
      <c r="I49" t="s">
        <v>580</v>
      </c>
      <c r="J49" t="s">
        <v>298</v>
      </c>
      <c r="K49">
        <v>2</v>
      </c>
      <c r="L49">
        <v>1</v>
      </c>
      <c r="M49" t="s">
        <v>359</v>
      </c>
      <c r="N49" t="s">
        <v>528</v>
      </c>
      <c r="O49" t="s">
        <v>582</v>
      </c>
      <c r="P49">
        <v>2</v>
      </c>
      <c r="Q49" s="14">
        <v>4</v>
      </c>
      <c r="R49" s="14" t="s">
        <v>380</v>
      </c>
      <c r="S49" s="47"/>
      <c r="T49" s="33">
        <v>0.52567600000000003</v>
      </c>
      <c r="U49" s="33">
        <v>0.49661219449195282</v>
      </c>
      <c r="V49" s="54">
        <v>0.55188727444460506</v>
      </c>
      <c r="W49" s="54">
        <v>0.45148199999999999</v>
      </c>
      <c r="X49" s="19">
        <v>0.47816562098383697</v>
      </c>
      <c r="Y49" s="34">
        <v>124028.00000000001</v>
      </c>
      <c r="Z49" s="34">
        <v>97181.629339027684</v>
      </c>
      <c r="AA49" s="55">
        <v>156797.67313733051</v>
      </c>
      <c r="AB49" s="16">
        <v>14292.900000000001</v>
      </c>
      <c r="AC49" s="16">
        <v>11194.009824739631</v>
      </c>
      <c r="AD49" s="56">
        <v>16141.257267348567</v>
      </c>
      <c r="AE49" s="24">
        <v>79</v>
      </c>
      <c r="AF49" s="24">
        <v>58.4</v>
      </c>
      <c r="AG49" s="24">
        <v>85.7</v>
      </c>
      <c r="AH49" s="24">
        <v>49.5</v>
      </c>
      <c r="AI49" s="24">
        <f t="shared" si="2"/>
        <v>82.35</v>
      </c>
      <c r="AJ49" s="24">
        <f t="shared" si="3"/>
        <v>53.95</v>
      </c>
      <c r="AK49" s="19">
        <v>0.11296898918399338</v>
      </c>
      <c r="AL49" s="19">
        <v>30.049383566172661</v>
      </c>
      <c r="AM49" s="24">
        <v>29.142278796555004</v>
      </c>
      <c r="AN49" s="24">
        <v>87.739399999999989</v>
      </c>
      <c r="AO49" s="24">
        <v>58.203400000000002</v>
      </c>
      <c r="AP49" s="24">
        <v>46.330999999999996</v>
      </c>
      <c r="AQ49" s="19">
        <f>'[1]Data Comps'!U49/'[1]Data Comps'!V49</f>
        <v>0.11523930080304447</v>
      </c>
      <c r="AR49" s="19">
        <v>28.264207794110646</v>
      </c>
      <c r="AS49" s="19">
        <v>26.032785508889031</v>
      </c>
      <c r="AT49" s="21">
        <v>0.54448822089990301</v>
      </c>
      <c r="AU49" s="21">
        <v>0.57345285004454183</v>
      </c>
      <c r="AV49" s="28">
        <v>124646.55269013894</v>
      </c>
      <c r="AW49" s="34">
        <v>147057.75105260836</v>
      </c>
      <c r="AX49" s="16">
        <v>13740.798235122737</v>
      </c>
      <c r="AY49" s="16">
        <v>12485.052862376438</v>
      </c>
      <c r="AZ49">
        <v>1</v>
      </c>
    </row>
    <row r="50" spans="1:52">
      <c r="A50" s="9" t="s">
        <v>603</v>
      </c>
      <c r="B50">
        <v>51</v>
      </c>
      <c r="C50" t="s">
        <v>297</v>
      </c>
      <c r="D50" t="s">
        <v>298</v>
      </c>
      <c r="E50">
        <v>2</v>
      </c>
      <c r="F50">
        <v>1</v>
      </c>
      <c r="G50" t="s">
        <v>310</v>
      </c>
      <c r="H50" t="s">
        <v>294</v>
      </c>
      <c r="I50" t="s">
        <v>580</v>
      </c>
      <c r="J50" t="s">
        <v>295</v>
      </c>
      <c r="K50">
        <v>3</v>
      </c>
      <c r="L50">
        <v>0</v>
      </c>
      <c r="M50" t="s">
        <v>357</v>
      </c>
      <c r="N50" t="s">
        <v>529</v>
      </c>
      <c r="O50" t="s">
        <v>584</v>
      </c>
      <c r="P50">
        <v>2</v>
      </c>
      <c r="Q50" s="18">
        <v>4</v>
      </c>
      <c r="R50" s="18" t="s">
        <v>380</v>
      </c>
      <c r="S50" s="47" t="s">
        <v>468</v>
      </c>
      <c r="T50" s="33">
        <v>0.36940099999999998</v>
      </c>
      <c r="U50" s="33">
        <v>0.42730850971627804</v>
      </c>
      <c r="V50" s="54">
        <v>0.45524094577488833</v>
      </c>
      <c r="W50" s="54">
        <v>0.28265600000000002</v>
      </c>
      <c r="X50" s="19">
        <v>0.36976707346268345</v>
      </c>
      <c r="Y50" s="34">
        <v>49842.3</v>
      </c>
      <c r="Z50" s="34">
        <v>59532.358058510603</v>
      </c>
      <c r="AA50" s="55">
        <v>95346.880516916834</v>
      </c>
      <c r="AB50" s="16">
        <v>7977.59</v>
      </c>
      <c r="AC50" s="16">
        <v>7938.3635278004194</v>
      </c>
      <c r="AD50" s="56">
        <v>12269.7377020772</v>
      </c>
      <c r="AE50" s="25">
        <v>65.400000000000006</v>
      </c>
      <c r="AF50" s="25">
        <v>45.1</v>
      </c>
      <c r="AG50" s="25">
        <v>66.400000000000006</v>
      </c>
      <c r="AH50" s="25">
        <v>48.5</v>
      </c>
      <c r="AI50" s="24">
        <f t="shared" si="2"/>
        <v>65.900000000000006</v>
      </c>
      <c r="AJ50" s="24">
        <f t="shared" si="3"/>
        <v>46.8</v>
      </c>
      <c r="AK50" s="19">
        <v>0.11679064018076077</v>
      </c>
      <c r="AL50" s="19">
        <v>24.153810557415309</v>
      </c>
      <c r="AM50" s="24">
        <v>23.312694084921258</v>
      </c>
      <c r="AN50" s="24">
        <v>60.740200000000002</v>
      </c>
      <c r="AO50" s="24">
        <v>53.786799999999999</v>
      </c>
      <c r="AP50" s="24">
        <v>32.517499999999998</v>
      </c>
      <c r="AQ50" s="19">
        <f>'[1]Data Comps'!U50/'[1]Data Comps'!V50</f>
        <v>0.16005661857498549</v>
      </c>
      <c r="AR50" s="19">
        <v>20.423709291123391</v>
      </c>
      <c r="AS50" s="19">
        <v>18.743367357811071</v>
      </c>
      <c r="AT50" s="21">
        <v>0.47632121356325269</v>
      </c>
      <c r="AU50" s="21">
        <v>0.46278202809515456</v>
      </c>
      <c r="AV50" s="28">
        <v>75474.860220945469</v>
      </c>
      <c r="AW50" s="34">
        <v>70183.839092054463</v>
      </c>
      <c r="AX50" s="16">
        <v>8425.9532345268344</v>
      </c>
      <c r="AY50" s="16">
        <v>8814.7572427576561</v>
      </c>
      <c r="AZ50">
        <v>1</v>
      </c>
    </row>
    <row r="51" spans="1:52">
      <c r="A51" t="s">
        <v>68</v>
      </c>
      <c r="B51">
        <v>52</v>
      </c>
      <c r="C51" t="s">
        <v>297</v>
      </c>
      <c r="D51" t="s">
        <v>298</v>
      </c>
      <c r="E51" s="48">
        <v>2</v>
      </c>
      <c r="F51">
        <v>0</v>
      </c>
      <c r="G51" t="s">
        <v>299</v>
      </c>
      <c r="H51" t="s">
        <v>294</v>
      </c>
      <c r="I51" t="s">
        <v>580</v>
      </c>
      <c r="J51" t="s">
        <v>295</v>
      </c>
      <c r="K51">
        <v>2</v>
      </c>
      <c r="L51">
        <v>2</v>
      </c>
      <c r="M51" t="s">
        <v>361</v>
      </c>
      <c r="N51" t="s">
        <v>530</v>
      </c>
      <c r="O51" t="s">
        <v>582</v>
      </c>
      <c r="P51">
        <v>2</v>
      </c>
      <c r="Q51" s="14">
        <v>4</v>
      </c>
      <c r="R51" s="14" t="s">
        <v>380</v>
      </c>
      <c r="S51" s="47"/>
      <c r="T51" s="33">
        <v>0.61913300000000004</v>
      </c>
      <c r="U51" s="33">
        <v>0.56668443311817962</v>
      </c>
      <c r="V51" s="54">
        <v>0.64243894930902867</v>
      </c>
      <c r="W51" s="54">
        <v>0.55421600000000004</v>
      </c>
      <c r="X51" s="19">
        <v>0.57978418308168289</v>
      </c>
      <c r="Y51" s="34">
        <v>365794</v>
      </c>
      <c r="Z51" s="34">
        <v>305248.89519108436</v>
      </c>
      <c r="AA51" s="62">
        <v>437111.29248514684</v>
      </c>
      <c r="AB51" s="16">
        <v>32034.399999999998</v>
      </c>
      <c r="AC51" s="16">
        <v>29188.087929685629</v>
      </c>
      <c r="AD51" s="56">
        <v>34271.287873961875</v>
      </c>
      <c r="AE51" s="24">
        <v>183.4</v>
      </c>
      <c r="AF51" s="24">
        <v>65.099999999999994</v>
      </c>
      <c r="AG51" s="24">
        <v>185.6</v>
      </c>
      <c r="AH51" s="24">
        <v>49.4</v>
      </c>
      <c r="AI51" s="24">
        <f t="shared" si="2"/>
        <v>184.5</v>
      </c>
      <c r="AJ51" s="24">
        <f t="shared" si="3"/>
        <v>57.25</v>
      </c>
      <c r="AK51" s="19">
        <v>9.5620617763133992E-2</v>
      </c>
      <c r="AL51" s="19">
        <v>38.273912502145713</v>
      </c>
      <c r="AM51" s="24">
        <v>38.263338170368151</v>
      </c>
      <c r="AN51" s="24">
        <v>177.70500000000001</v>
      </c>
      <c r="AO51" s="24">
        <v>63.672599999999996</v>
      </c>
      <c r="AP51" s="24">
        <v>53.832299999999996</v>
      </c>
      <c r="AQ51" s="19">
        <f>'[1]Data Comps'!U51/'[1]Data Comps'!V51</f>
        <v>8.7574973892409383E-2</v>
      </c>
      <c r="AR51" s="19">
        <v>35.813403272955881</v>
      </c>
      <c r="AS51" s="19">
        <v>34.256361910945735</v>
      </c>
      <c r="AT51" s="21">
        <v>0.60012492839966325</v>
      </c>
      <c r="AU51" s="21">
        <v>0.65117959404367831</v>
      </c>
      <c r="AV51" s="28">
        <v>310672.58446035587</v>
      </c>
      <c r="AW51" s="34">
        <v>409408.60826658231</v>
      </c>
      <c r="AX51" s="16">
        <v>31001.319522233589</v>
      </c>
      <c r="AY51" s="16">
        <v>27098.587096236275</v>
      </c>
      <c r="AZ51">
        <v>1</v>
      </c>
    </row>
    <row r="52" spans="1:52">
      <c r="A52" t="s">
        <v>69</v>
      </c>
      <c r="B52">
        <v>53</v>
      </c>
      <c r="C52" t="s">
        <v>301</v>
      </c>
      <c r="D52" t="s">
        <v>298</v>
      </c>
      <c r="E52">
        <v>1</v>
      </c>
      <c r="F52">
        <v>0</v>
      </c>
      <c r="G52" t="s">
        <v>293</v>
      </c>
      <c r="H52" t="s">
        <v>294</v>
      </c>
      <c r="I52" t="s">
        <v>580</v>
      </c>
      <c r="J52" t="s">
        <v>295</v>
      </c>
      <c r="K52">
        <v>1</v>
      </c>
      <c r="L52">
        <v>2</v>
      </c>
      <c r="M52" t="s">
        <v>361</v>
      </c>
      <c r="N52" t="s">
        <v>530</v>
      </c>
      <c r="O52" t="s">
        <v>582</v>
      </c>
      <c r="P52">
        <v>2</v>
      </c>
      <c r="Q52" s="14">
        <v>4</v>
      </c>
      <c r="R52" s="14" t="s">
        <v>380</v>
      </c>
      <c r="S52" s="47"/>
      <c r="T52" s="33">
        <v>0.58601999999999999</v>
      </c>
      <c r="U52" s="33">
        <v>0.52748484406655793</v>
      </c>
      <c r="V52" s="54">
        <v>0.62154220862297815</v>
      </c>
      <c r="W52" s="54">
        <v>0.51712400000000003</v>
      </c>
      <c r="X52" s="19">
        <v>0.5556000345116876</v>
      </c>
      <c r="Y52" s="34">
        <v>268823</v>
      </c>
      <c r="Z52" s="34">
        <v>225626.01641580593</v>
      </c>
      <c r="AA52" s="62">
        <v>343082.62772486103</v>
      </c>
      <c r="AB52" s="16">
        <v>25743.100000000002</v>
      </c>
      <c r="AC52" s="16">
        <v>23700.482147497554</v>
      </c>
      <c r="AD52" s="56">
        <v>28590.108574856582</v>
      </c>
      <c r="AE52" s="24">
        <v>161.1</v>
      </c>
      <c r="AF52" s="24">
        <v>62.1</v>
      </c>
      <c r="AG52" s="24">
        <v>164.4</v>
      </c>
      <c r="AH52" s="24">
        <v>44.9</v>
      </c>
      <c r="AI52" s="24">
        <f t="shared" si="2"/>
        <v>162.75</v>
      </c>
      <c r="AJ52" s="24">
        <f t="shared" si="3"/>
        <v>53.5</v>
      </c>
      <c r="AK52" s="19">
        <v>0.10504321498022623</v>
      </c>
      <c r="AL52" s="19">
        <v>36.028984604639533</v>
      </c>
      <c r="AM52" s="24">
        <v>36.000139015902498</v>
      </c>
      <c r="AN52" s="24">
        <v>153.31</v>
      </c>
      <c r="AO52" s="24">
        <v>58.134300000000003</v>
      </c>
      <c r="AP52" s="24">
        <v>47.844999999999999</v>
      </c>
      <c r="AQ52" s="19">
        <f>'[1]Data Comps'!U52/'[1]Data Comps'!V52</f>
        <v>9.5762267365515602E-2</v>
      </c>
      <c r="AR52" s="19">
        <v>32.759410869481087</v>
      </c>
      <c r="AS52" s="19">
        <v>31.327579040597282</v>
      </c>
      <c r="AT52" s="21">
        <v>0.56847489413241392</v>
      </c>
      <c r="AU52" s="21">
        <v>0.63255741746234873</v>
      </c>
      <c r="AV52" s="28">
        <v>237606.08618461259</v>
      </c>
      <c r="AW52" s="34">
        <v>328626.68044686958</v>
      </c>
      <c r="AX52" s="16">
        <v>26272.432720111563</v>
      </c>
      <c r="AY52" s="16">
        <v>22462.42713803639</v>
      </c>
      <c r="AZ52">
        <v>1</v>
      </c>
    </row>
    <row r="53" spans="1:52">
      <c r="A53" t="s">
        <v>70</v>
      </c>
      <c r="B53">
        <v>54</v>
      </c>
      <c r="C53" t="s">
        <v>301</v>
      </c>
      <c r="D53" t="s">
        <v>298</v>
      </c>
      <c r="E53">
        <v>1</v>
      </c>
      <c r="F53">
        <v>1</v>
      </c>
      <c r="G53" t="s">
        <v>293</v>
      </c>
      <c r="H53" t="s">
        <v>294</v>
      </c>
      <c r="I53" t="s">
        <v>580</v>
      </c>
      <c r="J53" t="s">
        <v>295</v>
      </c>
      <c r="K53">
        <v>1</v>
      </c>
      <c r="L53">
        <v>1</v>
      </c>
      <c r="M53" t="s">
        <v>361</v>
      </c>
      <c r="N53" t="s">
        <v>530</v>
      </c>
      <c r="O53" t="s">
        <v>582</v>
      </c>
      <c r="P53">
        <v>2</v>
      </c>
      <c r="Q53" s="14">
        <v>4</v>
      </c>
      <c r="R53" s="14" t="s">
        <v>380</v>
      </c>
      <c r="S53" s="47"/>
      <c r="T53" s="33">
        <v>0.565832</v>
      </c>
      <c r="U53" s="33">
        <v>0.49047053625514997</v>
      </c>
      <c r="V53" s="54">
        <v>0.60876426553647289</v>
      </c>
      <c r="W53" s="54">
        <v>0.49675599999999998</v>
      </c>
      <c r="X53" s="19">
        <v>0.54224355645205036</v>
      </c>
      <c r="Y53" s="34">
        <v>206363</v>
      </c>
      <c r="Z53" s="34">
        <v>142134.5890608012</v>
      </c>
      <c r="AA53" s="62">
        <v>288664.06052916695</v>
      </c>
      <c r="AB53" s="16">
        <v>21176.799999999999</v>
      </c>
      <c r="AC53" s="16">
        <v>16417.251105394731</v>
      </c>
      <c r="AD53" s="56">
        <v>25332.643803361159</v>
      </c>
      <c r="AE53" s="24">
        <v>131</v>
      </c>
      <c r="AF53" s="24">
        <v>62.5</v>
      </c>
      <c r="AG53" s="24">
        <v>114.7</v>
      </c>
      <c r="AH53" s="24">
        <v>41</v>
      </c>
      <c r="AI53" s="24">
        <f t="shared" si="2"/>
        <v>122.85</v>
      </c>
      <c r="AJ53" s="24">
        <f t="shared" si="3"/>
        <v>51.75</v>
      </c>
      <c r="AK53" s="19">
        <v>0.1200556339285126</v>
      </c>
      <c r="AL53" s="19">
        <v>34.797874764540715</v>
      </c>
      <c r="AM53" s="24">
        <v>34.184832357394932</v>
      </c>
      <c r="AN53" s="24">
        <v>127.95300000000002</v>
      </c>
      <c r="AO53" s="24">
        <v>58.3645</v>
      </c>
      <c r="AP53" s="24">
        <v>45.643999999999998</v>
      </c>
      <c r="AQ53" s="19">
        <f>'[1]Data Comps'!U53/'[1]Data Comps'!V53</f>
        <v>0.1026191710723337</v>
      </c>
      <c r="AR53" s="19">
        <v>31.150656969755474</v>
      </c>
      <c r="AS53" s="19">
        <v>29.234303577499908</v>
      </c>
      <c r="AT53" s="21">
        <v>0.536887181988846</v>
      </c>
      <c r="AU53" s="21">
        <v>0.62250619820168207</v>
      </c>
      <c r="AV53" s="28">
        <v>164830.53080451823</v>
      </c>
      <c r="AW53" s="34">
        <v>251266.05305566802</v>
      </c>
      <c r="AX53" s="16">
        <v>20653.040631660642</v>
      </c>
      <c r="AY53" s="16">
        <v>16811.873578709936</v>
      </c>
      <c r="AZ53">
        <v>1</v>
      </c>
    </row>
    <row r="54" spans="1:52" ht="15" customHeight="1">
      <c r="A54" t="s">
        <v>71</v>
      </c>
      <c r="B54" s="5">
        <v>55</v>
      </c>
      <c r="C54" s="5" t="s">
        <v>301</v>
      </c>
      <c r="D54" s="5" t="s">
        <v>298</v>
      </c>
      <c r="E54" s="5">
        <v>1</v>
      </c>
      <c r="F54" s="5">
        <v>0</v>
      </c>
      <c r="G54" t="s">
        <v>293</v>
      </c>
      <c r="H54" t="s">
        <v>294</v>
      </c>
      <c r="I54" t="s">
        <v>580</v>
      </c>
      <c r="J54" t="s">
        <v>295</v>
      </c>
      <c r="K54">
        <v>1</v>
      </c>
      <c r="L54">
        <v>2</v>
      </c>
      <c r="M54" t="s">
        <v>361</v>
      </c>
      <c r="N54" t="s">
        <v>530</v>
      </c>
      <c r="O54" t="s">
        <v>582</v>
      </c>
      <c r="P54">
        <v>2</v>
      </c>
      <c r="Q54" s="14">
        <v>4</v>
      </c>
      <c r="R54" s="14" t="s">
        <v>380</v>
      </c>
      <c r="S54" s="47"/>
      <c r="T54" s="33">
        <v>0.651057</v>
      </c>
      <c r="U54" s="33">
        <v>0.58796446618779918</v>
      </c>
      <c r="V54" s="58"/>
      <c r="W54" s="58">
        <v>0.59132300000000004</v>
      </c>
      <c r="X54" s="20"/>
      <c r="Y54" s="34">
        <v>595566</v>
      </c>
      <c r="Z54" s="34">
        <v>484618.09194646304</v>
      </c>
      <c r="AA54" s="63"/>
      <c r="AB54" s="16">
        <v>46726.9</v>
      </c>
      <c r="AC54" s="16">
        <v>43787.836709239571</v>
      </c>
      <c r="AD54" s="57"/>
      <c r="AE54" s="24">
        <v>258.8</v>
      </c>
      <c r="AF54" s="24">
        <v>70.7</v>
      </c>
      <c r="AG54" s="24">
        <v>255.6</v>
      </c>
      <c r="AH54" s="24">
        <v>50.8</v>
      </c>
      <c r="AI54" s="24">
        <f t="shared" si="2"/>
        <v>257.2</v>
      </c>
      <c r="AJ54" s="24">
        <f t="shared" si="3"/>
        <v>60.75</v>
      </c>
      <c r="AK54" s="19">
        <v>9.0355348751769093E-2</v>
      </c>
      <c r="AL54" s="19">
        <v>42.949575708338358</v>
      </c>
      <c r="AM54" s="24">
        <v>43.051500996801003</v>
      </c>
      <c r="AN54" s="24">
        <v>252.59399999999999</v>
      </c>
      <c r="AO54" s="24">
        <v>65.827500000000001</v>
      </c>
      <c r="AP54" s="24">
        <v>53.580599999999997</v>
      </c>
      <c r="AQ54" s="19">
        <f>'[1]Data Comps'!U54/'[1]Data Comps'!V54</f>
        <v>7.8457971072895372E-2</v>
      </c>
      <c r="AR54" s="19">
        <v>39.315058672937703</v>
      </c>
      <c r="AS54" s="19">
        <v>38.237032630026818</v>
      </c>
      <c r="AT54" s="21">
        <v>0.62387970363268963</v>
      </c>
      <c r="AU54" s="21">
        <v>0.68337552111178179</v>
      </c>
      <c r="AV54" s="28">
        <v>483673.96683506877</v>
      </c>
      <c r="AW54" s="34">
        <v>673144.67431573558</v>
      </c>
      <c r="AX54" s="16">
        <v>46103.220604479582</v>
      </c>
      <c r="AY54" s="16">
        <v>39555.50862315554</v>
      </c>
    </row>
    <row r="55" spans="1:52">
      <c r="A55" t="s">
        <v>72</v>
      </c>
      <c r="B55">
        <v>56</v>
      </c>
      <c r="C55" t="s">
        <v>301</v>
      </c>
      <c r="D55" t="s">
        <v>298</v>
      </c>
      <c r="E55" s="48">
        <v>1</v>
      </c>
      <c r="F55">
        <v>1</v>
      </c>
      <c r="G55" t="s">
        <v>299</v>
      </c>
      <c r="H55" t="s">
        <v>294</v>
      </c>
      <c r="I55" t="s">
        <v>580</v>
      </c>
      <c r="J55" t="s">
        <v>295</v>
      </c>
      <c r="K55">
        <v>2</v>
      </c>
      <c r="L55">
        <v>2</v>
      </c>
      <c r="M55" t="s">
        <v>359</v>
      </c>
      <c r="N55" t="s">
        <v>528</v>
      </c>
      <c r="O55" t="s">
        <v>582</v>
      </c>
      <c r="P55">
        <v>2</v>
      </c>
      <c r="Q55" s="14">
        <v>4</v>
      </c>
      <c r="R55" s="14" t="s">
        <v>380</v>
      </c>
      <c r="S55" s="47"/>
      <c r="T55" s="33">
        <v>0.56664199999999998</v>
      </c>
      <c r="U55" s="33">
        <v>0.54711114037791331</v>
      </c>
      <c r="V55" s="54">
        <v>0.58229002598058777</v>
      </c>
      <c r="W55" s="54">
        <v>0.49517699999999998</v>
      </c>
      <c r="X55" s="19">
        <v>0.51097748293017575</v>
      </c>
      <c r="Y55" s="34">
        <v>174698</v>
      </c>
      <c r="Z55" s="34">
        <v>164177.47760492779</v>
      </c>
      <c r="AA55" s="55">
        <v>194039.56541980567</v>
      </c>
      <c r="AB55" s="16">
        <v>17232.399999999998</v>
      </c>
      <c r="AC55" s="16">
        <v>16672.960498467568</v>
      </c>
      <c r="AD55" s="56">
        <v>18136.996379175085</v>
      </c>
      <c r="AE55" s="24">
        <v>111.5</v>
      </c>
      <c r="AF55" s="24">
        <v>60.2</v>
      </c>
      <c r="AG55" s="24">
        <v>112.1</v>
      </c>
      <c r="AH55" s="24">
        <v>51.9</v>
      </c>
      <c r="AI55" s="24">
        <f t="shared" si="2"/>
        <v>111.8</v>
      </c>
      <c r="AJ55" s="24">
        <f t="shared" si="3"/>
        <v>56.05</v>
      </c>
      <c r="AK55" s="19">
        <v>0.10155449298952519</v>
      </c>
      <c r="AL55" s="19">
        <v>32.410042958994239</v>
      </c>
      <c r="AM55" s="24">
        <v>32.095650464362784</v>
      </c>
      <c r="AN55" s="24">
        <v>105.833</v>
      </c>
      <c r="AO55" s="24">
        <v>59.069600000000001</v>
      </c>
      <c r="AP55" s="24">
        <v>52.037500000000001</v>
      </c>
      <c r="AQ55" s="19">
        <f>'[1]Data Comps'!U55/'[1]Data Comps'!V55</f>
        <v>9.8641083469759236E-2</v>
      </c>
      <c r="AR55" s="19">
        <v>31.173416283821435</v>
      </c>
      <c r="AS55" s="19">
        <v>30.413291242078877</v>
      </c>
      <c r="AT55" s="21">
        <v>0.57943951585929787</v>
      </c>
      <c r="AU55" s="21">
        <v>0.60558727973179627</v>
      </c>
      <c r="AV55" s="28">
        <v>182896.02845192631</v>
      </c>
      <c r="AW55" s="34">
        <v>212145.29697121316</v>
      </c>
      <c r="AX55" s="16">
        <v>18258.607180144689</v>
      </c>
      <c r="AY55" s="16">
        <v>16831.402489648524</v>
      </c>
      <c r="AZ55">
        <v>1</v>
      </c>
    </row>
    <row r="56" spans="1:52">
      <c r="A56" t="s">
        <v>73</v>
      </c>
      <c r="B56">
        <v>57</v>
      </c>
      <c r="C56" t="s">
        <v>301</v>
      </c>
      <c r="D56" t="s">
        <v>298</v>
      </c>
      <c r="E56">
        <v>1</v>
      </c>
      <c r="F56">
        <v>1</v>
      </c>
      <c r="G56" t="s">
        <v>297</v>
      </c>
      <c r="H56" t="s">
        <v>294</v>
      </c>
      <c r="I56" t="s">
        <v>580</v>
      </c>
      <c r="J56" t="s">
        <v>298</v>
      </c>
      <c r="K56">
        <v>2</v>
      </c>
      <c r="L56">
        <v>2</v>
      </c>
      <c r="M56" t="s">
        <v>361</v>
      </c>
      <c r="N56" t="s">
        <v>530</v>
      </c>
      <c r="O56" t="s">
        <v>582</v>
      </c>
      <c r="P56">
        <v>2</v>
      </c>
      <c r="Q56" s="14">
        <v>4</v>
      </c>
      <c r="R56" s="14" t="s">
        <v>380</v>
      </c>
      <c r="S56" s="47" t="s">
        <v>601</v>
      </c>
      <c r="T56" s="33">
        <v>0.61610399999999998</v>
      </c>
      <c r="U56" s="33">
        <v>0.53139509312727085</v>
      </c>
      <c r="V56" s="54">
        <v>0.6251431365025848</v>
      </c>
      <c r="W56" s="54">
        <v>0.55258700000000005</v>
      </c>
      <c r="X56" s="19">
        <v>0.55980421917885326</v>
      </c>
      <c r="Y56" s="34">
        <v>323273</v>
      </c>
      <c r="Z56" s="34">
        <v>230403.32511017678</v>
      </c>
      <c r="AA56" s="55">
        <v>351212.13540303532</v>
      </c>
      <c r="AB56" s="16">
        <v>28486.2</v>
      </c>
      <c r="AC56" s="16">
        <v>23996.159824193379</v>
      </c>
      <c r="AD56" s="56">
        <v>28983.797676680231</v>
      </c>
      <c r="AE56" s="24">
        <v>162.80000000000001</v>
      </c>
      <c r="AF56" s="24">
        <v>62.8</v>
      </c>
      <c r="AG56" s="24">
        <v>163.80000000000001</v>
      </c>
      <c r="AH56" s="24">
        <v>45.3</v>
      </c>
      <c r="AI56" s="24">
        <f t="shared" si="2"/>
        <v>163.30000000000001</v>
      </c>
      <c r="AJ56" s="24">
        <f t="shared" si="3"/>
        <v>54.05</v>
      </c>
      <c r="AK56" s="19">
        <v>0.10414849617608006</v>
      </c>
      <c r="AL56" s="19">
        <v>36.399463284267924</v>
      </c>
      <c r="AM56" s="24">
        <v>36.352600096185476</v>
      </c>
      <c r="AN56" s="24">
        <v>157.87799999999999</v>
      </c>
      <c r="AO56" s="24">
        <v>63.5959</v>
      </c>
      <c r="AP56" s="24">
        <v>54.7014</v>
      </c>
      <c r="AQ56" s="19">
        <f>'[1]Data Comps'!U56/'[1]Data Comps'!V56</f>
        <v>8.8118092138842405E-2</v>
      </c>
      <c r="AR56" s="19">
        <v>35.549341209747766</v>
      </c>
      <c r="AS56" s="19">
        <v>34.045221896918505</v>
      </c>
      <c r="AT56" s="21">
        <v>0.57221705543642287</v>
      </c>
      <c r="AU56" s="21">
        <v>0.63619946292438934</v>
      </c>
      <c r="AV56" s="28">
        <v>243244.2891682414</v>
      </c>
      <c r="AW56" s="34">
        <v>337212.83354890859</v>
      </c>
      <c r="AX56" s="16">
        <v>26678.550224078259</v>
      </c>
      <c r="AY56" s="16">
        <v>22783.244926548003</v>
      </c>
      <c r="AZ56">
        <v>1</v>
      </c>
    </row>
    <row r="57" spans="1:52">
      <c r="A57" t="s">
        <v>74</v>
      </c>
      <c r="B57" s="6">
        <v>58</v>
      </c>
      <c r="C57" s="6" t="s">
        <v>297</v>
      </c>
      <c r="D57" s="6" t="s">
        <v>298</v>
      </c>
      <c r="E57" s="6">
        <v>2</v>
      </c>
      <c r="F57" s="6">
        <v>1</v>
      </c>
      <c r="G57" t="s">
        <v>297</v>
      </c>
      <c r="H57" t="s">
        <v>294</v>
      </c>
      <c r="I57" t="s">
        <v>580</v>
      </c>
      <c r="J57" t="s">
        <v>298</v>
      </c>
      <c r="K57">
        <v>2</v>
      </c>
      <c r="L57">
        <v>2</v>
      </c>
      <c r="M57" t="s">
        <v>361</v>
      </c>
      <c r="N57" t="s">
        <v>530</v>
      </c>
      <c r="O57" t="s">
        <v>582</v>
      </c>
      <c r="P57">
        <v>2</v>
      </c>
      <c r="Q57" s="14">
        <v>4</v>
      </c>
      <c r="R57" s="14" t="s">
        <v>380</v>
      </c>
      <c r="S57" s="47"/>
      <c r="T57" s="33">
        <v>0.63083400000000001</v>
      </c>
      <c r="U57" s="33">
        <v>0.56601349843757798</v>
      </c>
      <c r="V57" s="54">
        <v>0.62445548590382272</v>
      </c>
      <c r="W57" s="54">
        <v>0.568546</v>
      </c>
      <c r="X57" s="19">
        <v>0.55935617509765778</v>
      </c>
      <c r="Y57" s="34">
        <v>330090</v>
      </c>
      <c r="Z57" s="34">
        <v>231231.15433393151</v>
      </c>
      <c r="AA57" s="55">
        <v>306795.81682953262</v>
      </c>
      <c r="AB57" s="16">
        <v>28116</v>
      </c>
      <c r="AC57" s="16">
        <v>22292.880266268658</v>
      </c>
      <c r="AD57" s="56">
        <v>25486.510982973559</v>
      </c>
      <c r="AE57" s="24">
        <v>146.5</v>
      </c>
      <c r="AF57" s="24">
        <v>64.599999999999994</v>
      </c>
      <c r="AG57" s="24">
        <v>138.6</v>
      </c>
      <c r="AH57" s="24">
        <v>51.2</v>
      </c>
      <c r="AI57" s="24">
        <f t="shared" si="2"/>
        <v>142.55000000000001</v>
      </c>
      <c r="AJ57" s="24">
        <f t="shared" si="3"/>
        <v>57.9</v>
      </c>
      <c r="AK57" s="19">
        <v>9.6409501265017628E-2</v>
      </c>
      <c r="AL57" s="19">
        <v>36.335705544326089</v>
      </c>
      <c r="AM57" s="24">
        <v>36.112728458731333</v>
      </c>
      <c r="AN57" s="24">
        <v>139.262</v>
      </c>
      <c r="AO57" s="24">
        <v>72.965500000000006</v>
      </c>
      <c r="AP57" s="24">
        <v>57.6663</v>
      </c>
      <c r="AQ57" s="19">
        <f>'[1]Data Comps'!U57/'[1]Data Comps'!V57</f>
        <v>8.5176769971825869E-2</v>
      </c>
      <c r="AR57" s="19">
        <v>37.045098902162223</v>
      </c>
      <c r="AS57" s="19">
        <v>35.22087067861716</v>
      </c>
      <c r="AT57" s="21">
        <v>0.59827716060725433</v>
      </c>
      <c r="AU57" s="21">
        <v>0.63965307975951491</v>
      </c>
      <c r="AV57" s="28">
        <v>246870.00334414447</v>
      </c>
      <c r="AW57" s="34">
        <v>311480.51203186973</v>
      </c>
      <c r="AX57" s="16">
        <v>24390.892881284621</v>
      </c>
      <c r="AY57" s="16">
        <v>21638.789229444843</v>
      </c>
      <c r="AZ57">
        <v>1</v>
      </c>
    </row>
    <row r="58" spans="1:52">
      <c r="A58" t="s">
        <v>75</v>
      </c>
      <c r="B58" s="6">
        <v>59</v>
      </c>
      <c r="C58" s="6" t="s">
        <v>297</v>
      </c>
      <c r="D58" s="6" t="s">
        <v>298</v>
      </c>
      <c r="E58" s="85">
        <v>2</v>
      </c>
      <c r="F58" s="6">
        <v>0</v>
      </c>
      <c r="G58" t="s">
        <v>310</v>
      </c>
      <c r="H58" t="s">
        <v>294</v>
      </c>
      <c r="I58" t="s">
        <v>580</v>
      </c>
      <c r="J58" t="s">
        <v>295</v>
      </c>
      <c r="K58">
        <v>3</v>
      </c>
      <c r="L58">
        <v>2</v>
      </c>
      <c r="M58" t="s">
        <v>361</v>
      </c>
      <c r="N58" t="s">
        <v>530</v>
      </c>
      <c r="O58" t="s">
        <v>582</v>
      </c>
      <c r="P58">
        <v>2</v>
      </c>
      <c r="Q58" s="14">
        <v>4</v>
      </c>
      <c r="R58" s="14" t="s">
        <v>380</v>
      </c>
      <c r="S58" s="47"/>
      <c r="T58" s="33">
        <v>0.61938800000000005</v>
      </c>
      <c r="U58" s="33">
        <v>0.61626060993737619</v>
      </c>
      <c r="V58" s="54">
        <v>0.63283790360285996</v>
      </c>
      <c r="W58" s="54">
        <v>0.55579000000000001</v>
      </c>
      <c r="X58" s="19">
        <v>0.56956181203487266</v>
      </c>
      <c r="Y58" s="34">
        <v>273833</v>
      </c>
      <c r="Z58" s="34">
        <v>261725.13412563136</v>
      </c>
      <c r="AA58" s="55">
        <v>286992.41855182871</v>
      </c>
      <c r="AB58" s="16">
        <v>24351.899999999998</v>
      </c>
      <c r="AC58" s="16">
        <v>22351.137191703157</v>
      </c>
      <c r="AD58" s="56">
        <v>23434.445411011242</v>
      </c>
      <c r="AE58" s="24">
        <v>126.1</v>
      </c>
      <c r="AF58" s="24">
        <v>69.5</v>
      </c>
      <c r="AG58" s="24">
        <v>125.3</v>
      </c>
      <c r="AH58" s="24">
        <v>63.9</v>
      </c>
      <c r="AI58" s="24">
        <f t="shared" si="2"/>
        <v>125.69999999999999</v>
      </c>
      <c r="AJ58" s="24">
        <f t="shared" si="3"/>
        <v>66.7</v>
      </c>
      <c r="AK58" s="19">
        <v>8.5399276864920159E-2</v>
      </c>
      <c r="AL58" s="19">
        <v>37.231673206570278</v>
      </c>
      <c r="AM58" s="24">
        <v>36.739817843136798</v>
      </c>
      <c r="AN58" s="24">
        <v>119.27</v>
      </c>
      <c r="AO58" s="24">
        <v>73.366799999999998</v>
      </c>
      <c r="AP58" s="24">
        <v>59.634999999999998</v>
      </c>
      <c r="AQ58" s="19">
        <f>'[1]Data Comps'!U58/'[1]Data Comps'!V58</f>
        <v>8.8929749153681251E-2</v>
      </c>
      <c r="AR58" s="19">
        <v>35.866669523683377</v>
      </c>
      <c r="AS58" s="19">
        <v>33.734492996439705</v>
      </c>
      <c r="AT58" s="21">
        <v>0.64223943745140943</v>
      </c>
      <c r="AU58" s="21">
        <v>0.6547247129675331</v>
      </c>
      <c r="AV58" s="28">
        <v>292293.77263601264</v>
      </c>
      <c r="AW58" s="34">
        <v>317909.50231929391</v>
      </c>
      <c r="AX58" s="16">
        <v>23799.904069760516</v>
      </c>
      <c r="AY58" s="16">
        <v>22697.988941287735</v>
      </c>
      <c r="AZ58">
        <v>1</v>
      </c>
    </row>
    <row r="59" spans="1:52">
      <c r="A59" t="s">
        <v>76</v>
      </c>
      <c r="B59">
        <v>60</v>
      </c>
      <c r="C59" t="s">
        <v>301</v>
      </c>
      <c r="D59" t="s">
        <v>298</v>
      </c>
      <c r="E59" s="48">
        <v>1</v>
      </c>
      <c r="F59">
        <v>1</v>
      </c>
      <c r="G59" t="s">
        <v>299</v>
      </c>
      <c r="H59" t="s">
        <v>294</v>
      </c>
      <c r="I59" t="s">
        <v>580</v>
      </c>
      <c r="J59" t="s">
        <v>295</v>
      </c>
      <c r="K59">
        <v>2</v>
      </c>
      <c r="L59">
        <v>2</v>
      </c>
      <c r="M59" t="s">
        <v>361</v>
      </c>
      <c r="N59" t="s">
        <v>530</v>
      </c>
      <c r="O59" t="s">
        <v>582</v>
      </c>
      <c r="P59">
        <v>2</v>
      </c>
      <c r="Q59" s="14">
        <v>4</v>
      </c>
      <c r="R59" s="14" t="s">
        <v>380</v>
      </c>
      <c r="S59" s="47" t="s">
        <v>602</v>
      </c>
      <c r="T59" s="33">
        <v>0.530169</v>
      </c>
      <c r="U59" s="33">
        <v>0.53500748831811817</v>
      </c>
      <c r="V59" s="54">
        <v>0.6160688217107616</v>
      </c>
      <c r="W59" s="54">
        <v>0.45815</v>
      </c>
      <c r="X59" s="19">
        <v>0.5502900939932347</v>
      </c>
      <c r="Y59" s="34">
        <v>165436</v>
      </c>
      <c r="Z59" s="34">
        <v>160193.53608768742</v>
      </c>
      <c r="AA59" s="55">
        <v>240777.53109897018</v>
      </c>
      <c r="AB59" s="16">
        <v>18720.8</v>
      </c>
      <c r="AC59" s="16">
        <v>16790.810985649106</v>
      </c>
      <c r="AD59" s="56">
        <v>20650.128795034121</v>
      </c>
      <c r="AE59" s="24">
        <v>115</v>
      </c>
      <c r="AF59" s="24">
        <v>67.5</v>
      </c>
      <c r="AG59" s="24">
        <v>115.5</v>
      </c>
      <c r="AH59" s="24">
        <v>46.9</v>
      </c>
      <c r="AI59" s="24">
        <f t="shared" si="2"/>
        <v>115.25</v>
      </c>
      <c r="AJ59" s="24">
        <f t="shared" si="3"/>
        <v>57.2</v>
      </c>
      <c r="AK59" s="19">
        <v>0.10481578343122459</v>
      </c>
      <c r="AL59" s="19">
        <v>35.500607993765904</v>
      </c>
      <c r="AM59" s="24">
        <v>34.979568431099317</v>
      </c>
      <c r="AN59" s="24">
        <v>102.233</v>
      </c>
      <c r="AO59" s="24">
        <v>70.749700000000004</v>
      </c>
      <c r="AP59" s="24">
        <v>47.048499999999997</v>
      </c>
      <c r="AQ59" s="19">
        <f>'[1]Data Comps'!U59/'[1]Data Comps'!V59</f>
        <v>0.11316037621799366</v>
      </c>
      <c r="AR59" s="19">
        <v>28.586665196774362</v>
      </c>
      <c r="AS59" s="19">
        <v>26.511046536472801</v>
      </c>
      <c r="AT59" s="21">
        <v>0.57570031829827006</v>
      </c>
      <c r="AU59" s="21">
        <v>0.64156253599180435</v>
      </c>
      <c r="AV59" s="28">
        <v>191036.42044874874</v>
      </c>
      <c r="AW59" s="34">
        <v>274945.80768210109</v>
      </c>
      <c r="AX59" s="16">
        <v>21399.542459306929</v>
      </c>
      <c r="AY59" s="16">
        <v>17740.885648897427</v>
      </c>
      <c r="AZ59">
        <v>1</v>
      </c>
    </row>
    <row r="60" spans="1:52">
      <c r="A60" t="s">
        <v>77</v>
      </c>
      <c r="B60">
        <v>61</v>
      </c>
      <c r="C60" t="s">
        <v>297</v>
      </c>
      <c r="D60" t="s">
        <v>298</v>
      </c>
      <c r="E60" s="48">
        <v>2</v>
      </c>
      <c r="F60">
        <v>2</v>
      </c>
      <c r="G60" t="s">
        <v>297</v>
      </c>
      <c r="H60" t="s">
        <v>294</v>
      </c>
      <c r="I60" t="s">
        <v>580</v>
      </c>
      <c r="J60" t="s">
        <v>298</v>
      </c>
      <c r="K60">
        <v>2</v>
      </c>
      <c r="L60">
        <v>2</v>
      </c>
      <c r="M60" t="s">
        <v>361</v>
      </c>
      <c r="N60" t="s">
        <v>530</v>
      </c>
      <c r="O60" t="s">
        <v>582</v>
      </c>
      <c r="P60">
        <v>2</v>
      </c>
      <c r="Q60" s="14">
        <v>4</v>
      </c>
      <c r="R60" s="14" t="s">
        <v>380</v>
      </c>
      <c r="S60" s="47" t="s">
        <v>602</v>
      </c>
      <c r="T60" s="33">
        <v>0.63201399999999996</v>
      </c>
      <c r="U60" s="33">
        <v>0.57440916934769792</v>
      </c>
      <c r="V60" s="54">
        <v>0.65068510049472317</v>
      </c>
      <c r="W60" s="54">
        <v>0.56941600000000003</v>
      </c>
      <c r="X60" s="19">
        <v>0.58951156374038605</v>
      </c>
      <c r="Y60" s="34">
        <v>405865</v>
      </c>
      <c r="Z60" s="34">
        <v>305969.70091186097</v>
      </c>
      <c r="AA60" s="55">
        <v>443514.40657651238</v>
      </c>
      <c r="AB60" s="16">
        <v>34158</v>
      </c>
      <c r="AC60" s="16">
        <v>28759.985432008682</v>
      </c>
      <c r="AD60" s="56">
        <v>33999.519355427547</v>
      </c>
      <c r="AE60" s="24">
        <v>178.3</v>
      </c>
      <c r="AF60" s="24">
        <v>67.400000000000006</v>
      </c>
      <c r="AG60" s="24">
        <v>178</v>
      </c>
      <c r="AH60" s="24">
        <v>50.5</v>
      </c>
      <c r="AI60" s="24">
        <f t="shared" si="2"/>
        <v>178.15</v>
      </c>
      <c r="AJ60" s="24">
        <f t="shared" si="3"/>
        <v>58.95</v>
      </c>
      <c r="AK60" s="19">
        <v>9.3996187682300655E-2</v>
      </c>
      <c r="AL60" s="19">
        <v>39.235238949445524</v>
      </c>
      <c r="AM60" s="24">
        <v>39.134177334102063</v>
      </c>
      <c r="AN60" s="24">
        <v>173.90900000000002</v>
      </c>
      <c r="AO60" s="24">
        <v>67.434200000000004</v>
      </c>
      <c r="AP60" s="24">
        <v>55.603699999999996</v>
      </c>
      <c r="AQ60" s="19">
        <f>'[1]Data Comps'!U60/'[1]Data Comps'!V60</f>
        <v>8.4160989491579713E-2</v>
      </c>
      <c r="AR60" s="19">
        <v>37.161210759057298</v>
      </c>
      <c r="AS60" s="19">
        <v>35.645968733532406</v>
      </c>
      <c r="AT60" s="21">
        <v>0.60855845278359577</v>
      </c>
      <c r="AU60" s="21">
        <v>0.66053642286056669</v>
      </c>
      <c r="AV60" s="28">
        <v>317494.14711857511</v>
      </c>
      <c r="AW60" s="34">
        <v>423744.66367904877</v>
      </c>
      <c r="AX60" s="16">
        <v>31187.499498365836</v>
      </c>
      <c r="AY60" s="16">
        <v>27076.820874959027</v>
      </c>
      <c r="AZ60">
        <v>1</v>
      </c>
    </row>
    <row r="61" spans="1:52">
      <c r="A61" t="s">
        <v>494</v>
      </c>
      <c r="B61">
        <v>63</v>
      </c>
      <c r="C61" t="s">
        <v>297</v>
      </c>
      <c r="D61" t="s">
        <v>298</v>
      </c>
      <c r="E61" s="48">
        <v>2</v>
      </c>
      <c r="F61">
        <v>1</v>
      </c>
      <c r="G61" t="s">
        <v>300</v>
      </c>
      <c r="H61" t="s">
        <v>294</v>
      </c>
      <c r="I61" t="s">
        <v>580</v>
      </c>
      <c r="J61" t="s">
        <v>298</v>
      </c>
      <c r="K61">
        <v>3</v>
      </c>
      <c r="L61">
        <v>1</v>
      </c>
      <c r="M61" t="s">
        <v>359</v>
      </c>
      <c r="N61" t="s">
        <v>528</v>
      </c>
      <c r="O61" t="s">
        <v>582</v>
      </c>
      <c r="P61">
        <v>2</v>
      </c>
      <c r="Q61" s="14">
        <v>4</v>
      </c>
      <c r="R61" s="14" t="s">
        <v>380</v>
      </c>
      <c r="S61" s="47" t="s">
        <v>468</v>
      </c>
      <c r="T61" s="33">
        <v>0.61392000000000002</v>
      </c>
      <c r="U61" s="33">
        <v>0.58005605635119895</v>
      </c>
      <c r="V61" s="54">
        <v>0.59433270915133707</v>
      </c>
      <c r="W61" s="54">
        <v>0.55213699999999999</v>
      </c>
      <c r="X61" s="19">
        <v>0.52491838235577137</v>
      </c>
      <c r="Y61" s="34">
        <v>317542</v>
      </c>
      <c r="Z61" s="34">
        <v>244168.20904223429</v>
      </c>
      <c r="AA61" s="55">
        <v>299949.82855865388</v>
      </c>
      <c r="AB61" s="16">
        <v>29397.5</v>
      </c>
      <c r="AC61" s="16">
        <v>22705.385082012959</v>
      </c>
      <c r="AD61" s="56">
        <v>27136.918571312686</v>
      </c>
      <c r="AE61" s="24">
        <v>152.4</v>
      </c>
      <c r="AF61" s="24">
        <v>57.9</v>
      </c>
      <c r="AG61" s="24">
        <v>134.30000000000001</v>
      </c>
      <c r="AH61" s="24">
        <v>55.3</v>
      </c>
      <c r="AI61" s="24">
        <f t="shared" si="2"/>
        <v>143.35000000000002</v>
      </c>
      <c r="AJ61" s="24">
        <f t="shared" si="3"/>
        <v>56.599999999999994</v>
      </c>
      <c r="AK61" s="19">
        <v>9.3213077841252892E-2</v>
      </c>
      <c r="AL61" s="19">
        <v>33.45394050566459</v>
      </c>
      <c r="AM61" s="24">
        <v>33.159604444817909</v>
      </c>
      <c r="AN61" s="24">
        <v>146.684</v>
      </c>
      <c r="AO61" s="24">
        <v>69.115399999999994</v>
      </c>
      <c r="AP61" s="24">
        <v>61.6569</v>
      </c>
      <c r="AQ61" s="19">
        <f>'[1]Data Comps'!U62/'[1]Data Comps'!V62</f>
        <v>9.2578304602225853E-2</v>
      </c>
      <c r="AR61" s="19">
        <v>35.376359916945027</v>
      </c>
      <c r="AS61" s="19">
        <v>32.405000425206225</v>
      </c>
      <c r="AT61" s="21">
        <v>0.59703630328145796</v>
      </c>
      <c r="AU61" s="21">
        <v>0.60510929535279234</v>
      </c>
      <c r="AV61" s="28">
        <v>240325.588586433</v>
      </c>
      <c r="AW61" s="34">
        <v>251624.80251635576</v>
      </c>
      <c r="AX61" s="16">
        <v>21698.90881139944</v>
      </c>
      <c r="AY61" s="16">
        <v>21164.273201486576</v>
      </c>
      <c r="AZ61">
        <v>1</v>
      </c>
    </row>
    <row r="62" spans="1:52">
      <c r="A62" t="s">
        <v>80</v>
      </c>
      <c r="B62" s="5">
        <v>64</v>
      </c>
      <c r="C62" s="5" t="s">
        <v>301</v>
      </c>
      <c r="D62" s="5" t="s">
        <v>298</v>
      </c>
      <c r="E62" s="5">
        <v>1</v>
      </c>
      <c r="F62" s="5">
        <v>1</v>
      </c>
      <c r="G62" t="s">
        <v>301</v>
      </c>
      <c r="H62" t="s">
        <v>302</v>
      </c>
      <c r="I62" t="s">
        <v>580</v>
      </c>
      <c r="J62" t="s">
        <v>298</v>
      </c>
      <c r="K62">
        <v>1</v>
      </c>
      <c r="L62">
        <v>1</v>
      </c>
      <c r="M62" t="s">
        <v>361</v>
      </c>
      <c r="N62" t="s">
        <v>530</v>
      </c>
      <c r="O62" t="s">
        <v>582</v>
      </c>
      <c r="P62">
        <v>2</v>
      </c>
      <c r="Q62" s="14">
        <v>4</v>
      </c>
      <c r="R62" s="14" t="s">
        <v>380</v>
      </c>
      <c r="S62" s="47"/>
      <c r="T62" s="33">
        <v>0.61711899999999997</v>
      </c>
      <c r="U62" s="33">
        <v>0.58405473436792865</v>
      </c>
      <c r="V62" s="54">
        <v>0.6433101148566267</v>
      </c>
      <c r="W62" s="54">
        <v>0.55354599999999998</v>
      </c>
      <c r="X62" s="19">
        <v>0.5817223668999596</v>
      </c>
      <c r="Y62" s="34">
        <v>351107</v>
      </c>
      <c r="Z62" s="34">
        <v>281619.97467898158</v>
      </c>
      <c r="AA62" s="55">
        <v>437707.98482778977</v>
      </c>
      <c r="AB62" s="16">
        <v>30751.899999999998</v>
      </c>
      <c r="AC62" s="16">
        <v>25909.038257938144</v>
      </c>
      <c r="AD62" s="56">
        <v>34626.576322689492</v>
      </c>
      <c r="AE62" s="24">
        <v>160.19999999999999</v>
      </c>
      <c r="AF62" s="24">
        <v>66.7</v>
      </c>
      <c r="AG62" s="24">
        <v>156.9</v>
      </c>
      <c r="AH62" s="24">
        <v>53.1</v>
      </c>
      <c r="AI62" s="24">
        <f t="shared" si="2"/>
        <v>158.55000000000001</v>
      </c>
      <c r="AJ62" s="24">
        <f t="shared" si="3"/>
        <v>59.900000000000006</v>
      </c>
      <c r="AK62" s="19">
        <v>9.2993243905315756E-2</v>
      </c>
      <c r="AL62" s="19">
        <v>38.394742750800368</v>
      </c>
      <c r="AM62" s="24">
        <v>37.922431090102563</v>
      </c>
      <c r="AN62" s="24">
        <v>154.48500000000001</v>
      </c>
      <c r="AO62" s="24">
        <v>62.517500000000005</v>
      </c>
      <c r="AP62" s="24">
        <v>54.250700000000002</v>
      </c>
      <c r="AQ62" s="19">
        <f>'[1]Data Comps'!U63/'[1]Data Comps'!V63</f>
        <v>8.7585550843475066E-2</v>
      </c>
      <c r="AR62" s="19">
        <v>35.646707358485457</v>
      </c>
      <c r="AS62" s="19">
        <v>34.252225065768293</v>
      </c>
      <c r="AT62" s="21">
        <v>0.61387447545968321</v>
      </c>
      <c r="AU62" s="21">
        <v>0.65346262911331077</v>
      </c>
      <c r="AV62" s="28">
        <v>294025.65334072232</v>
      </c>
      <c r="AW62" s="34">
        <v>369331.65871612384</v>
      </c>
      <c r="AX62" s="16">
        <v>27768.496539562835</v>
      </c>
      <c r="AY62" s="16">
        <v>24721.800394763457</v>
      </c>
      <c r="AZ62">
        <v>1</v>
      </c>
    </row>
    <row r="63" spans="1:52">
      <c r="A63" t="s">
        <v>81</v>
      </c>
      <c r="B63">
        <v>65</v>
      </c>
      <c r="C63" t="s">
        <v>297</v>
      </c>
      <c r="D63" t="s">
        <v>298</v>
      </c>
      <c r="E63">
        <v>2</v>
      </c>
      <c r="F63">
        <v>1</v>
      </c>
      <c r="G63" t="s">
        <v>313</v>
      </c>
      <c r="H63" t="s">
        <v>314</v>
      </c>
      <c r="I63" t="s">
        <v>308</v>
      </c>
      <c r="J63" t="s">
        <v>308</v>
      </c>
      <c r="K63">
        <v>3</v>
      </c>
      <c r="L63">
        <v>2</v>
      </c>
      <c r="M63" t="s">
        <v>363</v>
      </c>
      <c r="N63" t="s">
        <v>530</v>
      </c>
      <c r="O63" t="s">
        <v>582</v>
      </c>
      <c r="P63">
        <v>2</v>
      </c>
      <c r="Q63" s="14">
        <v>1</v>
      </c>
      <c r="R63" s="14" t="s">
        <v>381</v>
      </c>
      <c r="S63" s="47"/>
      <c r="T63" s="33">
        <v>0.607877</v>
      </c>
      <c r="U63" s="33">
        <v>0.62362473750198233</v>
      </c>
      <c r="V63" s="54">
        <v>0.64840021172085405</v>
      </c>
      <c r="W63" s="54">
        <v>0.54271999999999998</v>
      </c>
      <c r="X63" s="19">
        <v>0.58739941837227516</v>
      </c>
      <c r="Y63" s="34">
        <v>211473</v>
      </c>
      <c r="Z63" s="34">
        <v>229643.8005001001</v>
      </c>
      <c r="AA63" s="67">
        <v>271466.3469487938</v>
      </c>
      <c r="AB63" s="16">
        <v>19199.8</v>
      </c>
      <c r="AC63" s="16">
        <v>18793.151930519347</v>
      </c>
      <c r="AD63" s="56">
        <v>20700.641764531971</v>
      </c>
      <c r="AE63" s="24">
        <v>100.1</v>
      </c>
      <c r="AF63" s="24">
        <v>71.400000000000006</v>
      </c>
      <c r="AG63" s="24">
        <v>103.3</v>
      </c>
      <c r="AH63" s="24">
        <v>60.4</v>
      </c>
      <c r="AI63" s="24">
        <f t="shared" si="2"/>
        <v>101.69999999999999</v>
      </c>
      <c r="AJ63" s="24">
        <f t="shared" si="3"/>
        <v>65.900000000000006</v>
      </c>
      <c r="AK63" s="19">
        <v>8.1836095246608481E-2</v>
      </c>
      <c r="AL63" s="19">
        <v>38.978435084447632</v>
      </c>
      <c r="AM63" s="24">
        <v>39.341729116908581</v>
      </c>
      <c r="AN63" s="24">
        <v>96.784199999999998</v>
      </c>
      <c r="AO63" s="24">
        <v>67.256799999999998</v>
      </c>
      <c r="AP63" s="24">
        <v>63.319799999999994</v>
      </c>
      <c r="AQ63" s="19">
        <f>'[1]Data Comps'!U64/'[1]Data Comps'!V64</f>
        <v>9.0790786530668216E-2</v>
      </c>
      <c r="AR63" s="19">
        <v>34.742396488595119</v>
      </c>
      <c r="AS63" s="19">
        <v>33.043000447921337</v>
      </c>
      <c r="AT63" s="21">
        <v>0.62362473750198233</v>
      </c>
      <c r="AU63" s="21">
        <v>0.64840021172085405</v>
      </c>
      <c r="AV63" s="28">
        <v>229643.8005001001</v>
      </c>
      <c r="AW63" s="34">
        <v>271466.3469487938</v>
      </c>
      <c r="AX63" s="16">
        <v>20700.641764531971</v>
      </c>
      <c r="AY63" s="16">
        <v>18793.151930519347</v>
      </c>
      <c r="AZ63">
        <v>1</v>
      </c>
    </row>
    <row r="64" spans="1:52">
      <c r="A64" s="85" t="s">
        <v>82</v>
      </c>
      <c r="B64" s="48">
        <v>66</v>
      </c>
      <c r="C64" s="48" t="s">
        <v>301</v>
      </c>
      <c r="D64" s="48" t="s">
        <v>298</v>
      </c>
      <c r="E64" s="48">
        <v>1</v>
      </c>
      <c r="F64" s="48">
        <v>0</v>
      </c>
      <c r="G64" s="48" t="s">
        <v>297</v>
      </c>
      <c r="H64" t="s">
        <v>294</v>
      </c>
      <c r="I64" t="s">
        <v>580</v>
      </c>
      <c r="J64" t="s">
        <v>298</v>
      </c>
      <c r="K64">
        <v>2</v>
      </c>
      <c r="L64">
        <v>1</v>
      </c>
      <c r="M64" t="s">
        <v>361</v>
      </c>
      <c r="N64" t="s">
        <v>530</v>
      </c>
      <c r="O64" t="s">
        <v>582</v>
      </c>
      <c r="P64">
        <v>2</v>
      </c>
      <c r="Q64" s="14">
        <v>4</v>
      </c>
      <c r="R64" s="14" t="s">
        <v>380</v>
      </c>
      <c r="S64" s="47"/>
      <c r="T64" s="33">
        <v>0.59740099999999996</v>
      </c>
      <c r="U64" s="33">
        <v>0.54383843224996675</v>
      </c>
      <c r="V64" s="54">
        <v>0.60013989269776136</v>
      </c>
      <c r="W64" s="54">
        <v>0.53196900000000003</v>
      </c>
      <c r="X64" s="19">
        <v>0.5322800790220189</v>
      </c>
      <c r="Y64" s="34">
        <v>253561.00000000003</v>
      </c>
      <c r="Z64" s="34">
        <v>175028.12897747292</v>
      </c>
      <c r="AA64" s="55">
        <v>270223.62210889079</v>
      </c>
      <c r="AB64" s="16">
        <v>24268.399999999998</v>
      </c>
      <c r="AC64" s="16">
        <v>17857.603612346371</v>
      </c>
      <c r="AD64" s="56">
        <v>24265.666317846808</v>
      </c>
      <c r="AE64" s="24">
        <v>116.5</v>
      </c>
      <c r="AF64" s="24">
        <v>61</v>
      </c>
      <c r="AG64" s="24">
        <v>124.7</v>
      </c>
      <c r="AH64" s="24">
        <v>49.9</v>
      </c>
      <c r="AI64" s="24">
        <f t="shared" si="2"/>
        <v>120.6</v>
      </c>
      <c r="AJ64" s="24">
        <f t="shared" si="3"/>
        <v>55.45</v>
      </c>
      <c r="AK64" s="19">
        <v>0.102592857871294</v>
      </c>
      <c r="AL64" s="19">
        <v>33.990807353589709</v>
      </c>
      <c r="AM64" s="24">
        <v>33.40814365894596</v>
      </c>
      <c r="AN64" s="24">
        <v>122.357</v>
      </c>
      <c r="AO64" s="24">
        <v>60.747799999999998</v>
      </c>
      <c r="AP64" s="24">
        <v>51.700200000000002</v>
      </c>
      <c r="AQ64" s="19">
        <f>'[1]Data Comps'!U65/'[1]Data Comps'!V65</f>
        <v>9.5710302451875465E-2</v>
      </c>
      <c r="AR64" s="19">
        <v>33.794968295501398</v>
      </c>
      <c r="AS64" s="19">
        <v>31.344588023932364</v>
      </c>
      <c r="AT64" s="21">
        <v>0.57755857332417404</v>
      </c>
      <c r="AU64" s="21">
        <v>0.61399568862534826</v>
      </c>
      <c r="AV64" s="28">
        <v>192210.14695306562</v>
      </c>
      <c r="AW64" s="34">
        <v>234966.31190655314</v>
      </c>
      <c r="AX64" s="16">
        <v>19771.66652728965</v>
      </c>
      <c r="AY64" s="16">
        <v>17769.254731064473</v>
      </c>
      <c r="AZ64">
        <v>1</v>
      </c>
    </row>
    <row r="65" spans="1:52">
      <c r="A65" t="s">
        <v>83</v>
      </c>
      <c r="B65" s="6">
        <v>67</v>
      </c>
      <c r="C65" s="6" t="s">
        <v>299</v>
      </c>
      <c r="D65" s="6" t="s">
        <v>295</v>
      </c>
      <c r="E65" s="85">
        <v>2</v>
      </c>
      <c r="F65" s="6">
        <v>1</v>
      </c>
      <c r="G65" t="s">
        <v>307</v>
      </c>
      <c r="H65" t="s">
        <v>294</v>
      </c>
      <c r="I65" t="s">
        <v>308</v>
      </c>
      <c r="J65" t="s">
        <v>308</v>
      </c>
      <c r="K65">
        <v>2</v>
      </c>
      <c r="L65">
        <v>1</v>
      </c>
      <c r="M65" t="s">
        <v>361</v>
      </c>
      <c r="N65" t="s">
        <v>530</v>
      </c>
      <c r="O65" t="s">
        <v>582</v>
      </c>
      <c r="P65">
        <v>2</v>
      </c>
      <c r="Q65" s="14">
        <v>1</v>
      </c>
      <c r="R65" s="14" t="s">
        <v>381</v>
      </c>
      <c r="S65" s="47"/>
      <c r="T65" s="33">
        <v>0.59063299999999996</v>
      </c>
      <c r="U65" s="33">
        <v>0.62346736097286237</v>
      </c>
      <c r="V65" s="54">
        <v>0.61659244020846204</v>
      </c>
      <c r="W65" s="54">
        <v>0.52495599999999998</v>
      </c>
      <c r="X65" s="19">
        <v>0.55082849269724754</v>
      </c>
      <c r="Y65" s="34">
        <v>196686</v>
      </c>
      <c r="Z65" s="34">
        <v>221092.22978819232</v>
      </c>
      <c r="AA65" s="67">
        <v>210641.78465787895</v>
      </c>
      <c r="AB65" s="16">
        <v>18675.7</v>
      </c>
      <c r="AC65" s="16">
        <v>18116.793092967218</v>
      </c>
      <c r="AD65" s="56">
        <v>17587.224788764073</v>
      </c>
      <c r="AE65" s="24">
        <v>95.8</v>
      </c>
      <c r="AF65" s="24">
        <v>64.5</v>
      </c>
      <c r="AG65" s="24">
        <v>97.6</v>
      </c>
      <c r="AH65" s="24">
        <v>67.7</v>
      </c>
      <c r="AI65" s="24">
        <f t="shared" si="2"/>
        <v>96.699999999999989</v>
      </c>
      <c r="AJ65" s="24">
        <f t="shared" si="3"/>
        <v>66.099999999999994</v>
      </c>
      <c r="AK65" s="19">
        <v>8.1942242431238835E-2</v>
      </c>
      <c r="AL65" s="19">
        <v>35.551063511416288</v>
      </c>
      <c r="AM65" s="24">
        <v>35.93093063650123</v>
      </c>
      <c r="AN65" s="24">
        <v>92.847200000000001</v>
      </c>
      <c r="AO65" s="24">
        <v>66.928699999999992</v>
      </c>
      <c r="AP65" s="24">
        <v>59.710899999999995</v>
      </c>
      <c r="AQ65" s="19">
        <f>'[1]Data Comps'!U66/'[1]Data Comps'!V66</f>
        <v>9.4951852190801586E-2</v>
      </c>
      <c r="AR65" s="19">
        <v>33.204963460966496</v>
      </c>
      <c r="AS65" s="19">
        <v>31.594960295999613</v>
      </c>
      <c r="AT65" s="21">
        <v>0.62346736097286237</v>
      </c>
      <c r="AU65" s="21">
        <v>0.61659244020846204</v>
      </c>
      <c r="AV65" s="28">
        <v>221092.22978819232</v>
      </c>
      <c r="AW65" s="34">
        <v>210641.78465787895</v>
      </c>
      <c r="AX65" s="16">
        <v>17587.224788764073</v>
      </c>
      <c r="AY65" s="16">
        <v>18116.793092967218</v>
      </c>
      <c r="AZ65">
        <v>1</v>
      </c>
    </row>
    <row r="66" spans="1:52">
      <c r="A66" t="s">
        <v>84</v>
      </c>
      <c r="B66" s="6">
        <v>68</v>
      </c>
      <c r="C66" s="6" t="s">
        <v>297</v>
      </c>
      <c r="D66" s="6" t="s">
        <v>298</v>
      </c>
      <c r="E66" s="85">
        <v>2</v>
      </c>
      <c r="F66" s="6">
        <v>0</v>
      </c>
      <c r="G66" t="s">
        <v>310</v>
      </c>
      <c r="H66" t="s">
        <v>294</v>
      </c>
      <c r="I66" t="s">
        <v>580</v>
      </c>
      <c r="J66" t="s">
        <v>295</v>
      </c>
      <c r="K66">
        <v>3</v>
      </c>
      <c r="L66">
        <v>2</v>
      </c>
      <c r="M66" t="s">
        <v>361</v>
      </c>
      <c r="N66" t="s">
        <v>530</v>
      </c>
      <c r="O66" t="s">
        <v>582</v>
      </c>
      <c r="P66">
        <v>2</v>
      </c>
      <c r="Q66" s="14">
        <v>4</v>
      </c>
      <c r="R66" s="14" t="s">
        <v>380</v>
      </c>
      <c r="S66" s="47"/>
      <c r="T66" s="33">
        <v>0.60480299999999998</v>
      </c>
      <c r="U66" s="33">
        <v>0.58378485774725342</v>
      </c>
      <c r="V66" s="54">
        <v>0.63193650484873598</v>
      </c>
      <c r="W66" s="54">
        <v>0.53876100000000005</v>
      </c>
      <c r="X66" s="19">
        <v>0.56837253106685892</v>
      </c>
      <c r="Y66" s="34">
        <v>253316</v>
      </c>
      <c r="Z66" s="34">
        <v>230576.93585938372</v>
      </c>
      <c r="AA66" s="55">
        <v>295674.42927014141</v>
      </c>
      <c r="AB66" s="16">
        <v>23168.7</v>
      </c>
      <c r="AC66" s="16">
        <v>21369.119647209303</v>
      </c>
      <c r="AD66" s="56">
        <v>24158.337729340397</v>
      </c>
      <c r="AE66" s="24">
        <v>134.4</v>
      </c>
      <c r="AF66" s="24">
        <v>68.2</v>
      </c>
      <c r="AG66" s="24">
        <v>127.1</v>
      </c>
      <c r="AH66" s="24">
        <v>55</v>
      </c>
      <c r="AI66" s="24">
        <f t="shared" ref="AI66:AI97" si="4">(AE66+AG66)/2</f>
        <v>130.75</v>
      </c>
      <c r="AJ66" s="24">
        <f t="shared" ref="AJ66:AJ97" si="5">(AF66+AH66)/2</f>
        <v>61.6</v>
      </c>
      <c r="AK66" s="19">
        <v>9.2676743957778862E-2</v>
      </c>
      <c r="AL66" s="19">
        <v>37.131397899487752</v>
      </c>
      <c r="AM66" s="24">
        <v>36.717066287765775</v>
      </c>
      <c r="AN66" s="24">
        <v>126.48200000000001</v>
      </c>
      <c r="AO66" s="24">
        <v>64.711500000000001</v>
      </c>
      <c r="AP66" s="24">
        <v>55.046799999999998</v>
      </c>
      <c r="AQ66" s="19">
        <f>'[1]Data Comps'!U67/'[1]Data Comps'!V67</f>
        <v>9.1461652639391114E-2</v>
      </c>
      <c r="AR66" s="19">
        <v>34.44392494656033</v>
      </c>
      <c r="AS66" s="19">
        <v>32.800631886985457</v>
      </c>
      <c r="AT66" s="21">
        <v>0.61588076441653472</v>
      </c>
      <c r="AU66" s="21">
        <v>0.65149062328491858</v>
      </c>
      <c r="AV66" s="28">
        <v>256795.48520045035</v>
      </c>
      <c r="AW66" s="34">
        <v>318426.40164855844</v>
      </c>
      <c r="AX66" s="16">
        <v>24073.908935014973</v>
      </c>
      <c r="AY66" s="16">
        <v>21471.107826167496</v>
      </c>
      <c r="AZ66">
        <v>1</v>
      </c>
    </row>
    <row r="67" spans="1:52">
      <c r="A67" t="s">
        <v>493</v>
      </c>
      <c r="B67">
        <v>69</v>
      </c>
      <c r="C67" t="s">
        <v>301</v>
      </c>
      <c r="D67" t="s">
        <v>298</v>
      </c>
      <c r="E67" s="48">
        <v>1</v>
      </c>
      <c r="F67">
        <v>1</v>
      </c>
      <c r="G67" t="s">
        <v>297</v>
      </c>
      <c r="H67" t="s">
        <v>294</v>
      </c>
      <c r="I67" t="s">
        <v>580</v>
      </c>
      <c r="J67" t="s">
        <v>298</v>
      </c>
      <c r="K67">
        <v>2</v>
      </c>
      <c r="L67">
        <v>1</v>
      </c>
      <c r="M67" t="s">
        <v>359</v>
      </c>
      <c r="N67" t="s">
        <v>528</v>
      </c>
      <c r="O67" t="s">
        <v>582</v>
      </c>
      <c r="P67">
        <v>2</v>
      </c>
      <c r="Q67" s="14">
        <v>4</v>
      </c>
      <c r="R67" s="14" t="s">
        <v>380</v>
      </c>
      <c r="S67" s="47" t="s">
        <v>468</v>
      </c>
      <c r="T67" s="33">
        <v>0.57361899999999999</v>
      </c>
      <c r="U67" s="33">
        <v>0.49483932022490695</v>
      </c>
      <c r="V67" s="54">
        <v>0.56355262998775857</v>
      </c>
      <c r="W67" s="54">
        <v>0.50826199999999999</v>
      </c>
      <c r="X67" s="19">
        <v>0.49163433498837528</v>
      </c>
      <c r="Y67" s="34">
        <v>180070</v>
      </c>
      <c r="Z67" s="34">
        <v>95791.414339185518</v>
      </c>
      <c r="AA67" s="55">
        <v>168429.71944362554</v>
      </c>
      <c r="AB67" s="16">
        <v>25277</v>
      </c>
      <c r="AC67" s="16">
        <v>11089.562543029188</v>
      </c>
      <c r="AD67" s="56">
        <v>16874.849239389445</v>
      </c>
      <c r="AE67" s="24">
        <v>90.4</v>
      </c>
      <c r="AF67" s="24">
        <v>60.8</v>
      </c>
      <c r="AG67" s="24">
        <v>74.599999999999994</v>
      </c>
      <c r="AH67" s="24">
        <v>47.8</v>
      </c>
      <c r="AI67" s="24">
        <f t="shared" si="4"/>
        <v>82.5</v>
      </c>
      <c r="AJ67" s="24">
        <f t="shared" si="5"/>
        <v>54.3</v>
      </c>
      <c r="AK67" s="19">
        <v>0.11492799342410323</v>
      </c>
      <c r="AL67" s="19">
        <v>30.932681703341903</v>
      </c>
      <c r="AM67" s="24">
        <v>29.943328746986701</v>
      </c>
      <c r="AN67" s="24">
        <v>86.103899999999996</v>
      </c>
      <c r="AO67" s="24">
        <v>63.873399999999997</v>
      </c>
      <c r="AP67" s="24">
        <v>53.854100000000003</v>
      </c>
      <c r="AQ67" s="19">
        <f>'[1]Data Comps'!U68/'[1]Data Comps'!V68</f>
        <v>0.14037318820458711</v>
      </c>
      <c r="AR67" s="19">
        <v>31.814495434579598</v>
      </c>
      <c r="AS67" s="19">
        <v>21.371602642718678</v>
      </c>
      <c r="AT67" s="21">
        <v>0.5434661473431851</v>
      </c>
      <c r="AU67" s="21">
        <v>0.58586589067373318</v>
      </c>
      <c r="AV67" s="28">
        <v>125540.55571157097</v>
      </c>
      <c r="AW67" s="34">
        <v>159683.38467078484</v>
      </c>
      <c r="AX67" s="16">
        <v>14458.245244331383</v>
      </c>
      <c r="AY67" s="16">
        <v>12604.477559665082</v>
      </c>
      <c r="AZ67">
        <v>1</v>
      </c>
    </row>
    <row r="68" spans="1:52">
      <c r="A68" t="s">
        <v>86</v>
      </c>
      <c r="B68">
        <v>70</v>
      </c>
      <c r="C68" t="s">
        <v>301</v>
      </c>
      <c r="D68" t="s">
        <v>298</v>
      </c>
      <c r="E68" s="48">
        <v>1</v>
      </c>
      <c r="F68">
        <v>0</v>
      </c>
      <c r="G68" t="s">
        <v>293</v>
      </c>
      <c r="H68" t="s">
        <v>294</v>
      </c>
      <c r="I68" t="s">
        <v>580</v>
      </c>
      <c r="J68" t="s">
        <v>295</v>
      </c>
      <c r="K68">
        <v>1</v>
      </c>
      <c r="L68">
        <v>1</v>
      </c>
      <c r="M68" t="s">
        <v>361</v>
      </c>
      <c r="N68" t="s">
        <v>530</v>
      </c>
      <c r="O68" t="s">
        <v>582</v>
      </c>
      <c r="P68">
        <v>2</v>
      </c>
      <c r="Q68" s="14">
        <v>4</v>
      </c>
      <c r="R68" s="14" t="s">
        <v>380</v>
      </c>
      <c r="S68" s="47"/>
      <c r="T68" s="33">
        <v>0.57297399999999998</v>
      </c>
      <c r="U68" s="33">
        <v>0.51460149998146065</v>
      </c>
      <c r="V68" s="54">
        <v>0.5816630831607712</v>
      </c>
      <c r="W68" s="54">
        <v>0.50308900000000001</v>
      </c>
      <c r="X68" s="19">
        <v>0.51252596360868685</v>
      </c>
      <c r="Y68" s="34">
        <v>160130</v>
      </c>
      <c r="Z68" s="34">
        <v>105354.27152066524</v>
      </c>
      <c r="AA68" s="55">
        <v>189935.87692705897</v>
      </c>
      <c r="AB68" s="16">
        <v>15923.099999999999</v>
      </c>
      <c r="AC68" s="16">
        <v>11711.259358180119</v>
      </c>
      <c r="AD68" s="56">
        <v>18212.039846775948</v>
      </c>
      <c r="AE68" s="24">
        <v>84.4</v>
      </c>
      <c r="AF68" s="24">
        <v>64.8</v>
      </c>
      <c r="AG68" s="24">
        <v>82.1</v>
      </c>
      <c r="AH68" s="24">
        <v>50.5</v>
      </c>
      <c r="AI68" s="24">
        <f t="shared" si="4"/>
        <v>83.25</v>
      </c>
      <c r="AJ68" s="24">
        <f t="shared" si="5"/>
        <v>57.65</v>
      </c>
      <c r="AK68" s="19">
        <v>0.11004878845470542</v>
      </c>
      <c r="AL68" s="19">
        <v>32.39652208993423</v>
      </c>
      <c r="AM68" s="24">
        <v>31.287414017054726</v>
      </c>
      <c r="AN68" s="24">
        <v>83.1614</v>
      </c>
      <c r="AO68" s="24">
        <v>62.892699999999998</v>
      </c>
      <c r="AP68" s="24">
        <v>53.354400000000005</v>
      </c>
      <c r="AQ68" s="19">
        <f>'[1]Data Comps'!U69/'[1]Data Comps'!V69</f>
        <v>9.943858115281333E-2</v>
      </c>
      <c r="AR68" s="19">
        <v>31.688614899368119</v>
      </c>
      <c r="AS68" s="19">
        <v>30.169376566120921</v>
      </c>
      <c r="AT68" s="21">
        <v>0.56367314215802744</v>
      </c>
      <c r="AU68" s="21">
        <v>0.60513434410704914</v>
      </c>
      <c r="AV68" s="28">
        <v>142642.60071955042</v>
      </c>
      <c r="AW68" s="34">
        <v>183034.46587379934</v>
      </c>
      <c r="AX68" s="16">
        <v>15756.934217806373</v>
      </c>
      <c r="AY68" s="16">
        <v>13645.571622936774</v>
      </c>
      <c r="AZ68">
        <v>1</v>
      </c>
    </row>
    <row r="69" spans="1:52">
      <c r="A69" t="s">
        <v>87</v>
      </c>
      <c r="B69">
        <v>71</v>
      </c>
      <c r="C69" t="s">
        <v>297</v>
      </c>
      <c r="D69" t="s">
        <v>298</v>
      </c>
      <c r="E69" s="48">
        <v>2</v>
      </c>
      <c r="F69">
        <v>0</v>
      </c>
      <c r="G69" t="s">
        <v>307</v>
      </c>
      <c r="H69" t="s">
        <v>294</v>
      </c>
      <c r="I69" t="s">
        <v>308</v>
      </c>
      <c r="J69" t="s">
        <v>308</v>
      </c>
      <c r="K69">
        <v>2</v>
      </c>
      <c r="L69">
        <v>2</v>
      </c>
      <c r="M69" t="s">
        <v>363</v>
      </c>
      <c r="N69" t="s">
        <v>530</v>
      </c>
      <c r="O69" t="s">
        <v>582</v>
      </c>
      <c r="P69">
        <v>2</v>
      </c>
      <c r="Q69" s="14">
        <v>1</v>
      </c>
      <c r="R69" s="14" t="s">
        <v>381</v>
      </c>
      <c r="S69" s="47"/>
      <c r="T69" s="33">
        <v>0.59083300000000005</v>
      </c>
      <c r="U69" s="33">
        <v>0.55829978546104897</v>
      </c>
      <c r="V69" s="54">
        <v>0.64711738329836377</v>
      </c>
      <c r="W69" s="54">
        <v>0.52428200000000003</v>
      </c>
      <c r="X69" s="19">
        <v>0.58587195741448084</v>
      </c>
      <c r="Y69" s="34">
        <v>188614</v>
      </c>
      <c r="Z69" s="34">
        <v>154399.42688937669</v>
      </c>
      <c r="AA69" s="67">
        <v>257798.13810941172</v>
      </c>
      <c r="AB69" s="16">
        <v>17915.5</v>
      </c>
      <c r="AC69" s="16">
        <v>15016.205216349908</v>
      </c>
      <c r="AD69" s="56">
        <v>19727.536244739091</v>
      </c>
      <c r="AE69" s="24">
        <v>85.7</v>
      </c>
      <c r="AF69" s="24">
        <v>73.8</v>
      </c>
      <c r="AG69" s="24">
        <v>95.1</v>
      </c>
      <c r="AH69" s="24">
        <v>44.2</v>
      </c>
      <c r="AI69" s="24">
        <f t="shared" si="4"/>
        <v>90.4</v>
      </c>
      <c r="AJ69" s="24">
        <f t="shared" si="5"/>
        <v>59</v>
      </c>
      <c r="AK69" s="19">
        <v>9.725557613052957E-2</v>
      </c>
      <c r="AL69" s="19">
        <v>38.827482877754349</v>
      </c>
      <c r="AM69" s="24">
        <v>39.203801464791773</v>
      </c>
      <c r="AN69" s="24">
        <v>88.607799999999997</v>
      </c>
      <c r="AO69" s="24">
        <v>69.555599999999998</v>
      </c>
      <c r="AP69" s="24">
        <v>65.321799999999996</v>
      </c>
      <c r="AQ69" s="19">
        <f>'[1]Data Comps'!U70/'[1]Data Comps'!V70</f>
        <v>9.4984995811551634E-2</v>
      </c>
      <c r="AR69" s="19">
        <v>33.206321656256314</v>
      </c>
      <c r="AS69" s="19">
        <v>31.583935698138482</v>
      </c>
      <c r="AT69" s="21">
        <v>0.55829978546104897</v>
      </c>
      <c r="AU69" s="21">
        <v>0.64711738329836377</v>
      </c>
      <c r="AV69" s="28">
        <v>154399.42688937669</v>
      </c>
      <c r="AW69" s="34">
        <v>257798.13810941172</v>
      </c>
      <c r="AX69" s="16">
        <v>19727.536244739091</v>
      </c>
      <c r="AY69" s="16">
        <v>15016.205216349908</v>
      </c>
      <c r="AZ69">
        <v>1</v>
      </c>
    </row>
    <row r="70" spans="1:52">
      <c r="A70" t="s">
        <v>88</v>
      </c>
      <c r="B70">
        <v>72</v>
      </c>
      <c r="C70" t="s">
        <v>301</v>
      </c>
      <c r="D70" t="s">
        <v>298</v>
      </c>
      <c r="E70" s="48">
        <v>1</v>
      </c>
      <c r="F70">
        <v>2</v>
      </c>
      <c r="G70" t="s">
        <v>299</v>
      </c>
      <c r="H70" t="s">
        <v>294</v>
      </c>
      <c r="I70" t="s">
        <v>580</v>
      </c>
      <c r="J70" t="s">
        <v>295</v>
      </c>
      <c r="K70">
        <v>2</v>
      </c>
      <c r="L70">
        <v>2</v>
      </c>
      <c r="M70" t="s">
        <v>361</v>
      </c>
      <c r="N70" t="s">
        <v>530</v>
      </c>
      <c r="O70" t="s">
        <v>582</v>
      </c>
      <c r="P70">
        <v>2</v>
      </c>
      <c r="Q70" s="14">
        <v>4</v>
      </c>
      <c r="R70" s="14" t="s">
        <v>380</v>
      </c>
      <c r="S70" s="47"/>
      <c r="T70" s="33">
        <v>0.57361399999999996</v>
      </c>
      <c r="U70" s="33">
        <v>0.54006611238283364</v>
      </c>
      <c r="V70" s="54">
        <v>0.55831403588212092</v>
      </c>
      <c r="W70" s="54">
        <v>0.50307900000000005</v>
      </c>
      <c r="X70" s="19">
        <v>0.48486303511357914</v>
      </c>
      <c r="Y70" s="34">
        <v>153163</v>
      </c>
      <c r="Z70" s="34">
        <v>121317.25915345005</v>
      </c>
      <c r="AA70" s="55">
        <v>137119.83403928694</v>
      </c>
      <c r="AB70" s="16">
        <v>14720.8</v>
      </c>
      <c r="AC70" s="16">
        <v>12762.501863233216</v>
      </c>
      <c r="AD70" s="56">
        <v>13845.069224299343</v>
      </c>
      <c r="AE70" s="24">
        <v>81.900000000000006</v>
      </c>
      <c r="AF70" s="24">
        <v>68</v>
      </c>
      <c r="AG70" s="24">
        <v>84</v>
      </c>
      <c r="AH70" s="24">
        <v>58.4</v>
      </c>
      <c r="AI70" s="24">
        <f t="shared" si="4"/>
        <v>82.95</v>
      </c>
      <c r="AJ70" s="24">
        <f t="shared" si="5"/>
        <v>63.2</v>
      </c>
      <c r="AK70" s="19">
        <v>0.10519939168004416</v>
      </c>
      <c r="AL70" s="19">
        <v>30.519275177381498</v>
      </c>
      <c r="AM70" s="24">
        <v>29.711624799671487</v>
      </c>
      <c r="AN70" s="24">
        <v>78.727500000000006</v>
      </c>
      <c r="AO70" s="24">
        <v>65.091700000000003</v>
      </c>
      <c r="AP70" s="24">
        <v>54.543300000000002</v>
      </c>
      <c r="AQ70" s="19">
        <f>'[1]Data Comps'!U71/'[1]Data Comps'!V71</f>
        <v>9.6111985270594072E-2</v>
      </c>
      <c r="AR70" s="19">
        <v>31.727834040503993</v>
      </c>
      <c r="AS70" s="19">
        <v>31.21358893538395</v>
      </c>
      <c r="AT70" s="21">
        <v>0.59536154565913768</v>
      </c>
      <c r="AU70" s="21">
        <v>0.61795863556940689</v>
      </c>
      <c r="AV70" s="28">
        <v>172479.21721256222</v>
      </c>
      <c r="AW70" s="34">
        <v>200831.96524750398</v>
      </c>
      <c r="AX70" s="16">
        <v>16697.561569268393</v>
      </c>
      <c r="AY70" s="16">
        <v>15230.472655368489</v>
      </c>
      <c r="AZ70">
        <v>1</v>
      </c>
    </row>
    <row r="71" spans="1:52">
      <c r="A71" t="s">
        <v>89</v>
      </c>
      <c r="B71" s="5">
        <v>73</v>
      </c>
      <c r="C71" s="5" t="s">
        <v>301</v>
      </c>
      <c r="D71" s="5" t="s">
        <v>298</v>
      </c>
      <c r="E71" s="46">
        <v>1</v>
      </c>
      <c r="F71" s="5">
        <v>0</v>
      </c>
      <c r="G71" t="s">
        <v>301</v>
      </c>
      <c r="H71" t="s">
        <v>302</v>
      </c>
      <c r="I71" t="s">
        <v>580</v>
      </c>
      <c r="J71" t="s">
        <v>298</v>
      </c>
      <c r="K71">
        <v>1</v>
      </c>
      <c r="L71">
        <v>2</v>
      </c>
      <c r="M71" t="s">
        <v>363</v>
      </c>
      <c r="N71" t="s">
        <v>530</v>
      </c>
      <c r="O71" t="s">
        <v>582</v>
      </c>
      <c r="P71">
        <v>2</v>
      </c>
      <c r="Q71" s="14">
        <v>4</v>
      </c>
      <c r="R71" s="14" t="s">
        <v>380</v>
      </c>
      <c r="S71" s="47"/>
      <c r="T71" s="33">
        <v>0.60036</v>
      </c>
      <c r="U71" s="33">
        <v>0.55484001420836948</v>
      </c>
      <c r="V71" s="54">
        <v>0.56874251688944977</v>
      </c>
      <c r="W71" s="54">
        <v>0.53455299999999994</v>
      </c>
      <c r="X71" s="19">
        <v>0.49694408218273017</v>
      </c>
      <c r="Y71" s="34">
        <v>195230</v>
      </c>
      <c r="Z71" s="34">
        <v>133307.90554459879</v>
      </c>
      <c r="AA71" s="55">
        <v>148634.82027876796</v>
      </c>
      <c r="AB71" s="16">
        <v>18252.899999999998</v>
      </c>
      <c r="AC71" s="16">
        <v>13562.530070944125</v>
      </c>
      <c r="AD71" s="56">
        <v>14646.216651047514</v>
      </c>
      <c r="AE71" s="24">
        <v>84.1</v>
      </c>
      <c r="AF71" s="24">
        <v>71.8</v>
      </c>
      <c r="AG71" s="24">
        <v>84.1</v>
      </c>
      <c r="AH71" s="24">
        <v>62.1</v>
      </c>
      <c r="AI71" s="24">
        <f t="shared" si="4"/>
        <v>84.1</v>
      </c>
      <c r="AJ71" s="24">
        <f t="shared" si="5"/>
        <v>66.95</v>
      </c>
      <c r="AK71" s="19">
        <v>0.10173837789692612</v>
      </c>
      <c r="AL71" s="19">
        <v>31.329160371264237</v>
      </c>
      <c r="AM71" s="24">
        <v>30.445026962264162</v>
      </c>
      <c r="AN71" s="24">
        <v>83.786299999999997</v>
      </c>
      <c r="AO71" s="24">
        <v>70.223799999999997</v>
      </c>
      <c r="AP71" s="24">
        <v>59.072399999999995</v>
      </c>
      <c r="AQ71" s="19">
        <f>'[1]Data Comps'!U72/'[1]Data Comps'!V72</f>
        <v>9.3494340009219884E-2</v>
      </c>
      <c r="AR71" s="19">
        <v>34.048665007251948</v>
      </c>
      <c r="AS71" s="19">
        <v>32.087503903489313</v>
      </c>
      <c r="AT71" s="21">
        <v>0.61312517597660343</v>
      </c>
      <c r="AU71" s="21">
        <v>0.63341315164541567</v>
      </c>
      <c r="AV71" s="28">
        <v>196340.84806248953</v>
      </c>
      <c r="AW71" s="34">
        <v>227009.22529608288</v>
      </c>
      <c r="AX71" s="16">
        <v>18074.291674471395</v>
      </c>
      <c r="AY71" s="16">
        <v>16537.388644003284</v>
      </c>
      <c r="AZ71">
        <v>1</v>
      </c>
    </row>
    <row r="72" spans="1:52">
      <c r="A72" t="s">
        <v>90</v>
      </c>
      <c r="B72">
        <v>74</v>
      </c>
      <c r="C72" t="s">
        <v>301</v>
      </c>
      <c r="D72" t="s">
        <v>298</v>
      </c>
      <c r="E72" s="48">
        <v>1</v>
      </c>
      <c r="F72">
        <v>0</v>
      </c>
      <c r="G72" t="s">
        <v>299</v>
      </c>
      <c r="H72" t="s">
        <v>294</v>
      </c>
      <c r="I72" t="s">
        <v>580</v>
      </c>
      <c r="J72" t="s">
        <v>295</v>
      </c>
      <c r="K72">
        <v>2</v>
      </c>
      <c r="L72">
        <v>1</v>
      </c>
      <c r="M72" t="s">
        <v>361</v>
      </c>
      <c r="N72" t="s">
        <v>530</v>
      </c>
      <c r="O72" t="s">
        <v>582</v>
      </c>
      <c r="P72">
        <v>2</v>
      </c>
      <c r="Q72" s="14">
        <v>4</v>
      </c>
      <c r="R72" s="14" t="s">
        <v>380</v>
      </c>
      <c r="S72" s="47"/>
      <c r="T72" s="33">
        <v>0.60221899999999995</v>
      </c>
      <c r="U72" s="33">
        <v>0.53212003813102038</v>
      </c>
      <c r="V72" s="54">
        <v>0.60216252868909381</v>
      </c>
      <c r="W72" s="54">
        <v>0.53732199999999997</v>
      </c>
      <c r="X72" s="19">
        <v>0.53531255678464629</v>
      </c>
      <c r="Y72" s="34">
        <v>224312</v>
      </c>
      <c r="Z72" s="34">
        <v>139553.6319941204</v>
      </c>
      <c r="AA72" s="55">
        <v>242828.48462250744</v>
      </c>
      <c r="AB72" s="16">
        <v>20855</v>
      </c>
      <c r="AC72" s="16">
        <v>14755.270992683601</v>
      </c>
      <c r="AD72" s="56">
        <v>21871.123353877498</v>
      </c>
      <c r="AE72" s="24">
        <v>104.4</v>
      </c>
      <c r="AF72" s="24">
        <v>64.400000000000006</v>
      </c>
      <c r="AG72" s="24">
        <v>99.3</v>
      </c>
      <c r="AH72" s="24">
        <v>49.3</v>
      </c>
      <c r="AI72" s="24">
        <f t="shared" si="4"/>
        <v>101.85</v>
      </c>
      <c r="AJ72" s="24">
        <f t="shared" si="5"/>
        <v>56.85</v>
      </c>
      <c r="AK72" s="19">
        <v>0.10653658472620596</v>
      </c>
      <c r="AL72" s="19">
        <v>34.190299153780124</v>
      </c>
      <c r="AM72" s="24">
        <v>33.308094974388695</v>
      </c>
      <c r="AN72" s="24">
        <v>107.07899999999999</v>
      </c>
      <c r="AO72" s="24">
        <v>68.401799999999994</v>
      </c>
      <c r="AP72" s="24">
        <v>58.016100000000002</v>
      </c>
      <c r="AQ72" s="19">
        <f>'[1]Data Comps'!U73/'[1]Data Comps'!V73</f>
        <v>9.2973180213274373E-2</v>
      </c>
      <c r="AR72" s="19">
        <v>34.231188154899435</v>
      </c>
      <c r="AS72" s="19">
        <v>32.267369935267325</v>
      </c>
      <c r="AT72" s="21">
        <v>0.57308356197418897</v>
      </c>
      <c r="AU72" s="21">
        <v>0.61996032024726222</v>
      </c>
      <c r="AV72" s="28">
        <v>169313.83327780679</v>
      </c>
      <c r="AW72" s="34">
        <v>221172.63413977198</v>
      </c>
      <c r="AX72" s="16">
        <v>18298.625861732628</v>
      </c>
      <c r="AY72" s="16">
        <v>15823.977345427667</v>
      </c>
      <c r="AZ72">
        <v>1</v>
      </c>
    </row>
    <row r="73" spans="1:52">
      <c r="A73" t="s">
        <v>91</v>
      </c>
      <c r="B73">
        <v>75</v>
      </c>
      <c r="C73" t="s">
        <v>301</v>
      </c>
      <c r="D73" t="s">
        <v>298</v>
      </c>
      <c r="E73" s="48">
        <v>1</v>
      </c>
      <c r="F73">
        <v>0</v>
      </c>
      <c r="G73" t="s">
        <v>301</v>
      </c>
      <c r="H73" t="s">
        <v>302</v>
      </c>
      <c r="I73" t="s">
        <v>580</v>
      </c>
      <c r="J73" t="s">
        <v>298</v>
      </c>
      <c r="K73">
        <v>1</v>
      </c>
      <c r="L73">
        <v>1</v>
      </c>
      <c r="M73" t="s">
        <v>361</v>
      </c>
      <c r="N73" t="s">
        <v>530</v>
      </c>
      <c r="O73" t="s">
        <v>582</v>
      </c>
      <c r="P73">
        <v>2</v>
      </c>
      <c r="Q73" s="14">
        <v>4</v>
      </c>
      <c r="R73" s="14" t="s">
        <v>380</v>
      </c>
      <c r="S73" s="47"/>
      <c r="T73" s="33">
        <v>0.62213200000000002</v>
      </c>
      <c r="U73" s="33">
        <v>0.54019448903117961</v>
      </c>
      <c r="V73" s="54">
        <v>0.60600163896303816</v>
      </c>
      <c r="W73" s="54">
        <v>0.55900399999999995</v>
      </c>
      <c r="X73" s="19">
        <v>0.54030740229622942</v>
      </c>
      <c r="Y73" s="34">
        <v>245959.99999999997</v>
      </c>
      <c r="Z73" s="34">
        <v>128045.06755463695</v>
      </c>
      <c r="AA73" s="55">
        <v>232605.8187755018</v>
      </c>
      <c r="AB73" s="16">
        <v>21418.9</v>
      </c>
      <c r="AC73" s="16">
        <v>13403.223464725233</v>
      </c>
      <c r="AD73" s="56">
        <v>20879.843101032802</v>
      </c>
      <c r="AE73" s="24">
        <v>88.4</v>
      </c>
      <c r="AF73" s="24">
        <v>68.599999999999994</v>
      </c>
      <c r="AG73" s="24">
        <v>92.2</v>
      </c>
      <c r="AH73" s="24">
        <v>52.6</v>
      </c>
      <c r="AI73" s="24">
        <f t="shared" si="4"/>
        <v>90.300000000000011</v>
      </c>
      <c r="AJ73" s="24">
        <f t="shared" si="5"/>
        <v>60.599999999999994</v>
      </c>
      <c r="AK73" s="19">
        <v>0.10433142023549406</v>
      </c>
      <c r="AL73" s="19">
        <v>34.559975250394352</v>
      </c>
      <c r="AM73" s="24">
        <v>33.420627394081734</v>
      </c>
      <c r="AN73" s="24">
        <v>93.34620000000001</v>
      </c>
      <c r="AO73" s="24">
        <v>65.410499999999999</v>
      </c>
      <c r="AP73" s="24">
        <v>63.025700000000001</v>
      </c>
      <c r="AQ73" s="19">
        <f>'[1]Data Comps'!U74/'[1]Data Comps'!V74</f>
        <v>8.7082859001463675E-2</v>
      </c>
      <c r="AR73" s="19">
        <v>36.145510825183699</v>
      </c>
      <c r="AS73" s="19">
        <v>34.44994841004906</v>
      </c>
      <c r="AT73" s="21">
        <v>0.58540584298740095</v>
      </c>
      <c r="AU73" s="21">
        <v>0.62814937493409773</v>
      </c>
      <c r="AV73" s="28">
        <v>170606.75887598438</v>
      </c>
      <c r="AW73" s="34">
        <v>222502.3509295157</v>
      </c>
      <c r="AX73" s="16">
        <v>17985.346665768546</v>
      </c>
      <c r="AY73" s="16">
        <v>15458.731614909804</v>
      </c>
      <c r="AZ73">
        <v>1</v>
      </c>
    </row>
    <row r="74" spans="1:52">
      <c r="A74" t="s">
        <v>92</v>
      </c>
      <c r="B74" s="6">
        <v>76</v>
      </c>
      <c r="C74" s="6" t="s">
        <v>301</v>
      </c>
      <c r="D74" s="6" t="s">
        <v>298</v>
      </c>
      <c r="E74" s="85">
        <v>1</v>
      </c>
      <c r="F74" s="6">
        <v>2</v>
      </c>
      <c r="G74" t="s">
        <v>293</v>
      </c>
      <c r="H74" t="s">
        <v>294</v>
      </c>
      <c r="I74" t="s">
        <v>580</v>
      </c>
      <c r="J74" t="s">
        <v>295</v>
      </c>
      <c r="K74">
        <v>1</v>
      </c>
      <c r="L74">
        <v>2</v>
      </c>
      <c r="M74" t="s">
        <v>361</v>
      </c>
      <c r="N74" t="s">
        <v>530</v>
      </c>
      <c r="O74" t="s">
        <v>582</v>
      </c>
      <c r="P74">
        <v>2</v>
      </c>
      <c r="Q74" s="14">
        <v>4</v>
      </c>
      <c r="R74" s="14" t="s">
        <v>380</v>
      </c>
      <c r="S74" s="47"/>
      <c r="T74" s="33">
        <v>0.63069399999999998</v>
      </c>
      <c r="U74" s="33">
        <v>0.55245318708633073</v>
      </c>
      <c r="V74" s="54">
        <v>0.65222156230855421</v>
      </c>
      <c r="W74" s="54">
        <v>0.56764099999999995</v>
      </c>
      <c r="X74" s="19">
        <v>0.59085129849727147</v>
      </c>
      <c r="Y74" s="34">
        <v>489975</v>
      </c>
      <c r="Z74" s="34">
        <v>369953.86553833965</v>
      </c>
      <c r="AA74" s="55">
        <v>584374.59495017747</v>
      </c>
      <c r="AB74" s="16">
        <v>40666.800000000003</v>
      </c>
      <c r="AC74" s="16">
        <v>36461.593458542862</v>
      </c>
      <c r="AD74" s="56">
        <v>44303.661470580577</v>
      </c>
      <c r="AE74" s="24">
        <v>233.8</v>
      </c>
      <c r="AF74" s="24">
        <v>65.099999999999994</v>
      </c>
      <c r="AG74" s="24">
        <v>232.9</v>
      </c>
      <c r="AH74" s="24">
        <v>46.6</v>
      </c>
      <c r="AI74" s="24">
        <f t="shared" si="4"/>
        <v>233.35000000000002</v>
      </c>
      <c r="AJ74" s="24">
        <f t="shared" si="5"/>
        <v>55.849999999999994</v>
      </c>
      <c r="AK74" s="19">
        <v>9.8557136051236144E-2</v>
      </c>
      <c r="AL74" s="19">
        <v>39.407621744813788</v>
      </c>
      <c r="AM74" s="24">
        <v>39.570629755165442</v>
      </c>
      <c r="AN74" s="24">
        <v>226.82499999999999</v>
      </c>
      <c r="AO74" s="24">
        <v>60.388600000000004</v>
      </c>
      <c r="AP74" s="24">
        <v>53.024099999999997</v>
      </c>
      <c r="AQ74" s="19">
        <f>'[1]Data Comps'!U75/'[1]Data Comps'!V75</f>
        <v>8.2997703964487995E-2</v>
      </c>
      <c r="AR74" s="19">
        <v>37.014017747780791</v>
      </c>
      <c r="AS74" s="19">
        <v>36.145578211218975</v>
      </c>
      <c r="AT74" s="21">
        <v>0.5920351550515055</v>
      </c>
      <c r="AU74" s="21">
        <v>0.65690525769371855</v>
      </c>
      <c r="AV74" s="28">
        <v>370657.96138005127</v>
      </c>
      <c r="AW74" s="34">
        <v>517807.58124123031</v>
      </c>
      <c r="AX74" s="16">
        <v>38549.000833675382</v>
      </c>
      <c r="AY74" s="16">
        <v>33017.271932889336</v>
      </c>
      <c r="AZ74">
        <v>1</v>
      </c>
    </row>
    <row r="75" spans="1:52">
      <c r="A75" t="s">
        <v>93</v>
      </c>
      <c r="B75" s="6">
        <v>77</v>
      </c>
      <c r="C75" s="6" t="s">
        <v>301</v>
      </c>
      <c r="D75" s="6" t="s">
        <v>298</v>
      </c>
      <c r="E75" s="85">
        <v>1</v>
      </c>
      <c r="F75" s="6">
        <v>0</v>
      </c>
      <c r="G75" t="s">
        <v>299</v>
      </c>
      <c r="H75" t="s">
        <v>294</v>
      </c>
      <c r="I75" t="s">
        <v>580</v>
      </c>
      <c r="J75" t="s">
        <v>295</v>
      </c>
      <c r="K75">
        <v>2</v>
      </c>
      <c r="L75">
        <v>2</v>
      </c>
      <c r="M75" t="s">
        <v>361</v>
      </c>
      <c r="N75" t="s">
        <v>530</v>
      </c>
      <c r="O75" t="s">
        <v>582</v>
      </c>
      <c r="P75">
        <v>3</v>
      </c>
      <c r="Q75" s="14">
        <v>4</v>
      </c>
      <c r="R75" s="14" t="s">
        <v>380</v>
      </c>
      <c r="S75" s="47"/>
      <c r="T75" s="33">
        <v>0.634378</v>
      </c>
      <c r="U75" s="33">
        <v>0.60510453960313659</v>
      </c>
      <c r="V75" s="54">
        <v>0.64563367335931821</v>
      </c>
      <c r="W75" s="54">
        <v>0.57205499999999998</v>
      </c>
      <c r="X75" s="19">
        <v>0.58373931148474933</v>
      </c>
      <c r="Y75" s="34">
        <v>366497</v>
      </c>
      <c r="Z75" s="34">
        <v>327261.65447786491</v>
      </c>
      <c r="AA75" s="55">
        <v>403167.08884864917</v>
      </c>
      <c r="AB75" s="16">
        <v>31215.8</v>
      </c>
      <c r="AC75" s="16">
        <v>28492.105865154539</v>
      </c>
      <c r="AD75" s="56">
        <v>31420.470422006874</v>
      </c>
      <c r="AE75" s="24">
        <v>165.7</v>
      </c>
      <c r="AF75" s="24">
        <v>67.099999999999994</v>
      </c>
      <c r="AG75" s="24">
        <v>167.5</v>
      </c>
      <c r="AH75" s="24">
        <v>56.7</v>
      </c>
      <c r="AI75" s="24">
        <f t="shared" si="4"/>
        <v>166.6</v>
      </c>
      <c r="AJ75" s="24">
        <f t="shared" si="5"/>
        <v>61.9</v>
      </c>
      <c r="AK75" s="19">
        <v>8.7062157986742286E-2</v>
      </c>
      <c r="AL75" s="19">
        <v>38.645634692616255</v>
      </c>
      <c r="AM75" s="24">
        <v>38.49405340853248</v>
      </c>
      <c r="AN75" s="24">
        <v>162.22</v>
      </c>
      <c r="AO75" s="24">
        <v>65.403199999999998</v>
      </c>
      <c r="AP75" s="24">
        <v>58.708399999999997</v>
      </c>
      <c r="AQ75" s="19">
        <f>'[1]Data Comps'!U76/'[1]Data Comps'!V76</f>
        <v>8.5173412060671708E-2</v>
      </c>
      <c r="AR75" s="19">
        <v>37.41483870021991</v>
      </c>
      <c r="AS75" s="19">
        <v>35.22225924051282</v>
      </c>
      <c r="AT75" s="21">
        <v>0.6289164739042179</v>
      </c>
      <c r="AU75" s="21">
        <v>0.65700816839322551</v>
      </c>
      <c r="AV75" s="28">
        <v>331878.56106675806</v>
      </c>
      <c r="AW75" s="34">
        <v>392752.23011603992</v>
      </c>
      <c r="AX75" s="16">
        <v>29216.675064895084</v>
      </c>
      <c r="AY75" s="16">
        <v>26774.831659158604</v>
      </c>
      <c r="AZ75">
        <v>1</v>
      </c>
    </row>
    <row r="76" spans="1:52">
      <c r="A76" t="s">
        <v>94</v>
      </c>
      <c r="B76">
        <v>78</v>
      </c>
      <c r="C76" t="s">
        <v>301</v>
      </c>
      <c r="D76" t="s">
        <v>298</v>
      </c>
      <c r="E76" s="48">
        <v>1</v>
      </c>
      <c r="F76">
        <v>1</v>
      </c>
      <c r="G76" t="s">
        <v>293</v>
      </c>
      <c r="H76" t="s">
        <v>294</v>
      </c>
      <c r="I76" t="s">
        <v>580</v>
      </c>
      <c r="J76" t="s">
        <v>295</v>
      </c>
      <c r="K76">
        <v>1</v>
      </c>
      <c r="L76">
        <v>1</v>
      </c>
      <c r="M76" t="s">
        <v>361</v>
      </c>
      <c r="N76" t="s">
        <v>530</v>
      </c>
      <c r="O76" t="s">
        <v>582</v>
      </c>
      <c r="P76">
        <v>3</v>
      </c>
      <c r="Q76" s="14">
        <v>4</v>
      </c>
      <c r="R76" s="14" t="s">
        <v>380</v>
      </c>
      <c r="S76" s="47"/>
      <c r="T76" s="33">
        <v>0.62429100000000004</v>
      </c>
      <c r="U76" s="33">
        <v>0.57381111114209271</v>
      </c>
      <c r="V76" s="54">
        <v>0.63195124223373511</v>
      </c>
      <c r="W76" s="54">
        <v>0.561558</v>
      </c>
      <c r="X76" s="19">
        <v>0.56898459928485934</v>
      </c>
      <c r="Y76" s="34">
        <v>303975</v>
      </c>
      <c r="Z76" s="34">
        <v>222746.71442343341</v>
      </c>
      <c r="AA76" s="55">
        <v>353648.07667231833</v>
      </c>
      <c r="AB76" s="16">
        <v>27205.1</v>
      </c>
      <c r="AC76" s="16">
        <v>21136.84842514963</v>
      </c>
      <c r="AD76" s="56">
        <v>29074.979766170225</v>
      </c>
      <c r="AE76" s="24">
        <v>133</v>
      </c>
      <c r="AF76" s="24">
        <v>66.5</v>
      </c>
      <c r="AG76" s="24">
        <v>132.19999999999999</v>
      </c>
      <c r="AH76" s="24">
        <v>53.1</v>
      </c>
      <c r="AI76" s="24">
        <f t="shared" si="4"/>
        <v>132.6</v>
      </c>
      <c r="AJ76" s="24">
        <f t="shared" si="5"/>
        <v>59.8</v>
      </c>
      <c r="AK76" s="19">
        <v>9.566806558187485E-2</v>
      </c>
      <c r="AL76" s="19">
        <v>37.146090703668932</v>
      </c>
      <c r="AM76" s="24">
        <v>36.48993872220683</v>
      </c>
      <c r="AN76" s="24">
        <v>128.70000000000002</v>
      </c>
      <c r="AO76" s="24">
        <v>64.574000000000012</v>
      </c>
      <c r="AP76" s="24">
        <v>58.744399999999999</v>
      </c>
      <c r="AQ76" s="19">
        <f>'[1]Data Comps'!U77/'[1]Data Comps'!V77</f>
        <v>8.9497820544452669E-2</v>
      </c>
      <c r="AR76" s="19">
        <v>36.36902594876674</v>
      </c>
      <c r="AS76" s="19">
        <v>33.520369342512986</v>
      </c>
      <c r="AT76" s="21">
        <v>0.60644097580740919</v>
      </c>
      <c r="AU76" s="21">
        <v>0.64492954554591431</v>
      </c>
      <c r="AV76" s="28">
        <v>245164.91126179148</v>
      </c>
      <c r="AW76" s="34">
        <v>307033.26928265789</v>
      </c>
      <c r="AX76" s="16">
        <v>23670.306288687487</v>
      </c>
      <c r="AY76" s="16">
        <v>21028.355883576212</v>
      </c>
      <c r="AZ76">
        <v>1</v>
      </c>
    </row>
    <row r="77" spans="1:52">
      <c r="A77" t="s">
        <v>95</v>
      </c>
      <c r="B77">
        <v>79</v>
      </c>
      <c r="C77" t="s">
        <v>301</v>
      </c>
      <c r="D77" t="s">
        <v>298</v>
      </c>
      <c r="E77" s="48">
        <v>1</v>
      </c>
      <c r="F77">
        <v>1</v>
      </c>
      <c r="G77" t="s">
        <v>299</v>
      </c>
      <c r="H77" t="s">
        <v>294</v>
      </c>
      <c r="I77" t="s">
        <v>580</v>
      </c>
      <c r="J77" t="s">
        <v>295</v>
      </c>
      <c r="K77">
        <v>2</v>
      </c>
      <c r="L77">
        <v>2</v>
      </c>
      <c r="M77" t="s">
        <v>361</v>
      </c>
      <c r="N77" t="s">
        <v>530</v>
      </c>
      <c r="O77" t="s">
        <v>582</v>
      </c>
      <c r="P77">
        <v>3</v>
      </c>
      <c r="Q77" s="14">
        <v>4</v>
      </c>
      <c r="R77" s="14" t="s">
        <v>380</v>
      </c>
      <c r="S77" s="47"/>
      <c r="T77" s="33">
        <v>0.58974899999999997</v>
      </c>
      <c r="U77" s="33">
        <v>0.5910993433843168</v>
      </c>
      <c r="V77" s="54">
        <v>0.63872190971835296</v>
      </c>
      <c r="W77" s="54">
        <v>0.52285700000000002</v>
      </c>
      <c r="X77" s="19">
        <v>0.57617653025892046</v>
      </c>
      <c r="Y77" s="34">
        <v>248785</v>
      </c>
      <c r="Z77" s="34">
        <v>249651.78615959687</v>
      </c>
      <c r="AA77" s="55">
        <v>319972.84519290185</v>
      </c>
      <c r="AB77" s="16">
        <v>23830.899999999998</v>
      </c>
      <c r="AC77" s="16">
        <v>22686.03442581425</v>
      </c>
      <c r="AD77" s="56">
        <v>25613.550241854755</v>
      </c>
      <c r="AE77" s="24">
        <v>140.5</v>
      </c>
      <c r="AF77" s="24">
        <v>69</v>
      </c>
      <c r="AG77" s="24">
        <v>132.19999999999999</v>
      </c>
      <c r="AH77" s="24">
        <v>55.8</v>
      </c>
      <c r="AI77" s="24">
        <f t="shared" si="4"/>
        <v>136.35</v>
      </c>
      <c r="AJ77" s="24">
        <f t="shared" si="5"/>
        <v>62.4</v>
      </c>
      <c r="AK77" s="19">
        <v>9.0870707455349711E-2</v>
      </c>
      <c r="AL77" s="19">
        <v>37.87220159132459</v>
      </c>
      <c r="AM77" s="24">
        <v>37.476980993057175</v>
      </c>
      <c r="AN77" s="24">
        <v>130.07</v>
      </c>
      <c r="AO77" s="24">
        <v>64.167699999999996</v>
      </c>
      <c r="AP77" s="24">
        <v>50.293599999999998</v>
      </c>
      <c r="AQ77" s="19">
        <f>'[1]Data Comps'!U78/'[1]Data Comps'!V78</f>
        <v>9.5789135197057687E-2</v>
      </c>
      <c r="AR77" s="19">
        <v>33.107553500836381</v>
      </c>
      <c r="AS77" s="19">
        <v>31.318791988552679</v>
      </c>
      <c r="AT77" s="21">
        <v>0.62201751650169312</v>
      </c>
      <c r="AU77" s="21">
        <v>0.65685406165118565</v>
      </c>
      <c r="AV77" s="28">
        <v>274876.14679199853</v>
      </c>
      <c r="AW77" s="34">
        <v>339900.61162451428</v>
      </c>
      <c r="AX77" s="16">
        <v>25287.194925771328</v>
      </c>
      <c r="AY77" s="16">
        <v>22598.714352206171</v>
      </c>
      <c r="AZ77">
        <v>1</v>
      </c>
    </row>
    <row r="78" spans="1:52">
      <c r="A78" t="s">
        <v>96</v>
      </c>
      <c r="B78">
        <v>80</v>
      </c>
      <c r="C78" t="s">
        <v>301</v>
      </c>
      <c r="D78" t="s">
        <v>298</v>
      </c>
      <c r="E78" s="48">
        <v>1</v>
      </c>
      <c r="F78">
        <v>1</v>
      </c>
      <c r="G78" t="s">
        <v>299</v>
      </c>
      <c r="H78" t="s">
        <v>294</v>
      </c>
      <c r="I78" t="s">
        <v>580</v>
      </c>
      <c r="J78" t="s">
        <v>295</v>
      </c>
      <c r="K78">
        <v>2</v>
      </c>
      <c r="L78">
        <v>1</v>
      </c>
      <c r="M78" t="s">
        <v>361</v>
      </c>
      <c r="N78" t="s">
        <v>530</v>
      </c>
      <c r="O78" t="s">
        <v>582</v>
      </c>
      <c r="P78">
        <v>3</v>
      </c>
      <c r="Q78" s="14">
        <v>4</v>
      </c>
      <c r="R78" s="14" t="s">
        <v>380</v>
      </c>
      <c r="S78" s="47"/>
      <c r="T78" s="33">
        <v>0.55931900000000001</v>
      </c>
      <c r="U78" s="33">
        <v>0.49233505036470004</v>
      </c>
      <c r="V78" s="54">
        <v>0.60289500446122957</v>
      </c>
      <c r="W78" s="54">
        <v>0.48798900000000001</v>
      </c>
      <c r="X78" s="19">
        <v>0.53626449445368074</v>
      </c>
      <c r="Y78" s="34">
        <v>167294</v>
      </c>
      <c r="Z78" s="34">
        <v>106043.09893607545</v>
      </c>
      <c r="AA78" s="55">
        <v>240411.50996563325</v>
      </c>
      <c r="AB78" s="16">
        <v>17741.199999999997</v>
      </c>
      <c r="AC78" s="16">
        <v>12584.792717427683</v>
      </c>
      <c r="AD78" s="56">
        <v>21639.185616418319</v>
      </c>
      <c r="AE78" s="24">
        <v>97.4</v>
      </c>
      <c r="AF78" s="24">
        <v>65.099999999999994</v>
      </c>
      <c r="AG78" s="24">
        <v>101.6</v>
      </c>
      <c r="AH78" s="24">
        <v>39.1</v>
      </c>
      <c r="AI78" s="24">
        <f t="shared" si="4"/>
        <v>99.5</v>
      </c>
      <c r="AJ78" s="24">
        <f t="shared" si="5"/>
        <v>52.099999999999994</v>
      </c>
      <c r="AK78" s="19">
        <v>0.12833116414254686</v>
      </c>
      <c r="AL78" s="19">
        <v>34.260266636020667</v>
      </c>
      <c r="AM78" s="24">
        <v>33.330021872434827</v>
      </c>
      <c r="AN78" s="24">
        <v>97.480800000000002</v>
      </c>
      <c r="AO78" s="24">
        <v>63.604499999999994</v>
      </c>
      <c r="AP78" s="24">
        <v>49.431699999999999</v>
      </c>
      <c r="AQ78" s="19">
        <f>'[1]Data Comps'!U79/'[1]Data Comps'!V79</f>
        <v>0.10604803519552403</v>
      </c>
      <c r="AR78" s="19">
        <v>30.625832278167206</v>
      </c>
      <c r="AS78" s="19">
        <v>28.289067255878976</v>
      </c>
      <c r="AT78" s="21">
        <v>0.51968708985648759</v>
      </c>
      <c r="AU78" s="21">
        <v>0.62139996048195401</v>
      </c>
      <c r="AV78" s="28">
        <v>132610.96915986872</v>
      </c>
      <c r="AW78" s="34">
        <v>220792.1762738479</v>
      </c>
      <c r="AX78" s="16">
        <v>18192.988292266298</v>
      </c>
      <c r="AY78" s="16">
        <v>14100.405316577722</v>
      </c>
      <c r="AZ78">
        <v>1</v>
      </c>
    </row>
    <row r="79" spans="1:52">
      <c r="A79" t="s">
        <v>97</v>
      </c>
      <c r="B79">
        <v>81</v>
      </c>
      <c r="C79" t="s">
        <v>301</v>
      </c>
      <c r="D79" t="s">
        <v>298</v>
      </c>
      <c r="E79" s="48">
        <v>1</v>
      </c>
      <c r="F79">
        <v>2</v>
      </c>
      <c r="G79" t="s">
        <v>293</v>
      </c>
      <c r="H79" t="s">
        <v>294</v>
      </c>
      <c r="I79" t="s">
        <v>580</v>
      </c>
      <c r="J79" t="s">
        <v>295</v>
      </c>
      <c r="K79">
        <v>1</v>
      </c>
      <c r="L79">
        <v>2</v>
      </c>
      <c r="M79" t="s">
        <v>361</v>
      </c>
      <c r="N79" t="s">
        <v>530</v>
      </c>
      <c r="O79" t="s">
        <v>582</v>
      </c>
      <c r="P79">
        <v>3</v>
      </c>
      <c r="Q79" s="14">
        <v>4</v>
      </c>
      <c r="R79" s="14" t="s">
        <v>380</v>
      </c>
      <c r="S79" s="47"/>
      <c r="T79" s="33">
        <v>0.60625300000000004</v>
      </c>
      <c r="U79" s="33">
        <v>0.52501547265970638</v>
      </c>
      <c r="V79" s="54">
        <v>0.6213158663583479</v>
      </c>
      <c r="W79" s="54">
        <v>0.53995599999999999</v>
      </c>
      <c r="X79" s="19">
        <v>0.55604155447064729</v>
      </c>
      <c r="Y79" s="34">
        <v>247689</v>
      </c>
      <c r="Z79" s="34">
        <v>171357.51838228753</v>
      </c>
      <c r="AA79" s="55">
        <v>271294.82167255168</v>
      </c>
      <c r="AB79" s="16">
        <v>24376.7</v>
      </c>
      <c r="AC79" s="16">
        <v>18309.73457039132</v>
      </c>
      <c r="AD79" s="56">
        <v>22834.455088655115</v>
      </c>
      <c r="AE79" s="24">
        <v>128.69999999999999</v>
      </c>
      <c r="AF79" s="24">
        <v>66.099999999999994</v>
      </c>
      <c r="AG79" s="24">
        <v>126.1</v>
      </c>
      <c r="AH79" s="24">
        <v>44.9</v>
      </c>
      <c r="AI79" s="24">
        <f t="shared" si="4"/>
        <v>127.39999999999999</v>
      </c>
      <c r="AJ79" s="24">
        <f t="shared" si="5"/>
        <v>55.5</v>
      </c>
      <c r="AK79" s="19">
        <v>0.10685107220999482</v>
      </c>
      <c r="AL79" s="19">
        <v>36.020644483038346</v>
      </c>
      <c r="AM79" s="24">
        <v>35.642824050661005</v>
      </c>
      <c r="AN79" s="24">
        <v>123.273</v>
      </c>
      <c r="AO79" s="24">
        <v>64.316300000000012</v>
      </c>
      <c r="AP79" s="24">
        <v>60.193400000000004</v>
      </c>
      <c r="AQ79" s="19">
        <f>'[1]Data Comps'!U80/'[1]Data Comps'!V80</f>
        <v>9.8416562705651037E-2</v>
      </c>
      <c r="AR79" s="19">
        <v>34.570011735445085</v>
      </c>
      <c r="AS79" s="19">
        <v>30.482674028888241</v>
      </c>
      <c r="AT79" s="21">
        <v>0.5679116413751254</v>
      </c>
      <c r="AU79" s="21">
        <v>0.64116138155182267</v>
      </c>
      <c r="AV79" s="28">
        <v>197977.5068320694</v>
      </c>
      <c r="AW79" s="34">
        <v>291454.63700667676</v>
      </c>
      <c r="AX79" s="16">
        <v>22716.817522700658</v>
      </c>
      <c r="AY79" s="16">
        <v>18744.348606077416</v>
      </c>
      <c r="AZ79">
        <v>1</v>
      </c>
    </row>
    <row r="80" spans="1:52">
      <c r="A80" t="s">
        <v>98</v>
      </c>
      <c r="B80" s="5">
        <v>82</v>
      </c>
      <c r="C80" s="5" t="s">
        <v>301</v>
      </c>
      <c r="D80" s="5" t="s">
        <v>298</v>
      </c>
      <c r="E80" s="46">
        <v>1</v>
      </c>
      <c r="F80" s="5">
        <v>1</v>
      </c>
      <c r="G80" t="s">
        <v>293</v>
      </c>
      <c r="H80" t="s">
        <v>294</v>
      </c>
      <c r="I80" t="s">
        <v>580</v>
      </c>
      <c r="J80" t="s">
        <v>295</v>
      </c>
      <c r="K80">
        <v>1</v>
      </c>
      <c r="L80">
        <v>2</v>
      </c>
      <c r="M80" t="s">
        <v>361</v>
      </c>
      <c r="N80" t="s">
        <v>530</v>
      </c>
      <c r="O80" t="s">
        <v>582</v>
      </c>
      <c r="P80">
        <v>3</v>
      </c>
      <c r="Q80" s="14">
        <v>4</v>
      </c>
      <c r="R80" s="14" t="s">
        <v>380</v>
      </c>
      <c r="S80" s="47"/>
      <c r="T80" s="33">
        <v>0.64597400000000005</v>
      </c>
      <c r="U80" s="33">
        <v>0.56981685689132411</v>
      </c>
      <c r="V80" s="54">
        <v>0.63724869919513238</v>
      </c>
      <c r="W80" s="54">
        <v>0.58735899999999996</v>
      </c>
      <c r="X80" s="19">
        <v>0.57450477648299614</v>
      </c>
      <c r="Y80" s="34">
        <v>344207</v>
      </c>
      <c r="Z80" s="34">
        <v>221891.07236956336</v>
      </c>
      <c r="AA80" s="55">
        <v>312352.95540346514</v>
      </c>
      <c r="AB80" s="16">
        <v>30584.799999999999</v>
      </c>
      <c r="AC80" s="16">
        <v>21279.795725618511</v>
      </c>
      <c r="AD80" s="56">
        <v>25123.782983271376</v>
      </c>
      <c r="AE80" s="24">
        <v>134.5</v>
      </c>
      <c r="AF80" s="24">
        <v>69</v>
      </c>
      <c r="AG80" s="24">
        <v>133.69999999999999</v>
      </c>
      <c r="AH80" s="24">
        <v>51.6</v>
      </c>
      <c r="AI80" s="24">
        <f t="shared" si="4"/>
        <v>134.1</v>
      </c>
      <c r="AJ80" s="24">
        <f t="shared" si="5"/>
        <v>60.3</v>
      </c>
      <c r="AK80" s="19">
        <v>9.590199145180861E-2</v>
      </c>
      <c r="AL80" s="19">
        <v>37.709613475601259</v>
      </c>
      <c r="AM80" s="24">
        <v>37.297681914954225</v>
      </c>
      <c r="AN80" s="24">
        <v>129.81599999999997</v>
      </c>
      <c r="AO80" s="24">
        <v>72.748999999999995</v>
      </c>
      <c r="AP80" s="24">
        <v>63.600900000000003</v>
      </c>
      <c r="AQ80" s="19">
        <f>'[1]Data Comps'!U81/'[1]Data Comps'!V81</f>
        <v>8.8855833844169355E-2</v>
      </c>
      <c r="AR80" s="19">
        <v>38.761521887249948</v>
      </c>
      <c r="AS80" s="19">
        <v>33.762555256205701</v>
      </c>
      <c r="AT80" s="21">
        <v>0.60602987525708651</v>
      </c>
      <c r="AU80" s="21">
        <v>0.65604762026087027</v>
      </c>
      <c r="AV80" s="28">
        <v>249992.04691384855</v>
      </c>
      <c r="AW80" s="34">
        <v>334291.6906406114</v>
      </c>
      <c r="AX80" s="16">
        <v>24929.97606768355</v>
      </c>
      <c r="AY80" s="16">
        <v>21462.531760834583</v>
      </c>
      <c r="AZ80">
        <v>1</v>
      </c>
    </row>
    <row r="81" spans="1:52">
      <c r="A81" t="s">
        <v>492</v>
      </c>
      <c r="B81">
        <v>83</v>
      </c>
      <c r="C81" t="s">
        <v>301</v>
      </c>
      <c r="D81" t="s">
        <v>298</v>
      </c>
      <c r="E81" s="48">
        <v>1</v>
      </c>
      <c r="F81">
        <v>1</v>
      </c>
      <c r="G81" t="s">
        <v>297</v>
      </c>
      <c r="H81" t="s">
        <v>294</v>
      </c>
      <c r="I81" t="s">
        <v>580</v>
      </c>
      <c r="J81" t="s">
        <v>298</v>
      </c>
      <c r="K81">
        <v>2</v>
      </c>
      <c r="L81">
        <v>1</v>
      </c>
      <c r="M81" t="s">
        <v>361</v>
      </c>
      <c r="N81" t="s">
        <v>530</v>
      </c>
      <c r="O81" t="s">
        <v>582</v>
      </c>
      <c r="P81">
        <v>3</v>
      </c>
      <c r="Q81" s="14">
        <v>4</v>
      </c>
      <c r="R81" s="14" t="s">
        <v>380</v>
      </c>
      <c r="S81" s="47" t="s">
        <v>468</v>
      </c>
      <c r="T81" s="33">
        <v>0.60586300000000004</v>
      </c>
      <c r="U81" s="33">
        <v>0.51292880272235397</v>
      </c>
      <c r="V81" s="54">
        <v>0.5830055960699333</v>
      </c>
      <c r="W81" s="54">
        <v>0.54254500000000005</v>
      </c>
      <c r="X81" s="19">
        <v>0.5132647227748367</v>
      </c>
      <c r="Y81" s="34">
        <v>232750</v>
      </c>
      <c r="Z81" s="34">
        <v>123146.88664604817</v>
      </c>
      <c r="AA81" s="55">
        <v>210140.35810017053</v>
      </c>
      <c r="AB81" s="16">
        <v>24806.799999999999</v>
      </c>
      <c r="AC81" s="16">
        <v>13588.05531979939</v>
      </c>
      <c r="AD81" s="56">
        <v>19897.352482353057</v>
      </c>
      <c r="AE81" s="24">
        <v>99.6</v>
      </c>
      <c r="AF81" s="24">
        <v>61</v>
      </c>
      <c r="AG81" s="24">
        <v>96.2</v>
      </c>
      <c r="AH81" s="24">
        <v>47.4</v>
      </c>
      <c r="AI81" s="24">
        <f t="shared" si="4"/>
        <v>97.9</v>
      </c>
      <c r="AJ81" s="24">
        <f t="shared" si="5"/>
        <v>54.2</v>
      </c>
      <c r="AK81" s="19">
        <v>0.11094068602226716</v>
      </c>
      <c r="AL81" s="19">
        <v>32.495783502237799</v>
      </c>
      <c r="AM81" s="24">
        <v>31.68366619929116</v>
      </c>
      <c r="AN81" s="24">
        <v>95.834800000000001</v>
      </c>
      <c r="AO81" s="24">
        <v>75.67649999999999</v>
      </c>
      <c r="AP81" s="24">
        <v>58.822800000000001</v>
      </c>
      <c r="AQ81" s="19">
        <f>'[1]Data Comps'!U82/'[1]Data Comps'!V82</f>
        <v>0.1065813104189044</v>
      </c>
      <c r="AR81" s="19">
        <v>34.593456569220749</v>
      </c>
      <c r="AS81" s="19">
        <v>28.147524065981909</v>
      </c>
      <c r="AT81" s="21">
        <v>0.55495037489283205</v>
      </c>
      <c r="AU81" s="21">
        <v>0.6009473940757788</v>
      </c>
      <c r="AV81" s="28">
        <v>148214.08962698581</v>
      </c>
      <c r="AW81" s="34">
        <v>190739.65120772432</v>
      </c>
      <c r="AX81" s="16">
        <v>16613.619415660723</v>
      </c>
      <c r="AY81" s="16">
        <v>14479.965313626102</v>
      </c>
      <c r="AZ81">
        <v>1</v>
      </c>
    </row>
    <row r="82" spans="1:52">
      <c r="A82" t="s">
        <v>100</v>
      </c>
      <c r="B82">
        <v>84</v>
      </c>
      <c r="C82" t="s">
        <v>301</v>
      </c>
      <c r="D82" t="s">
        <v>298</v>
      </c>
      <c r="E82" s="48">
        <v>1</v>
      </c>
      <c r="F82">
        <v>1</v>
      </c>
      <c r="G82" t="s">
        <v>299</v>
      </c>
      <c r="H82" t="s">
        <v>294</v>
      </c>
      <c r="I82" t="s">
        <v>580</v>
      </c>
      <c r="J82" t="s">
        <v>295</v>
      </c>
      <c r="K82">
        <v>2</v>
      </c>
      <c r="L82">
        <v>2</v>
      </c>
      <c r="M82" t="s">
        <v>361</v>
      </c>
      <c r="N82" t="s">
        <v>530</v>
      </c>
      <c r="O82" t="s">
        <v>582</v>
      </c>
      <c r="P82">
        <v>3</v>
      </c>
      <c r="Q82" s="14">
        <v>4</v>
      </c>
      <c r="R82" s="14" t="s">
        <v>380</v>
      </c>
      <c r="S82" s="47"/>
      <c r="T82" s="33">
        <v>0.61250599999999999</v>
      </c>
      <c r="U82" s="33">
        <v>0.61525006477583533</v>
      </c>
      <c r="V82" s="54">
        <v>0.66270361751117546</v>
      </c>
      <c r="W82" s="54">
        <v>0.54858799999999996</v>
      </c>
      <c r="X82" s="19">
        <v>0.60364681746967486</v>
      </c>
      <c r="Y82" s="34">
        <v>339389</v>
      </c>
      <c r="Z82" s="34">
        <v>361412.70459825161</v>
      </c>
      <c r="AA82" s="55">
        <v>465096.4455175667</v>
      </c>
      <c r="AB82" s="16">
        <v>30915.8</v>
      </c>
      <c r="AC82" s="16">
        <v>30625.042079101906</v>
      </c>
      <c r="AD82" s="56">
        <v>34448.105134671467</v>
      </c>
      <c r="AE82" s="24">
        <v>174.1</v>
      </c>
      <c r="AF82" s="24">
        <v>70.8</v>
      </c>
      <c r="AG82" s="24">
        <v>172.7</v>
      </c>
      <c r="AH82" s="24">
        <v>57.8</v>
      </c>
      <c r="AI82" s="24">
        <f t="shared" si="4"/>
        <v>173.39999999999998</v>
      </c>
      <c r="AJ82" s="24">
        <f t="shared" si="5"/>
        <v>64.3</v>
      </c>
      <c r="AK82" s="19">
        <v>8.4737037988592223E-2</v>
      </c>
      <c r="AL82" s="19">
        <v>40.716636996790626</v>
      </c>
      <c r="AM82" s="24">
        <v>40.504095395028379</v>
      </c>
      <c r="AN82" s="24">
        <v>166.64000000000001</v>
      </c>
      <c r="AO82" s="24">
        <v>71.417199999999994</v>
      </c>
      <c r="AP82" s="24">
        <v>53.800899999999999</v>
      </c>
      <c r="AQ82" s="19">
        <f>'[1]Data Comps'!U83/'[1]Data Comps'!V83</f>
        <v>9.1092522150099151E-2</v>
      </c>
      <c r="AR82" s="19">
        <v>35.198901819299905</v>
      </c>
      <c r="AS82" s="19">
        <v>32.933548541522455</v>
      </c>
      <c r="AT82" s="21">
        <v>0.64088666630659474</v>
      </c>
      <c r="AU82" s="21">
        <v>0.67381795630677288</v>
      </c>
      <c r="AV82" s="28">
        <v>371542.7673889898</v>
      </c>
      <c r="AW82" s="34">
        <v>455107.74967371073</v>
      </c>
      <c r="AX82" s="16">
        <v>32132.041891358043</v>
      </c>
      <c r="AY82" s="16">
        <v>28959.824272272162</v>
      </c>
      <c r="AZ82">
        <v>1</v>
      </c>
    </row>
    <row r="83" spans="1:52">
      <c r="A83" t="s">
        <v>101</v>
      </c>
      <c r="B83" s="6">
        <v>85</v>
      </c>
      <c r="C83" s="6" t="s">
        <v>301</v>
      </c>
      <c r="D83" s="6" t="s">
        <v>298</v>
      </c>
      <c r="E83" s="85">
        <v>1</v>
      </c>
      <c r="F83" s="6">
        <v>2</v>
      </c>
      <c r="G83" t="s">
        <v>293</v>
      </c>
      <c r="H83" t="s">
        <v>294</v>
      </c>
      <c r="I83" t="s">
        <v>580</v>
      </c>
      <c r="J83" t="s">
        <v>295</v>
      </c>
      <c r="K83">
        <v>1</v>
      </c>
      <c r="L83">
        <v>2</v>
      </c>
      <c r="M83" t="s">
        <v>361</v>
      </c>
      <c r="N83" t="s">
        <v>530</v>
      </c>
      <c r="O83" t="s">
        <v>582</v>
      </c>
      <c r="P83">
        <v>3</v>
      </c>
      <c r="Q83" s="14">
        <v>4</v>
      </c>
      <c r="R83" s="14" t="s">
        <v>380</v>
      </c>
      <c r="S83" s="47"/>
      <c r="T83" s="33">
        <v>0.65780000000000005</v>
      </c>
      <c r="U83" s="33">
        <v>0.56297008536505733</v>
      </c>
      <c r="V83" s="54">
        <v>0.64947164351481845</v>
      </c>
      <c r="W83" s="54">
        <v>0.59965000000000002</v>
      </c>
      <c r="X83" s="19">
        <v>0.58843047571041363</v>
      </c>
      <c r="Y83" s="34">
        <v>390597</v>
      </c>
      <c r="Z83" s="34">
        <v>248758.24484733306</v>
      </c>
      <c r="AA83" s="55">
        <v>381103.8278439322</v>
      </c>
      <c r="AB83" s="16">
        <v>34371</v>
      </c>
      <c r="AC83" s="16">
        <v>24178.299575665351</v>
      </c>
      <c r="AD83" s="56">
        <v>29460.240612950089</v>
      </c>
      <c r="AE83" s="24">
        <v>152.30000000000001</v>
      </c>
      <c r="AF83" s="24">
        <v>69.400000000000006</v>
      </c>
      <c r="AG83" s="24">
        <v>154.4</v>
      </c>
      <c r="AH83" s="24">
        <v>49.2</v>
      </c>
      <c r="AI83" s="24">
        <f t="shared" si="4"/>
        <v>153.35000000000002</v>
      </c>
      <c r="AJ83" s="24">
        <f t="shared" si="5"/>
        <v>59.300000000000004</v>
      </c>
      <c r="AK83" s="19">
        <v>9.7195972702347866E-2</v>
      </c>
      <c r="AL83" s="19">
        <v>39.099507873691586</v>
      </c>
      <c r="AM83" s="24">
        <v>38.808626804942705</v>
      </c>
      <c r="AN83" s="24">
        <v>150.93400000000003</v>
      </c>
      <c r="AO83" s="24">
        <v>70.846500000000006</v>
      </c>
      <c r="AP83" s="24">
        <v>67.766199999999998</v>
      </c>
      <c r="AQ83" s="19">
        <f>'[1]Data Comps'!U84/'[1]Data Comps'!V84</f>
        <v>8.7996067558122559E-2</v>
      </c>
      <c r="AR83" s="19">
        <v>40.145530139625038</v>
      </c>
      <c r="AS83" s="19">
        <v>34.092432573972246</v>
      </c>
      <c r="AT83" s="21">
        <v>0.60199696221738686</v>
      </c>
      <c r="AU83" s="21">
        <v>0.66365024794649163</v>
      </c>
      <c r="AV83" s="28">
        <v>274161.82087920333</v>
      </c>
      <c r="AW83" s="34">
        <v>386724.19449220953</v>
      </c>
      <c r="AX83" s="16">
        <v>28183.753342903037</v>
      </c>
      <c r="AY83" s="16">
        <v>23791.034149926996</v>
      </c>
      <c r="AZ83">
        <v>1</v>
      </c>
    </row>
    <row r="84" spans="1:52">
      <c r="A84" t="s">
        <v>102</v>
      </c>
      <c r="B84" s="6">
        <v>86</v>
      </c>
      <c r="C84" s="6" t="s">
        <v>297</v>
      </c>
      <c r="D84" s="6" t="s">
        <v>298</v>
      </c>
      <c r="E84" s="85">
        <v>2</v>
      </c>
      <c r="F84" s="6">
        <v>1</v>
      </c>
      <c r="G84" t="s">
        <v>299</v>
      </c>
      <c r="H84" t="s">
        <v>294</v>
      </c>
      <c r="I84" t="s">
        <v>580</v>
      </c>
      <c r="J84" t="s">
        <v>295</v>
      </c>
      <c r="K84">
        <v>2</v>
      </c>
      <c r="L84">
        <v>2</v>
      </c>
      <c r="M84" t="s">
        <v>361</v>
      </c>
      <c r="N84" t="s">
        <v>530</v>
      </c>
      <c r="O84" t="s">
        <v>582</v>
      </c>
      <c r="P84">
        <v>3</v>
      </c>
      <c r="Q84" s="14">
        <v>4</v>
      </c>
      <c r="R84" s="14" t="s">
        <v>380</v>
      </c>
      <c r="S84" s="47"/>
      <c r="T84" s="33">
        <v>0.65133700000000005</v>
      </c>
      <c r="U84" s="33">
        <v>0.56910869592876223</v>
      </c>
      <c r="V84" s="54">
        <v>0.65182889003691979</v>
      </c>
      <c r="W84" s="54">
        <v>0.59299199999999996</v>
      </c>
      <c r="X84" s="19">
        <v>0.59060715438151157</v>
      </c>
      <c r="Y84" s="34">
        <v>485321</v>
      </c>
      <c r="Z84" s="34">
        <v>342854.29347979109</v>
      </c>
      <c r="AA84" s="55">
        <v>508065.54225874454</v>
      </c>
      <c r="AB84" s="16">
        <v>39466.800000000003</v>
      </c>
      <c r="AC84" s="16">
        <v>32542.622104255184</v>
      </c>
      <c r="AD84" s="56">
        <v>38683.065353300241</v>
      </c>
      <c r="AE84" s="24">
        <v>203</v>
      </c>
      <c r="AF84" s="24">
        <v>66.2</v>
      </c>
      <c r="AG84" s="24">
        <v>203.3</v>
      </c>
      <c r="AH84" s="24">
        <v>49.2</v>
      </c>
      <c r="AI84" s="24">
        <f t="shared" si="4"/>
        <v>203.15</v>
      </c>
      <c r="AJ84" s="24">
        <f t="shared" si="5"/>
        <v>57.7</v>
      </c>
      <c r="AK84" s="19">
        <v>9.4916769960686959E-2</v>
      </c>
      <c r="AL84" s="19">
        <v>39.365842013157952</v>
      </c>
      <c r="AM84" s="24">
        <v>39.402167663173493</v>
      </c>
      <c r="AN84" s="24">
        <v>196.85900000000001</v>
      </c>
      <c r="AO84" s="24">
        <v>70.167699999999996</v>
      </c>
      <c r="AP84" s="24">
        <v>63.670699999999997</v>
      </c>
      <c r="AQ84" s="19">
        <f>'[1]Data Comps'!U85/'[1]Data Comps'!V85</f>
        <v>8.1321022580930977E-2</v>
      </c>
      <c r="AR84" s="19">
        <v>39.379417710662906</v>
      </c>
      <c r="AS84" s="19">
        <v>36.890829760710268</v>
      </c>
      <c r="AT84" s="21">
        <v>0.60383810735276555</v>
      </c>
      <c r="AU84" s="21">
        <v>0.65888459737039984</v>
      </c>
      <c r="AV84" s="28">
        <v>346448.38500657195</v>
      </c>
      <c r="AW84" s="34">
        <v>466156.1603137207</v>
      </c>
      <c r="AX84" s="16">
        <v>34489.379045557296</v>
      </c>
      <c r="AY84" s="16">
        <v>29922.128885565533</v>
      </c>
      <c r="AZ84">
        <v>1</v>
      </c>
    </row>
    <row r="85" spans="1:52">
      <c r="A85" t="s">
        <v>103</v>
      </c>
      <c r="B85">
        <v>87</v>
      </c>
      <c r="C85" t="s">
        <v>297</v>
      </c>
      <c r="D85" t="s">
        <v>298</v>
      </c>
      <c r="E85" s="48">
        <v>2</v>
      </c>
      <c r="F85">
        <v>1</v>
      </c>
      <c r="G85" t="s">
        <v>310</v>
      </c>
      <c r="H85" t="s">
        <v>294</v>
      </c>
      <c r="I85" t="s">
        <v>580</v>
      </c>
      <c r="J85" t="s">
        <v>295</v>
      </c>
      <c r="K85">
        <v>3</v>
      </c>
      <c r="L85">
        <v>1</v>
      </c>
      <c r="M85" t="s">
        <v>361</v>
      </c>
      <c r="N85" t="s">
        <v>530</v>
      </c>
      <c r="O85" t="s">
        <v>582</v>
      </c>
      <c r="P85">
        <v>3</v>
      </c>
      <c r="Q85" s="14">
        <v>4</v>
      </c>
      <c r="R85" s="14" t="s">
        <v>380</v>
      </c>
      <c r="S85" s="47"/>
      <c r="T85" s="33">
        <v>0.61606899999999998</v>
      </c>
      <c r="U85" s="33">
        <v>0.58271917697060549</v>
      </c>
      <c r="V85" s="54">
        <v>0.62779830633990064</v>
      </c>
      <c r="W85" s="54">
        <v>0.55268200000000001</v>
      </c>
      <c r="X85" s="19">
        <v>0.56440162015531281</v>
      </c>
      <c r="Y85" s="34">
        <v>258419.99999999997</v>
      </c>
      <c r="Z85" s="34">
        <v>214662.50194405048</v>
      </c>
      <c r="AA85" s="55">
        <v>325133.56955393002</v>
      </c>
      <c r="AB85" s="16">
        <v>23793.5</v>
      </c>
      <c r="AC85" s="16">
        <v>19987.176299779461</v>
      </c>
      <c r="AD85" s="56">
        <v>27125.57544818852</v>
      </c>
      <c r="AE85" s="24">
        <v>122.9</v>
      </c>
      <c r="AF85" s="24">
        <v>66.8</v>
      </c>
      <c r="AG85" s="24">
        <v>122.5</v>
      </c>
      <c r="AH85" s="24">
        <v>56.2</v>
      </c>
      <c r="AI85" s="24">
        <f t="shared" si="4"/>
        <v>122.7</v>
      </c>
      <c r="AJ85" s="24">
        <f t="shared" si="5"/>
        <v>61.5</v>
      </c>
      <c r="AK85" s="19">
        <v>9.3138044793296168E-2</v>
      </c>
      <c r="AL85" s="19">
        <v>36.709344453257124</v>
      </c>
      <c r="AM85" s="24">
        <v>35.958710277865407</v>
      </c>
      <c r="AN85" s="24">
        <v>117.56800000000001</v>
      </c>
      <c r="AO85" s="24">
        <v>63.462500000000006</v>
      </c>
      <c r="AP85" s="24">
        <v>63.462500000000006</v>
      </c>
      <c r="AQ85" s="19">
        <f>'[1]Data Comps'!U86/'[1]Data Comps'!V86</f>
        <v>9.2072981967339998E-2</v>
      </c>
      <c r="AR85" s="19">
        <v>35.549647123222485</v>
      </c>
      <c r="AS85" s="19">
        <v>32.582848256876872</v>
      </c>
      <c r="AT85" s="21">
        <v>0.61399068405564694</v>
      </c>
      <c r="AU85" s="21">
        <v>0.64221023325950666</v>
      </c>
      <c r="AV85" s="28">
        <v>241188.14819239348</v>
      </c>
      <c r="AW85" s="34">
        <v>286679.15123223985</v>
      </c>
      <c r="AX85" s="16">
        <v>22274.154717454931</v>
      </c>
      <c r="AY85" s="16">
        <v>20272.596780330452</v>
      </c>
      <c r="AZ85">
        <v>1</v>
      </c>
    </row>
    <row r="86" spans="1:52">
      <c r="A86" t="s">
        <v>104</v>
      </c>
      <c r="B86">
        <v>88</v>
      </c>
      <c r="C86" t="s">
        <v>301</v>
      </c>
      <c r="D86" t="s">
        <v>298</v>
      </c>
      <c r="E86" s="48">
        <v>1</v>
      </c>
      <c r="F86">
        <v>1</v>
      </c>
      <c r="G86" t="s">
        <v>293</v>
      </c>
      <c r="H86" t="s">
        <v>294</v>
      </c>
      <c r="I86" t="s">
        <v>580</v>
      </c>
      <c r="J86" t="s">
        <v>295</v>
      </c>
      <c r="K86">
        <v>1</v>
      </c>
      <c r="L86">
        <v>1</v>
      </c>
      <c r="M86" t="s">
        <v>361</v>
      </c>
      <c r="N86" t="s">
        <v>530</v>
      </c>
      <c r="O86" t="s">
        <v>582</v>
      </c>
      <c r="P86">
        <v>3</v>
      </c>
      <c r="Q86" s="14">
        <v>4</v>
      </c>
      <c r="R86" s="14" t="s">
        <v>380</v>
      </c>
      <c r="S86" s="47"/>
      <c r="T86" s="33">
        <v>0.60445300000000002</v>
      </c>
      <c r="U86" s="33">
        <v>0.57325822201960364</v>
      </c>
      <c r="V86" s="54">
        <v>0.61420652997095082</v>
      </c>
      <c r="W86" s="54">
        <v>0.53994600000000004</v>
      </c>
      <c r="X86" s="19">
        <v>0.54943722672334183</v>
      </c>
      <c r="Y86" s="34">
        <v>236094</v>
      </c>
      <c r="Z86" s="34">
        <v>166267.36141000292</v>
      </c>
      <c r="AA86" s="55">
        <v>257598.11761170838</v>
      </c>
      <c r="AB86" s="16">
        <v>21784</v>
      </c>
      <c r="AC86" s="16">
        <v>16016.399472546918</v>
      </c>
      <c r="AD86" s="56">
        <v>22525.331914239323</v>
      </c>
      <c r="AE86" s="24">
        <v>93.2</v>
      </c>
      <c r="AF86" s="24">
        <v>68.2</v>
      </c>
      <c r="AG86" s="24">
        <v>103.9</v>
      </c>
      <c r="AH86" s="24">
        <v>59.7</v>
      </c>
      <c r="AI86" s="24">
        <f t="shared" si="4"/>
        <v>98.550000000000011</v>
      </c>
      <c r="AJ86" s="24">
        <f t="shared" si="5"/>
        <v>63.95</v>
      </c>
      <c r="AK86" s="19">
        <v>9.4214874704666177E-2</v>
      </c>
      <c r="AL86" s="19">
        <v>35.343201202720444</v>
      </c>
      <c r="AM86" s="24">
        <v>34.307789815368068</v>
      </c>
      <c r="AN86" s="24">
        <v>106.19499999999999</v>
      </c>
      <c r="AO86" s="24">
        <v>67.933499999999995</v>
      </c>
      <c r="AP86" s="24">
        <v>59.344200000000001</v>
      </c>
      <c r="AQ86" s="19">
        <f>'[1]Data Comps'!U87/'[1]Data Comps'!V87</f>
        <v>9.2268333799249452E-2</v>
      </c>
      <c r="AR86" s="19">
        <v>34.442466231938582</v>
      </c>
      <c r="AS86" s="19">
        <v>32.513863385971355</v>
      </c>
      <c r="AT86" s="21">
        <v>0.61360053407647208</v>
      </c>
      <c r="AU86" s="21">
        <v>0.633721016990337</v>
      </c>
      <c r="AV86" s="28">
        <v>210094.14850969051</v>
      </c>
      <c r="AW86" s="34">
        <v>240007.05072631309</v>
      </c>
      <c r="AX86" s="16">
        <v>19100.245373924245</v>
      </c>
      <c r="AY86" s="16">
        <v>17675.170672188895</v>
      </c>
      <c r="AZ86">
        <v>1</v>
      </c>
    </row>
    <row r="87" spans="1:52">
      <c r="A87" s="86" t="s">
        <v>491</v>
      </c>
      <c r="B87" s="86">
        <v>89</v>
      </c>
      <c r="C87" s="86"/>
      <c r="D87" s="86"/>
      <c r="E87" s="86"/>
      <c r="F87" s="86"/>
      <c r="G87" s="86" t="s">
        <v>310</v>
      </c>
      <c r="H87" s="86" t="s">
        <v>294</v>
      </c>
      <c r="I87" s="86" t="s">
        <v>580</v>
      </c>
      <c r="J87" s="86" t="s">
        <v>295</v>
      </c>
      <c r="K87" s="86">
        <v>3</v>
      </c>
      <c r="L87" s="86">
        <v>1</v>
      </c>
      <c r="M87" s="86" t="s">
        <v>361</v>
      </c>
      <c r="N87" s="86" t="s">
        <v>530</v>
      </c>
      <c r="O87" s="86" t="s">
        <v>582</v>
      </c>
      <c r="P87" s="86">
        <v>3</v>
      </c>
      <c r="Q87" s="87">
        <v>4</v>
      </c>
      <c r="R87" s="87" t="s">
        <v>380</v>
      </c>
      <c r="S87" s="87" t="s">
        <v>468</v>
      </c>
      <c r="T87" s="92">
        <v>0.50187899999999996</v>
      </c>
      <c r="U87" s="92">
        <v>0.53447223463420335</v>
      </c>
      <c r="V87" s="93">
        <v>0.60841410605400115</v>
      </c>
      <c r="W87" s="93">
        <v>0.42780000000000001</v>
      </c>
      <c r="X87" s="88">
        <v>0.54273033958092098</v>
      </c>
      <c r="Y87" s="94">
        <v>129329</v>
      </c>
      <c r="Z87" s="94">
        <v>135151.36720307442</v>
      </c>
      <c r="AA87" s="95">
        <v>247209.3588891215</v>
      </c>
      <c r="AB87" s="87">
        <v>16352.4</v>
      </c>
      <c r="AC87" s="87">
        <v>14261.446385624491</v>
      </c>
      <c r="AD87" s="96">
        <v>21952.055847278851</v>
      </c>
      <c r="AE87" s="89">
        <v>106.2</v>
      </c>
      <c r="AF87" s="89">
        <v>66.8</v>
      </c>
      <c r="AG87" s="89">
        <v>90.1</v>
      </c>
      <c r="AH87" s="89">
        <v>49.5</v>
      </c>
      <c r="AI87" s="89">
        <f t="shared" si="4"/>
        <v>98.15</v>
      </c>
      <c r="AJ87" s="89">
        <f t="shared" si="5"/>
        <v>58.15</v>
      </c>
      <c r="AK87" s="88">
        <v>0.10678015793711081</v>
      </c>
      <c r="AL87" s="88">
        <v>34.781903296202444</v>
      </c>
      <c r="AM87" s="89">
        <v>33.783991887907654</v>
      </c>
      <c r="AN87" s="89">
        <v>101.393</v>
      </c>
      <c r="AO87" s="89">
        <v>58.1708</v>
      </c>
      <c r="AP87" s="89">
        <v>52.6462</v>
      </c>
      <c r="AQ87" s="88" t="e">
        <f>'[1]Data Comps'!U297/'[1]Data Comps'!V297</f>
        <v>#DIV/0!</v>
      </c>
      <c r="AR87" s="88">
        <v>26.801393152935955</v>
      </c>
      <c r="AS87" s="88">
        <v>23.72660893813752</v>
      </c>
      <c r="AT87" s="90">
        <v>0.57625731361987609</v>
      </c>
      <c r="AU87" s="90">
        <v>0.62767583736504062</v>
      </c>
      <c r="AV87" s="91">
        <v>169930.20747325584</v>
      </c>
      <c r="AW87" s="94">
        <v>229319.95675178766</v>
      </c>
      <c r="AX87" s="87">
        <v>18565.716853784077</v>
      </c>
      <c r="AY87" s="87">
        <v>15757.578001044754</v>
      </c>
      <c r="AZ87" s="86">
        <v>1</v>
      </c>
    </row>
    <row r="88" spans="1:52">
      <c r="A88" t="s">
        <v>106</v>
      </c>
      <c r="B88">
        <v>90</v>
      </c>
      <c r="C88" s="52" t="s">
        <v>301</v>
      </c>
      <c r="D88" s="52" t="s">
        <v>298</v>
      </c>
      <c r="E88" s="84">
        <v>1</v>
      </c>
      <c r="F88" s="52">
        <v>0</v>
      </c>
      <c r="G88" t="s">
        <v>297</v>
      </c>
      <c r="H88" t="s">
        <v>294</v>
      </c>
      <c r="I88" t="s">
        <v>580</v>
      </c>
      <c r="J88" t="s">
        <v>298</v>
      </c>
      <c r="K88">
        <v>2</v>
      </c>
      <c r="L88">
        <v>2</v>
      </c>
      <c r="M88" t="s">
        <v>361</v>
      </c>
      <c r="N88" t="s">
        <v>530</v>
      </c>
      <c r="O88" t="s">
        <v>582</v>
      </c>
      <c r="P88">
        <v>3</v>
      </c>
      <c r="Q88" s="14">
        <v>4</v>
      </c>
      <c r="R88" s="14" t="s">
        <v>380</v>
      </c>
      <c r="S88" s="47"/>
      <c r="T88" s="33">
        <v>0.62010799999999999</v>
      </c>
      <c r="U88" s="33">
        <v>0.58204327417317203</v>
      </c>
      <c r="V88" s="54">
        <v>0.62800096290298657</v>
      </c>
      <c r="W88" s="54">
        <v>0.55718500000000004</v>
      </c>
      <c r="X88" s="19">
        <v>0.56354807497509363</v>
      </c>
      <c r="Y88" s="34">
        <v>313652</v>
      </c>
      <c r="Z88" s="34">
        <v>245132.94815432897</v>
      </c>
      <c r="AA88" s="55">
        <v>308528.57548946602</v>
      </c>
      <c r="AB88" s="16">
        <v>28783.599999999999</v>
      </c>
      <c r="AC88" s="16">
        <v>22742.93698270405</v>
      </c>
      <c r="AD88" s="56">
        <v>25402.785968797863</v>
      </c>
      <c r="AE88" s="24">
        <v>140.9</v>
      </c>
      <c r="AF88" s="24">
        <v>65.7</v>
      </c>
      <c r="AG88" s="24">
        <v>139.80000000000001</v>
      </c>
      <c r="AH88" s="24">
        <v>54.2</v>
      </c>
      <c r="AI88" s="24">
        <f t="shared" si="4"/>
        <v>140.35000000000002</v>
      </c>
      <c r="AJ88" s="24">
        <f t="shared" si="5"/>
        <v>59.95</v>
      </c>
      <c r="AK88" s="19">
        <v>9.2777968665337149E-2</v>
      </c>
      <c r="AL88" s="19">
        <v>36.707185306786478</v>
      </c>
      <c r="AM88" s="24">
        <v>36.436386450103981</v>
      </c>
      <c r="AN88" s="24">
        <v>149.29999999999998</v>
      </c>
      <c r="AO88" s="24">
        <v>65.259900000000002</v>
      </c>
      <c r="AP88" s="24">
        <v>58.217400000000005</v>
      </c>
      <c r="AQ88" s="19">
        <f>'[1]Data Comps'!U89/'[1]Data Comps'!V89</f>
        <v>9.1769221940239495E-2</v>
      </c>
      <c r="AR88" s="19">
        <v>35.950735559624455</v>
      </c>
      <c r="AS88" s="19">
        <v>32.690698870189969</v>
      </c>
      <c r="AT88" s="21">
        <v>0.61121950353335353</v>
      </c>
      <c r="AU88" s="21">
        <v>0.64402086451079088</v>
      </c>
      <c r="AV88" s="28">
        <v>261683.11169545358</v>
      </c>
      <c r="AW88" s="34">
        <v>317206.28115113097</v>
      </c>
      <c r="AX88" s="16">
        <v>24523.18790559606</v>
      </c>
      <c r="AY88" s="16">
        <v>22162.946539537013</v>
      </c>
      <c r="AZ88">
        <v>1</v>
      </c>
    </row>
    <row r="89" spans="1:52">
      <c r="A89" t="s">
        <v>107</v>
      </c>
      <c r="B89" s="5">
        <v>91</v>
      </c>
      <c r="C89" s="52" t="s">
        <v>301</v>
      </c>
      <c r="D89" s="52" t="s">
        <v>298</v>
      </c>
      <c r="E89" s="84">
        <v>1</v>
      </c>
      <c r="F89" s="52">
        <v>1</v>
      </c>
      <c r="G89" t="s">
        <v>293</v>
      </c>
      <c r="H89" t="s">
        <v>294</v>
      </c>
      <c r="I89" t="s">
        <v>580</v>
      </c>
      <c r="J89" t="s">
        <v>295</v>
      </c>
      <c r="K89">
        <v>1</v>
      </c>
      <c r="L89">
        <v>2</v>
      </c>
      <c r="M89" t="s">
        <v>361</v>
      </c>
      <c r="N89" t="s">
        <v>530</v>
      </c>
      <c r="O89" t="s">
        <v>582</v>
      </c>
      <c r="P89">
        <v>3</v>
      </c>
      <c r="Q89" s="14">
        <v>4</v>
      </c>
      <c r="R89" s="14" t="s">
        <v>380</v>
      </c>
      <c r="S89" s="47"/>
      <c r="T89" s="33">
        <v>0.57479400000000003</v>
      </c>
      <c r="U89" s="33">
        <v>0.51065822879851941</v>
      </c>
      <c r="V89" s="54">
        <v>0.5962464193333622</v>
      </c>
      <c r="W89" s="54">
        <v>0.50457799999999997</v>
      </c>
      <c r="X89" s="19">
        <v>0.52778794509865212</v>
      </c>
      <c r="Y89" s="34">
        <v>174691</v>
      </c>
      <c r="Z89" s="34">
        <v>120324.27054944634</v>
      </c>
      <c r="AA89" s="55">
        <v>192007.01597894423</v>
      </c>
      <c r="AB89" s="16">
        <v>18093.100000000002</v>
      </c>
      <c r="AC89" s="16">
        <v>13500.173900155987</v>
      </c>
      <c r="AD89" s="56">
        <v>17459.229617378322</v>
      </c>
      <c r="AE89" s="24">
        <v>101.5</v>
      </c>
      <c r="AF89" s="24">
        <v>67.2</v>
      </c>
      <c r="AG89" s="24">
        <v>99.6</v>
      </c>
      <c r="AH89" s="24">
        <v>42.7</v>
      </c>
      <c r="AI89" s="24">
        <f t="shared" si="4"/>
        <v>100.55</v>
      </c>
      <c r="AJ89" s="24">
        <f t="shared" si="5"/>
        <v>54.95</v>
      </c>
      <c r="AK89" s="19">
        <v>0.11219826090371512</v>
      </c>
      <c r="AL89" s="19">
        <v>33.637389866339383</v>
      </c>
      <c r="AM89" s="24">
        <v>32.992351928488354</v>
      </c>
      <c r="AN89" s="24">
        <v>97.786000000000001</v>
      </c>
      <c r="AO89" s="24">
        <v>65.082799999999992</v>
      </c>
      <c r="AP89" s="24">
        <v>50.835799999999999</v>
      </c>
      <c r="AQ89" s="19">
        <f>'[1]Data Comps'!U90/'[1]Data Comps'!V90</f>
        <v>0.10357202145502632</v>
      </c>
      <c r="AR89" s="19">
        <v>31.827636529526664</v>
      </c>
      <c r="AS89" s="19">
        <v>28.965351432313973</v>
      </c>
      <c r="AT89" s="21">
        <v>0.54599247346220958</v>
      </c>
      <c r="AU89" s="21">
        <v>0.63115518799938808</v>
      </c>
      <c r="AV89" s="28">
        <v>151069.8664641373</v>
      </c>
      <c r="AW89" s="34">
        <v>237749.29804192102</v>
      </c>
      <c r="AX89" s="16">
        <v>19060.721016569729</v>
      </c>
      <c r="AY89" s="16">
        <v>15098.23104428154</v>
      </c>
      <c r="AZ89">
        <v>1</v>
      </c>
    </row>
    <row r="90" spans="1:52">
      <c r="A90" t="s">
        <v>108</v>
      </c>
      <c r="B90">
        <v>92</v>
      </c>
      <c r="C90" s="52" t="s">
        <v>301</v>
      </c>
      <c r="D90" s="52" t="s">
        <v>298</v>
      </c>
      <c r="E90" s="84">
        <v>1</v>
      </c>
      <c r="F90" s="52">
        <v>1</v>
      </c>
      <c r="G90" t="s">
        <v>293</v>
      </c>
      <c r="H90" t="s">
        <v>294</v>
      </c>
      <c r="I90" t="s">
        <v>580</v>
      </c>
      <c r="J90" t="s">
        <v>295</v>
      </c>
      <c r="K90">
        <v>1</v>
      </c>
      <c r="L90">
        <v>1</v>
      </c>
      <c r="M90" t="s">
        <v>361</v>
      </c>
      <c r="N90" t="s">
        <v>530</v>
      </c>
      <c r="O90" t="s">
        <v>582</v>
      </c>
      <c r="P90">
        <v>3</v>
      </c>
      <c r="Q90" s="14">
        <v>4</v>
      </c>
      <c r="R90" s="14" t="s">
        <v>380</v>
      </c>
      <c r="S90" s="47"/>
      <c r="T90" s="33">
        <v>0.59882000000000002</v>
      </c>
      <c r="U90" s="33">
        <v>0.51292880272235397</v>
      </c>
      <c r="V90" s="54">
        <v>0.5830055960699333</v>
      </c>
      <c r="W90" s="54">
        <v>0.53298299999999998</v>
      </c>
      <c r="X90" s="19">
        <v>0.5132647227748367</v>
      </c>
      <c r="Y90" s="34">
        <v>238639</v>
      </c>
      <c r="Z90" s="34">
        <v>123146.88664604817</v>
      </c>
      <c r="AA90" s="55">
        <v>210140.35810017053</v>
      </c>
      <c r="AB90" s="16">
        <v>22211</v>
      </c>
      <c r="AC90" s="16">
        <v>13588.05531979939</v>
      </c>
      <c r="AD90" s="56">
        <v>19897.352482353057</v>
      </c>
      <c r="AE90" s="24">
        <v>99.6</v>
      </c>
      <c r="AF90" s="24">
        <v>61</v>
      </c>
      <c r="AG90" s="24">
        <v>96.2</v>
      </c>
      <c r="AH90" s="24">
        <v>47.4</v>
      </c>
      <c r="AI90" s="24">
        <f t="shared" si="4"/>
        <v>97.9</v>
      </c>
      <c r="AJ90" s="24">
        <f t="shared" si="5"/>
        <v>54.2</v>
      </c>
      <c r="AK90" s="19">
        <v>0.11094068602226716</v>
      </c>
      <c r="AL90" s="19">
        <v>32.495783502237799</v>
      </c>
      <c r="AM90" s="24">
        <v>31.68366619929116</v>
      </c>
      <c r="AN90" s="24">
        <v>127.88800000000001</v>
      </c>
      <c r="AO90" s="24">
        <v>66.790000000000006</v>
      </c>
      <c r="AP90" s="24">
        <v>60.338700000000003</v>
      </c>
      <c r="AQ90" s="19">
        <f>'[1]Data Comps'!U91/'[1]Data Comps'!V91</f>
        <v>9.307363842456598E-2</v>
      </c>
      <c r="AR90" s="19">
        <v>33.911445283350943</v>
      </c>
      <c r="AS90" s="19">
        <v>32.232542433929133</v>
      </c>
      <c r="AT90" s="21">
        <v>0.55495037489283205</v>
      </c>
      <c r="AU90" s="21">
        <v>0.6009473940757788</v>
      </c>
      <c r="AV90" s="28">
        <v>148214.08962698581</v>
      </c>
      <c r="AW90" s="34">
        <v>190739.65120772432</v>
      </c>
      <c r="AX90" s="16">
        <v>16613.619415660723</v>
      </c>
      <c r="AY90" s="16">
        <v>14479.965313626102</v>
      </c>
      <c r="AZ90">
        <v>1</v>
      </c>
    </row>
    <row r="91" spans="1:52">
      <c r="A91" t="s">
        <v>109</v>
      </c>
      <c r="B91">
        <v>93</v>
      </c>
      <c r="C91" s="52" t="s">
        <v>297</v>
      </c>
      <c r="D91" s="52" t="s">
        <v>298</v>
      </c>
      <c r="E91" s="84">
        <v>2</v>
      </c>
      <c r="F91" s="52">
        <v>1</v>
      </c>
      <c r="G91" t="s">
        <v>299</v>
      </c>
      <c r="H91" t="s">
        <v>294</v>
      </c>
      <c r="I91" t="s">
        <v>580</v>
      </c>
      <c r="J91" t="s">
        <v>295</v>
      </c>
      <c r="K91">
        <v>2</v>
      </c>
      <c r="L91">
        <v>1</v>
      </c>
      <c r="M91" t="s">
        <v>361</v>
      </c>
      <c r="N91" t="s">
        <v>530</v>
      </c>
      <c r="O91" t="s">
        <v>582</v>
      </c>
      <c r="P91">
        <v>3</v>
      </c>
      <c r="Q91" s="14">
        <v>4</v>
      </c>
      <c r="R91" s="14" t="s">
        <v>380</v>
      </c>
      <c r="S91" s="47"/>
      <c r="T91" s="33">
        <v>0.603634</v>
      </c>
      <c r="U91" s="33">
        <v>0.55842055644402611</v>
      </c>
      <c r="V91" s="54">
        <v>0.64321734689568044</v>
      </c>
      <c r="W91" s="54">
        <v>0.537242</v>
      </c>
      <c r="X91" s="19">
        <v>0.58232043203894668</v>
      </c>
      <c r="Y91" s="34">
        <v>239916</v>
      </c>
      <c r="Z91" s="34">
        <v>193524.99021788401</v>
      </c>
      <c r="AA91" s="62">
        <v>363483.28300331905</v>
      </c>
      <c r="AB91" s="16">
        <v>22036.7</v>
      </c>
      <c r="AC91" s="16">
        <v>19161.484944154567</v>
      </c>
      <c r="AD91" s="56">
        <v>29035.803307509752</v>
      </c>
      <c r="AE91" s="24">
        <v>121.8</v>
      </c>
      <c r="AF91" s="24">
        <v>70.5</v>
      </c>
      <c r="AG91" s="24">
        <v>126.6</v>
      </c>
      <c r="AH91" s="24">
        <v>49.7</v>
      </c>
      <c r="AI91" s="24">
        <f t="shared" si="4"/>
        <v>124.19999999999999</v>
      </c>
      <c r="AJ91" s="24">
        <f t="shared" si="5"/>
        <v>60.1</v>
      </c>
      <c r="AK91" s="19">
        <v>0.10156604881218814</v>
      </c>
      <c r="AL91" s="19">
        <v>38.400672764612189</v>
      </c>
      <c r="AM91" s="24">
        <v>37.555353212078202</v>
      </c>
      <c r="AN91" s="24">
        <v>123.96899999999999</v>
      </c>
      <c r="AO91" s="24">
        <v>67.511600000000001</v>
      </c>
      <c r="AP91" s="24">
        <v>50.9298</v>
      </c>
      <c r="AQ91" s="19">
        <f>'[1]Data Comps'!U92/'[1]Data Comps'!V92</f>
        <v>9.18517314393371E-2</v>
      </c>
      <c r="AR91" s="19">
        <v>34.331313220330003</v>
      </c>
      <c r="AS91" s="19">
        <v>32.661333139716923</v>
      </c>
      <c r="AT91" s="21">
        <v>0.5973902176070599</v>
      </c>
      <c r="AU91" s="21">
        <v>0.65799734190608894</v>
      </c>
      <c r="AV91" s="28">
        <v>227858.75697910832</v>
      </c>
      <c r="AW91" s="34">
        <v>323220.16835064656</v>
      </c>
      <c r="AX91" s="16">
        <v>23957.694996828439</v>
      </c>
      <c r="AY91" s="16">
        <v>20015.780578277157</v>
      </c>
      <c r="AZ91">
        <v>1</v>
      </c>
    </row>
    <row r="92" spans="1:52">
      <c r="A92" t="s">
        <v>110</v>
      </c>
      <c r="B92" s="6">
        <v>94</v>
      </c>
      <c r="C92" s="6" t="s">
        <v>299</v>
      </c>
      <c r="D92" s="6" t="s">
        <v>295</v>
      </c>
      <c r="E92" s="85">
        <v>2</v>
      </c>
      <c r="F92" s="6">
        <v>0</v>
      </c>
      <c r="G92" t="s">
        <v>313</v>
      </c>
      <c r="H92" t="s">
        <v>314</v>
      </c>
      <c r="I92" t="s">
        <v>308</v>
      </c>
      <c r="J92" t="s">
        <v>308</v>
      </c>
      <c r="K92">
        <v>3</v>
      </c>
      <c r="L92">
        <v>1</v>
      </c>
      <c r="M92" t="s">
        <v>361</v>
      </c>
      <c r="N92" t="s">
        <v>530</v>
      </c>
      <c r="O92" t="s">
        <v>582</v>
      </c>
      <c r="P92">
        <v>3</v>
      </c>
      <c r="Q92" s="14">
        <v>1</v>
      </c>
      <c r="R92" s="14" t="s">
        <v>381</v>
      </c>
      <c r="S92" s="47"/>
      <c r="T92" s="33">
        <v>0.51383500000000004</v>
      </c>
      <c r="U92" s="33">
        <v>0.57415556083127117</v>
      </c>
      <c r="V92" s="54">
        <v>0.6016237554707764</v>
      </c>
      <c r="W92" s="54">
        <v>0.440216</v>
      </c>
      <c r="X92" s="19">
        <v>0.53359387641962264</v>
      </c>
      <c r="Y92" s="34">
        <v>117660</v>
      </c>
      <c r="Z92" s="34">
        <v>148770.21435852422</v>
      </c>
      <c r="AA92" s="67">
        <v>176989.97877643947</v>
      </c>
      <c r="AB92" s="16">
        <v>13880.800000000001</v>
      </c>
      <c r="AC92" s="16">
        <v>13866.895613442597</v>
      </c>
      <c r="AD92" s="56">
        <v>15378.485016840001</v>
      </c>
      <c r="AE92" s="24">
        <v>79.400000000000006</v>
      </c>
      <c r="AF92" s="24">
        <v>64.599999999999994</v>
      </c>
      <c r="AG92" s="24">
        <v>82.6</v>
      </c>
      <c r="AH92" s="24">
        <v>54.3</v>
      </c>
      <c r="AI92" s="24">
        <f t="shared" si="4"/>
        <v>81</v>
      </c>
      <c r="AJ92" s="24">
        <f t="shared" si="5"/>
        <v>59.449999999999996</v>
      </c>
      <c r="AK92" s="19">
        <v>9.3210160872824299E-2</v>
      </c>
      <c r="AL92" s="19">
        <v>34.119592903180376</v>
      </c>
      <c r="AM92" s="24">
        <v>34.526803891793442</v>
      </c>
      <c r="AN92" s="24">
        <v>82.724099999999993</v>
      </c>
      <c r="AO92" s="24">
        <v>66.012199999999993</v>
      </c>
      <c r="AP92" s="24">
        <v>48.186100000000003</v>
      </c>
      <c r="AQ92" s="19">
        <f>'[1]Data Comps'!U93/'[1]Data Comps'!V93</f>
        <v>0.11797382287948327</v>
      </c>
      <c r="AR92" s="19">
        <v>27.527782930130208</v>
      </c>
      <c r="AS92" s="19">
        <v>25.429370065125926</v>
      </c>
      <c r="AT92" s="21">
        <v>0.57415556083127117</v>
      </c>
      <c r="AU92" s="21">
        <v>0.6016237554707764</v>
      </c>
      <c r="AV92" s="28">
        <v>148770.21435852422</v>
      </c>
      <c r="AW92" s="34">
        <v>176989.97877643947</v>
      </c>
      <c r="AX92" s="16">
        <v>15378.485016840001</v>
      </c>
      <c r="AY92" s="16">
        <v>13866.895613442597</v>
      </c>
      <c r="AZ92">
        <v>1</v>
      </c>
    </row>
    <row r="93" spans="1:52">
      <c r="A93" t="s">
        <v>111</v>
      </c>
      <c r="B93" s="6">
        <v>95</v>
      </c>
      <c r="C93" s="6" t="s">
        <v>301</v>
      </c>
      <c r="D93" s="6" t="s">
        <v>298</v>
      </c>
      <c r="E93" s="85">
        <v>1</v>
      </c>
      <c r="F93" s="6">
        <v>0</v>
      </c>
      <c r="G93" t="s">
        <v>297</v>
      </c>
      <c r="H93" t="s">
        <v>294</v>
      </c>
      <c r="I93" t="s">
        <v>580</v>
      </c>
      <c r="J93" t="s">
        <v>298</v>
      </c>
      <c r="K93">
        <v>2</v>
      </c>
      <c r="L93">
        <v>0</v>
      </c>
      <c r="M93" t="s">
        <v>361</v>
      </c>
      <c r="N93" t="s">
        <v>530</v>
      </c>
      <c r="O93" t="s">
        <v>582</v>
      </c>
      <c r="P93">
        <v>3</v>
      </c>
      <c r="Q93" s="14">
        <v>4</v>
      </c>
      <c r="R93" s="14" t="s">
        <v>380</v>
      </c>
      <c r="S93" s="47"/>
      <c r="T93" s="33">
        <v>0.602769</v>
      </c>
      <c r="U93" s="33">
        <v>0.5377817066795173</v>
      </c>
      <c r="V93" s="54">
        <v>0.6256050334650618</v>
      </c>
      <c r="W93" s="54">
        <v>0.53896599999999995</v>
      </c>
      <c r="X93" s="19">
        <v>0.5629191211214809</v>
      </c>
      <c r="Y93" s="34">
        <v>241708</v>
      </c>
      <c r="Z93" s="34">
        <v>143618.26829550351</v>
      </c>
      <c r="AA93" s="62">
        <v>335149.39703491033</v>
      </c>
      <c r="AB93" s="16">
        <v>22951.599999999999</v>
      </c>
      <c r="AC93" s="16">
        <v>15019.491307985088</v>
      </c>
      <c r="AD93" s="56">
        <v>28475.743963608587</v>
      </c>
      <c r="AE93" s="24">
        <v>103.7</v>
      </c>
      <c r="AF93" s="24">
        <v>67.7</v>
      </c>
      <c r="AG93" s="24">
        <v>101.9</v>
      </c>
      <c r="AH93" s="24">
        <v>48.9</v>
      </c>
      <c r="AI93" s="24">
        <f t="shared" si="4"/>
        <v>102.80000000000001</v>
      </c>
      <c r="AJ93" s="24">
        <f t="shared" si="5"/>
        <v>58.3</v>
      </c>
      <c r="AK93" s="19">
        <v>0.10799755130452668</v>
      </c>
      <c r="AL93" s="19">
        <v>36.502429139075026</v>
      </c>
      <c r="AM93" s="24">
        <v>35.308934944409991</v>
      </c>
      <c r="AN93" s="24">
        <v>111.04799999999999</v>
      </c>
      <c r="AO93" s="24">
        <v>70.465600000000009</v>
      </c>
      <c r="AP93" s="24">
        <v>53.494800000000005</v>
      </c>
      <c r="AQ93" s="19">
        <f>'[1]Data Comps'!U94/'[1]Data Comps'!V94</f>
        <v>9.4955897198272285E-2</v>
      </c>
      <c r="AR93" s="19">
        <v>34.302529494369615</v>
      </c>
      <c r="AS93" s="19">
        <v>31.593614388539365</v>
      </c>
      <c r="AT93" s="21">
        <v>0.57847213530903485</v>
      </c>
      <c r="AU93" s="21">
        <v>0.63482929583628922</v>
      </c>
      <c r="AV93" s="28">
        <v>178192.43593097167</v>
      </c>
      <c r="AW93" s="34">
        <v>246699.95731138618</v>
      </c>
      <c r="AX93" s="16">
        <v>19572.972567533277</v>
      </c>
      <c r="AY93" s="16">
        <v>16432.883085107933</v>
      </c>
      <c r="AZ93">
        <v>1</v>
      </c>
    </row>
    <row r="94" spans="1:52">
      <c r="A94" t="s">
        <v>490</v>
      </c>
      <c r="B94">
        <v>96</v>
      </c>
      <c r="C94" s="52" t="s">
        <v>297</v>
      </c>
      <c r="D94" s="52" t="s">
        <v>298</v>
      </c>
      <c r="E94" s="48">
        <v>2</v>
      </c>
      <c r="F94" s="52">
        <v>1</v>
      </c>
      <c r="G94" t="s">
        <v>310</v>
      </c>
      <c r="H94" t="s">
        <v>294</v>
      </c>
      <c r="I94" t="s">
        <v>580</v>
      </c>
      <c r="J94" t="s">
        <v>295</v>
      </c>
      <c r="K94">
        <v>3</v>
      </c>
      <c r="L94">
        <v>0</v>
      </c>
      <c r="M94" t="s">
        <v>363</v>
      </c>
      <c r="N94" t="s">
        <v>530</v>
      </c>
      <c r="O94" t="s">
        <v>582</v>
      </c>
      <c r="P94">
        <v>3</v>
      </c>
      <c r="Q94" s="18">
        <v>4</v>
      </c>
      <c r="R94" s="18" t="s">
        <v>380</v>
      </c>
      <c r="S94" s="47" t="s">
        <v>468</v>
      </c>
      <c r="T94" s="33">
        <v>0.56906100000000004</v>
      </c>
      <c r="U94" s="33">
        <v>0.51250189713146832</v>
      </c>
      <c r="V94" s="54">
        <v>0.6187722208109635</v>
      </c>
      <c r="W94" s="54">
        <v>0.50019000000000002</v>
      </c>
      <c r="X94" s="19">
        <v>0.55631135052948522</v>
      </c>
      <c r="Y94" s="34">
        <v>163839</v>
      </c>
      <c r="Z94" s="34">
        <v>95256.693380553173</v>
      </c>
      <c r="AA94" s="62">
        <v>278118.3483552587</v>
      </c>
      <c r="AB94" s="16">
        <v>17555.5</v>
      </c>
      <c r="AC94" s="16">
        <v>10798.299127115717</v>
      </c>
      <c r="AD94" s="56">
        <v>24458.605690498225</v>
      </c>
      <c r="AE94" s="24">
        <v>71.400000000000006</v>
      </c>
      <c r="AF94" s="24">
        <v>74</v>
      </c>
      <c r="AG94" s="24">
        <v>71.400000000000006</v>
      </c>
      <c r="AH94" s="24">
        <v>60.4</v>
      </c>
      <c r="AI94" s="24">
        <f t="shared" si="4"/>
        <v>71.400000000000006</v>
      </c>
      <c r="AJ94" s="24">
        <f t="shared" si="5"/>
        <v>67.2</v>
      </c>
      <c r="AK94" s="19">
        <v>8.8369725821354189E-2</v>
      </c>
      <c r="AL94" s="19">
        <v>35.829929511089027</v>
      </c>
      <c r="AM94" s="24">
        <v>34.11294395207122</v>
      </c>
      <c r="AN94" s="24">
        <v>91.965599999999995</v>
      </c>
      <c r="AO94" s="24">
        <v>73.85990000000001</v>
      </c>
      <c r="AP94" s="24">
        <v>62.076799999999999</v>
      </c>
      <c r="AQ94" s="19">
        <f>'[1]Data Comps'!U95/'[1]Data Comps'!V95</f>
        <v>0.10715092255201752</v>
      </c>
      <c r="AR94" s="19">
        <v>31.401603899368126</v>
      </c>
      <c r="AS94" s="19">
        <v>27.997892398393667</v>
      </c>
      <c r="AT94" s="21">
        <v>0.59530458343908532</v>
      </c>
      <c r="AU94" s="21">
        <v>0.62257464945434626</v>
      </c>
      <c r="AV94" s="28">
        <v>167095.78404137079</v>
      </c>
      <c r="AW94" s="34">
        <v>204720.00031558672</v>
      </c>
      <c r="AX94" s="16">
        <v>16801.865331704128</v>
      </c>
      <c r="AY94" s="16">
        <v>14766.208621640148</v>
      </c>
      <c r="AZ94">
        <v>1</v>
      </c>
    </row>
    <row r="95" spans="1:52">
      <c r="A95" t="s">
        <v>113</v>
      </c>
      <c r="B95">
        <v>97</v>
      </c>
      <c r="C95" s="52" t="s">
        <v>297</v>
      </c>
      <c r="D95" s="52" t="s">
        <v>298</v>
      </c>
      <c r="E95" s="48">
        <v>2</v>
      </c>
      <c r="F95" s="52">
        <v>0</v>
      </c>
      <c r="G95" t="s">
        <v>310</v>
      </c>
      <c r="H95" t="s">
        <v>294</v>
      </c>
      <c r="I95" t="s">
        <v>580</v>
      </c>
      <c r="J95" t="s">
        <v>295</v>
      </c>
      <c r="K95">
        <v>3</v>
      </c>
      <c r="L95">
        <v>0</v>
      </c>
      <c r="M95" t="s">
        <v>361</v>
      </c>
      <c r="N95" t="s">
        <v>530</v>
      </c>
      <c r="O95" t="s">
        <v>582</v>
      </c>
      <c r="P95">
        <v>3</v>
      </c>
      <c r="Q95" s="14">
        <v>4</v>
      </c>
      <c r="R95" s="14" t="s">
        <v>380</v>
      </c>
      <c r="S95" s="47"/>
      <c r="T95" s="33">
        <v>0.63239900000000004</v>
      </c>
      <c r="U95" s="33">
        <v>0.59501431136935823</v>
      </c>
      <c r="V95" s="54">
        <v>0.62588064677486033</v>
      </c>
      <c r="W95" s="54">
        <v>0.57223000000000002</v>
      </c>
      <c r="X95" s="19">
        <v>0.56245523135451836</v>
      </c>
      <c r="Y95" s="34">
        <v>305403</v>
      </c>
      <c r="Z95" s="34">
        <v>241760.9772530515</v>
      </c>
      <c r="AA95" s="62">
        <v>386335.21436846687</v>
      </c>
      <c r="AB95" s="16">
        <v>27133.600000000002</v>
      </c>
      <c r="AC95" s="16">
        <v>21762.754325451726</v>
      </c>
      <c r="AD95" s="56">
        <v>32482.655558512888</v>
      </c>
      <c r="AE95" s="24">
        <v>124.4</v>
      </c>
      <c r="AF95" s="24">
        <v>64.5</v>
      </c>
      <c r="AG95" s="24">
        <v>136.69999999999999</v>
      </c>
      <c r="AH95" s="24">
        <v>58.5</v>
      </c>
      <c r="AI95" s="24">
        <f t="shared" si="4"/>
        <v>130.55000000000001</v>
      </c>
      <c r="AJ95" s="24">
        <f t="shared" si="5"/>
        <v>61.5</v>
      </c>
      <c r="AK95" s="19">
        <v>8.9758623436032303E-2</v>
      </c>
      <c r="AL95" s="19">
        <v>36.514409937802462</v>
      </c>
      <c r="AM95" s="24">
        <v>35.680754026333126</v>
      </c>
      <c r="AN95" s="24">
        <v>130.863</v>
      </c>
      <c r="AO95" s="24">
        <v>70.37</v>
      </c>
      <c r="AP95" s="24">
        <v>66.2547</v>
      </c>
      <c r="AQ95" s="19">
        <f>'[1]Data Comps'!U96/'[1]Data Comps'!V96</f>
        <v>8.8845230727923441E-2</v>
      </c>
      <c r="AR95" s="19">
        <v>37.254692748549303</v>
      </c>
      <c r="AS95" s="19">
        <v>33.76658460359112</v>
      </c>
      <c r="AT95" s="21">
        <v>0.61930527485087428</v>
      </c>
      <c r="AU95" s="21">
        <v>0.63514605612907049</v>
      </c>
      <c r="AV95" s="28">
        <v>257923.59839743102</v>
      </c>
      <c r="AW95" s="34">
        <v>284377.30079716758</v>
      </c>
      <c r="AX95" s="16">
        <v>22556.170831096671</v>
      </c>
      <c r="AY95" s="16">
        <v>21376.910681911959</v>
      </c>
      <c r="AZ95">
        <v>1</v>
      </c>
    </row>
    <row r="96" spans="1:52">
      <c r="A96" s="7" t="s">
        <v>573</v>
      </c>
      <c r="B96">
        <v>98</v>
      </c>
      <c r="C96" s="52" t="s">
        <v>293</v>
      </c>
      <c r="D96" s="52" t="s">
        <v>295</v>
      </c>
      <c r="E96" s="48">
        <v>1</v>
      </c>
      <c r="F96" s="52">
        <v>0</v>
      </c>
      <c r="G96" t="s">
        <v>321</v>
      </c>
      <c r="H96" t="s">
        <v>294</v>
      </c>
      <c r="I96" t="s">
        <v>308</v>
      </c>
      <c r="J96" t="s">
        <v>308</v>
      </c>
      <c r="K96">
        <v>1</v>
      </c>
      <c r="L96">
        <v>2</v>
      </c>
      <c r="M96" t="s">
        <v>361</v>
      </c>
      <c r="N96" t="s">
        <v>530</v>
      </c>
      <c r="O96" t="s">
        <v>582</v>
      </c>
      <c r="P96">
        <v>3</v>
      </c>
      <c r="Q96" s="14">
        <v>1</v>
      </c>
      <c r="R96" s="14" t="s">
        <v>381</v>
      </c>
      <c r="S96" s="47"/>
      <c r="T96" s="33">
        <v>0.57915700000000003</v>
      </c>
      <c r="U96" s="33">
        <v>0.61051920273806859</v>
      </c>
      <c r="V96" s="54">
        <v>0.61925034624517195</v>
      </c>
      <c r="W96" s="54">
        <v>0.510046</v>
      </c>
      <c r="X96" s="19">
        <v>0.55382675681219351</v>
      </c>
      <c r="Y96" s="34">
        <v>171907</v>
      </c>
      <c r="Z96" s="34">
        <v>195197.43504748656</v>
      </c>
      <c r="AA96" s="67">
        <v>207319.5687526649</v>
      </c>
      <c r="AB96" s="16">
        <v>17032.2</v>
      </c>
      <c r="AC96" s="16">
        <v>16561.015314756842</v>
      </c>
      <c r="AD96" s="56">
        <v>17179.05685960241</v>
      </c>
      <c r="AE96" s="24">
        <v>90</v>
      </c>
      <c r="AF96" s="24">
        <v>66.7</v>
      </c>
      <c r="AG96" s="24">
        <v>88</v>
      </c>
      <c r="AH96" s="24">
        <v>62.8</v>
      </c>
      <c r="AI96" s="24">
        <f t="shared" si="4"/>
        <v>89</v>
      </c>
      <c r="AJ96" s="24">
        <f t="shared" si="5"/>
        <v>64.75</v>
      </c>
      <c r="AK96" s="19">
        <v>8.4842381820888005E-2</v>
      </c>
      <c r="AL96" s="19">
        <v>35.815220419214171</v>
      </c>
      <c r="AM96" s="24">
        <v>36.20447335037165</v>
      </c>
      <c r="AN96" s="24">
        <v>94.947299999999998</v>
      </c>
      <c r="AO96" s="24">
        <v>70.124500000000012</v>
      </c>
      <c r="AP96" s="24">
        <v>51.817599999999999</v>
      </c>
      <c r="AQ96" s="19">
        <f>'[1]Data Comps'!U97/'[1]Data Comps'!V97</f>
        <v>9.9077989843345537E-2</v>
      </c>
      <c r="AR96" s="19">
        <v>32.194197910831768</v>
      </c>
      <c r="AS96" s="19">
        <v>30.279177088103708</v>
      </c>
      <c r="AT96" s="21">
        <v>0.61051920273806859</v>
      </c>
      <c r="AU96" s="21">
        <v>0.61925034624517195</v>
      </c>
      <c r="AV96" s="28">
        <v>195197.43504748656</v>
      </c>
      <c r="AW96" s="34">
        <v>207319.5687526649</v>
      </c>
      <c r="AX96" s="16">
        <v>17179.05685960241</v>
      </c>
      <c r="AY96" s="16">
        <v>16561.015314756842</v>
      </c>
      <c r="AZ96">
        <v>1</v>
      </c>
    </row>
    <row r="97" spans="1:52">
      <c r="A97" t="s">
        <v>115</v>
      </c>
      <c r="B97">
        <v>99</v>
      </c>
      <c r="C97" s="52" t="s">
        <v>301</v>
      </c>
      <c r="D97" s="52" t="s">
        <v>298</v>
      </c>
      <c r="E97" s="48">
        <v>1</v>
      </c>
      <c r="F97" s="52">
        <v>1</v>
      </c>
      <c r="G97" t="s">
        <v>299</v>
      </c>
      <c r="H97" t="s">
        <v>294</v>
      </c>
      <c r="I97" t="s">
        <v>580</v>
      </c>
      <c r="J97" t="s">
        <v>295</v>
      </c>
      <c r="K97">
        <v>2</v>
      </c>
      <c r="L97">
        <v>1</v>
      </c>
      <c r="M97" t="s">
        <v>361</v>
      </c>
      <c r="N97" t="s">
        <v>530</v>
      </c>
      <c r="O97" t="s">
        <v>582</v>
      </c>
      <c r="P97">
        <v>3</v>
      </c>
      <c r="Q97" s="14">
        <v>4</v>
      </c>
      <c r="R97" s="14" t="s">
        <v>380</v>
      </c>
      <c r="S97" s="47"/>
      <c r="T97" s="33">
        <v>0.55448600000000003</v>
      </c>
      <c r="U97" s="33">
        <v>0.52767356597303083</v>
      </c>
      <c r="V97" s="54">
        <v>0.58997530176638435</v>
      </c>
      <c r="W97" s="54">
        <v>0.48391600000000001</v>
      </c>
      <c r="X97" s="19">
        <v>0.52252471149484225</v>
      </c>
      <c r="Y97" s="34">
        <v>153544</v>
      </c>
      <c r="Z97" s="34">
        <v>86573.292684409782</v>
      </c>
      <c r="AA97" s="55">
        <v>196207.1412565026</v>
      </c>
      <c r="AB97" s="16">
        <v>16170.400000000001</v>
      </c>
      <c r="AC97" s="16">
        <v>9651.7975428564496</v>
      </c>
      <c r="AD97" s="56">
        <v>18513.527059544886</v>
      </c>
      <c r="AE97" s="24">
        <v>79.5</v>
      </c>
      <c r="AF97" s="24">
        <v>70.099999999999994</v>
      </c>
      <c r="AG97" s="24">
        <v>75.3</v>
      </c>
      <c r="AH97" s="24">
        <v>41.9</v>
      </c>
      <c r="AI97" s="24">
        <f t="shared" si="4"/>
        <v>77.400000000000006</v>
      </c>
      <c r="AJ97" s="24">
        <f t="shared" si="5"/>
        <v>56</v>
      </c>
      <c r="AK97" s="19">
        <v>0.12463656925408723</v>
      </c>
      <c r="AL97" s="19">
        <v>33.117015708320636</v>
      </c>
      <c r="AM97" s="24">
        <v>31.794126633802957</v>
      </c>
      <c r="AN97" s="24">
        <v>83.131500000000003</v>
      </c>
      <c r="AO97" s="24">
        <v>67.310599999999994</v>
      </c>
      <c r="AP97" s="24">
        <v>44.298400000000001</v>
      </c>
      <c r="AQ97" s="19">
        <f>'[1]Data Comps'!U98/'[1]Data Comps'!V98</f>
        <v>0.10531443755535873</v>
      </c>
      <c r="AR97" s="19">
        <v>30.284544218391254</v>
      </c>
      <c r="AS97" s="19">
        <v>28.486122792262403</v>
      </c>
      <c r="AT97" s="21">
        <v>0.5281794592616087</v>
      </c>
      <c r="AU97" s="21">
        <v>0.61872367712649734</v>
      </c>
      <c r="AV97" s="28">
        <v>119034.16338794651</v>
      </c>
      <c r="AW97" s="34">
        <v>199147.84853210143</v>
      </c>
      <c r="AX97" s="16">
        <v>16520.193825400511</v>
      </c>
      <c r="AY97" s="16">
        <v>12448.389663753498</v>
      </c>
      <c r="AZ97">
        <v>1</v>
      </c>
    </row>
    <row r="98" spans="1:52">
      <c r="A98" s="7" t="s">
        <v>571</v>
      </c>
      <c r="B98" s="5">
        <v>100</v>
      </c>
      <c r="C98" s="5" t="s">
        <v>301</v>
      </c>
      <c r="D98" s="5" t="s">
        <v>298</v>
      </c>
      <c r="E98" s="46">
        <v>1</v>
      </c>
      <c r="F98" s="5">
        <v>0</v>
      </c>
      <c r="G98" t="s">
        <v>299</v>
      </c>
      <c r="H98" t="s">
        <v>294</v>
      </c>
      <c r="I98" t="s">
        <v>580</v>
      </c>
      <c r="J98" t="s">
        <v>295</v>
      </c>
      <c r="K98">
        <v>2</v>
      </c>
      <c r="L98">
        <v>1</v>
      </c>
      <c r="M98" t="s">
        <v>361</v>
      </c>
      <c r="N98" t="s">
        <v>530</v>
      </c>
      <c r="O98" t="s">
        <v>582</v>
      </c>
      <c r="P98">
        <v>3</v>
      </c>
      <c r="Q98" s="14">
        <v>4</v>
      </c>
      <c r="R98" s="14" t="s">
        <v>380</v>
      </c>
      <c r="S98" s="47"/>
      <c r="T98" s="33">
        <v>0.63290299999999999</v>
      </c>
      <c r="U98" s="33">
        <v>0.56979784124596877</v>
      </c>
      <c r="V98" s="54">
        <v>0.63773457434174774</v>
      </c>
      <c r="W98" s="54">
        <v>0.57206500000000005</v>
      </c>
      <c r="X98" s="19">
        <v>0.57564962795185359</v>
      </c>
      <c r="Y98" s="34">
        <v>337599</v>
      </c>
      <c r="Z98" s="34">
        <v>224679.62258743471</v>
      </c>
      <c r="AA98" s="55">
        <v>374043.58924194163</v>
      </c>
      <c r="AB98" s="16">
        <v>28554.1</v>
      </c>
      <c r="AC98" s="16">
        <v>21522.460181196602</v>
      </c>
      <c r="AD98" s="56">
        <v>30231.966355966459</v>
      </c>
      <c r="AE98" s="24">
        <v>139</v>
      </c>
      <c r="AF98" s="24">
        <v>67.5</v>
      </c>
      <c r="AG98" s="24">
        <v>132.78</v>
      </c>
      <c r="AH98" s="24">
        <v>51.8</v>
      </c>
      <c r="AI98" s="24">
        <f t="shared" ref="AI98:AI129" si="6">(AE98+AG98)/2</f>
        <v>135.88999999999999</v>
      </c>
      <c r="AJ98" s="24">
        <f t="shared" ref="AJ98:AJ129" si="7">(AF98+AH98)/2</f>
        <v>59.65</v>
      </c>
      <c r="AK98" s="19">
        <v>9.7017911913656885E-2</v>
      </c>
      <c r="AL98" s="19">
        <v>37.776577151517309</v>
      </c>
      <c r="AM98" s="24">
        <v>37.117359635601922</v>
      </c>
      <c r="AN98" s="24">
        <v>141.02200000000002</v>
      </c>
      <c r="AO98" s="24">
        <v>70.040900000000008</v>
      </c>
      <c r="AP98" s="24">
        <v>58.289000000000001</v>
      </c>
      <c r="AQ98" s="19">
        <f>'[1]Data Comps'!U99/'[1]Data Comps'!V99</f>
        <v>8.4579930627756594E-2</v>
      </c>
      <c r="AR98" s="19">
        <v>37.292628821364531</v>
      </c>
      <c r="AS98" s="19">
        <v>35.469407195464051</v>
      </c>
      <c r="AT98" s="21">
        <v>0.60456022691904121</v>
      </c>
      <c r="AU98" s="21">
        <v>0.65043188292737197</v>
      </c>
      <c r="AV98" s="28">
        <v>248782.40022452868</v>
      </c>
      <c r="AW98" s="34">
        <v>324185.56013814069</v>
      </c>
      <c r="AX98" s="16">
        <v>24589.221742702917</v>
      </c>
      <c r="AY98" s="16">
        <v>21443.682523030795</v>
      </c>
      <c r="AZ98">
        <v>1</v>
      </c>
    </row>
    <row r="99" spans="1:52">
      <c r="A99" s="7" t="s">
        <v>574</v>
      </c>
      <c r="B99">
        <v>101</v>
      </c>
      <c r="C99" s="52" t="s">
        <v>299</v>
      </c>
      <c r="D99" s="52" t="s">
        <v>295</v>
      </c>
      <c r="E99" s="48">
        <v>2</v>
      </c>
      <c r="F99" s="52">
        <v>1</v>
      </c>
      <c r="G99" t="s">
        <v>307</v>
      </c>
      <c r="H99" t="s">
        <v>294</v>
      </c>
      <c r="I99" t="s">
        <v>308</v>
      </c>
      <c r="J99" t="s">
        <v>308</v>
      </c>
      <c r="K99">
        <v>2</v>
      </c>
      <c r="L99">
        <v>2</v>
      </c>
      <c r="M99" t="s">
        <v>361</v>
      </c>
      <c r="N99" t="s">
        <v>530</v>
      </c>
      <c r="O99" t="s">
        <v>582</v>
      </c>
      <c r="P99">
        <v>3</v>
      </c>
      <c r="Q99" s="14">
        <v>1</v>
      </c>
      <c r="R99" s="14" t="s">
        <v>381</v>
      </c>
      <c r="S99" s="47"/>
      <c r="T99" s="33">
        <v>0.60955700000000002</v>
      </c>
      <c r="U99" s="33">
        <v>0.63472900384483144</v>
      </c>
      <c r="V99" s="54">
        <v>0.63453639708236398</v>
      </c>
      <c r="W99" s="54">
        <v>0.545234</v>
      </c>
      <c r="X99" s="19">
        <v>0.57140065318339783</v>
      </c>
      <c r="Y99" s="34">
        <v>211816</v>
      </c>
      <c r="Z99" s="34">
        <v>236223.76578207899</v>
      </c>
      <c r="AA99" s="67">
        <v>235884.85076660971</v>
      </c>
      <c r="AB99" s="16">
        <v>19816.2</v>
      </c>
      <c r="AC99" s="16">
        <v>18742.01841405539</v>
      </c>
      <c r="AD99" s="56">
        <v>18725.350641837635</v>
      </c>
      <c r="AE99" s="24">
        <v>94.5</v>
      </c>
      <c r="AF99" s="24">
        <v>69.599999999999994</v>
      </c>
      <c r="AG99" s="24">
        <v>91.5</v>
      </c>
      <c r="AH99" s="24">
        <v>69.7</v>
      </c>
      <c r="AI99" s="24">
        <f t="shared" si="6"/>
        <v>93</v>
      </c>
      <c r="AJ99" s="24">
        <f t="shared" si="7"/>
        <v>69.650000000000006</v>
      </c>
      <c r="AK99" s="19">
        <v>7.9340105141432998E-2</v>
      </c>
      <c r="AL99" s="19">
        <v>37.412869644147818</v>
      </c>
      <c r="AM99" s="24">
        <v>37.791257735848873</v>
      </c>
      <c r="AN99" s="24">
        <v>92.611699999999999</v>
      </c>
      <c r="AO99" s="24">
        <v>72.136300000000006</v>
      </c>
      <c r="AP99" s="24">
        <v>67.096199999999996</v>
      </c>
      <c r="AQ99" s="19">
        <f>'[1]Data Comps'!U100/'[1]Data Comps'!V100</f>
        <v>9.3553839181176116E-2</v>
      </c>
      <c r="AR99" s="19">
        <v>34.914371202582124</v>
      </c>
      <c r="AS99" s="19">
        <v>32.067096617918672</v>
      </c>
      <c r="AT99" s="21">
        <v>0.63472900384483144</v>
      </c>
      <c r="AU99" s="21">
        <v>0.63453639708236398</v>
      </c>
      <c r="AV99" s="28">
        <v>236223.76578207899</v>
      </c>
      <c r="AW99" s="34">
        <v>235884.85076660971</v>
      </c>
      <c r="AX99" s="16">
        <v>18725.350641837635</v>
      </c>
      <c r="AY99" s="16">
        <v>18742.01841405539</v>
      </c>
      <c r="AZ99">
        <v>1</v>
      </c>
    </row>
    <row r="100" spans="1:52">
      <c r="A100" t="s">
        <v>118</v>
      </c>
      <c r="B100">
        <v>102</v>
      </c>
      <c r="C100" s="52" t="s">
        <v>299</v>
      </c>
      <c r="D100" s="52" t="s">
        <v>295</v>
      </c>
      <c r="E100" s="48">
        <v>2</v>
      </c>
      <c r="F100" s="52">
        <v>1</v>
      </c>
      <c r="G100" t="s">
        <v>307</v>
      </c>
      <c r="H100" t="s">
        <v>294</v>
      </c>
      <c r="I100" t="s">
        <v>308</v>
      </c>
      <c r="J100" t="s">
        <v>308</v>
      </c>
      <c r="K100">
        <v>2</v>
      </c>
      <c r="L100">
        <v>1</v>
      </c>
      <c r="M100" t="s">
        <v>361</v>
      </c>
      <c r="N100" t="s">
        <v>530</v>
      </c>
      <c r="O100" t="s">
        <v>582</v>
      </c>
      <c r="P100">
        <v>3</v>
      </c>
      <c r="Q100" s="14">
        <v>1</v>
      </c>
      <c r="R100" s="14" t="s">
        <v>381</v>
      </c>
      <c r="S100" s="47"/>
      <c r="T100" s="33">
        <v>0.53836700000000004</v>
      </c>
      <c r="U100" s="33">
        <v>0.55492829379900821</v>
      </c>
      <c r="V100" s="54">
        <v>0.58908960711545977</v>
      </c>
      <c r="W100" s="54">
        <v>0.46595700000000001</v>
      </c>
      <c r="X100" s="19">
        <v>0.51929875241079715</v>
      </c>
      <c r="Y100" s="34">
        <v>139105</v>
      </c>
      <c r="Z100" s="34">
        <v>133384.48817604478</v>
      </c>
      <c r="AA100" s="67">
        <v>163084.41397269891</v>
      </c>
      <c r="AB100" s="16">
        <v>15900.000000000002</v>
      </c>
      <c r="AC100" s="16">
        <v>13031.806727821424</v>
      </c>
      <c r="AD100" s="56">
        <v>14643.951665170627</v>
      </c>
      <c r="AE100" s="24">
        <v>83</v>
      </c>
      <c r="AF100" s="24">
        <v>61.5</v>
      </c>
      <c r="AG100" s="24">
        <v>81.7</v>
      </c>
      <c r="AH100" s="24">
        <v>50.3</v>
      </c>
      <c r="AI100" s="24">
        <f t="shared" si="6"/>
        <v>82.35</v>
      </c>
      <c r="AJ100" s="24">
        <f t="shared" si="7"/>
        <v>55.9</v>
      </c>
      <c r="AK100" s="19">
        <v>9.770106633855101E-2</v>
      </c>
      <c r="AL100" s="19">
        <v>33.000182831278053</v>
      </c>
      <c r="AM100" s="24">
        <v>33.409919201095377</v>
      </c>
      <c r="AN100" s="24">
        <v>83.608199999999997</v>
      </c>
      <c r="AO100" s="24">
        <v>62.503199999999993</v>
      </c>
      <c r="AP100" s="24">
        <v>60.068000000000005</v>
      </c>
      <c r="AQ100" s="19">
        <f>'[1]Data Comps'!U101/'[1]Data Comps'!V101</f>
        <v>0.11430214586104023</v>
      </c>
      <c r="AR100" s="19">
        <v>29.12842268509446</v>
      </c>
      <c r="AS100" s="19">
        <v>26.246226415094338</v>
      </c>
      <c r="AT100" s="21">
        <v>0.55492829379900821</v>
      </c>
      <c r="AU100" s="21">
        <v>0.58908960711545977</v>
      </c>
      <c r="AV100" s="28">
        <v>133384.48817604478</v>
      </c>
      <c r="AW100" s="34">
        <v>163084.41397269891</v>
      </c>
      <c r="AX100" s="16">
        <v>14643.951665170627</v>
      </c>
      <c r="AY100" s="16">
        <v>13031.806727821424</v>
      </c>
      <c r="AZ100">
        <v>1</v>
      </c>
    </row>
    <row r="101" spans="1:52">
      <c r="A101" t="s">
        <v>119</v>
      </c>
      <c r="B101" s="6">
        <v>103</v>
      </c>
      <c r="C101" s="6" t="s">
        <v>297</v>
      </c>
      <c r="D101" s="6" t="s">
        <v>298</v>
      </c>
      <c r="E101" s="85">
        <v>2</v>
      </c>
      <c r="F101" s="6">
        <v>1</v>
      </c>
      <c r="G101" t="s">
        <v>310</v>
      </c>
      <c r="H101" t="s">
        <v>294</v>
      </c>
      <c r="I101" t="s">
        <v>580</v>
      </c>
      <c r="J101" t="s">
        <v>295</v>
      </c>
      <c r="K101">
        <v>3</v>
      </c>
      <c r="L101">
        <v>1</v>
      </c>
      <c r="M101" t="s">
        <v>361</v>
      </c>
      <c r="N101" t="s">
        <v>530</v>
      </c>
      <c r="O101" t="s">
        <v>582</v>
      </c>
      <c r="P101">
        <v>3</v>
      </c>
      <c r="Q101" s="14">
        <v>4</v>
      </c>
      <c r="R101" s="14" t="s">
        <v>380</v>
      </c>
      <c r="S101" s="47"/>
      <c r="T101" s="33">
        <v>0.58551500000000001</v>
      </c>
      <c r="U101" s="33">
        <v>0.57952652492777879</v>
      </c>
      <c r="V101" s="54">
        <v>0.61518084364127334</v>
      </c>
      <c r="W101" s="54">
        <v>0.51901799999999998</v>
      </c>
      <c r="X101" s="19">
        <v>0.55078897704618968</v>
      </c>
      <c r="Y101" s="34">
        <v>203177</v>
      </c>
      <c r="Z101" s="34">
        <v>165658.24749826099</v>
      </c>
      <c r="AA101" s="55">
        <v>252392.73877651134</v>
      </c>
      <c r="AB101" s="16">
        <v>20344.8</v>
      </c>
      <c r="AC101" s="16">
        <v>15773.756492515729</v>
      </c>
      <c r="AD101" s="56">
        <v>22073.598812913966</v>
      </c>
      <c r="AE101" s="24">
        <v>97.3</v>
      </c>
      <c r="AF101" s="24">
        <v>70</v>
      </c>
      <c r="AG101" s="24">
        <v>90</v>
      </c>
      <c r="AH101" s="24">
        <v>64.400000000000006</v>
      </c>
      <c r="AI101" s="24">
        <f t="shared" si="6"/>
        <v>93.65</v>
      </c>
      <c r="AJ101" s="24">
        <f t="shared" si="7"/>
        <v>67.2</v>
      </c>
      <c r="AK101" s="19">
        <v>9.1339064186077012E-2</v>
      </c>
      <c r="AL101" s="19">
        <v>35.44373833324363</v>
      </c>
      <c r="AM101" s="24">
        <v>34.302436260939636</v>
      </c>
      <c r="AN101" s="24">
        <v>96.848399999999998</v>
      </c>
      <c r="AO101" s="24">
        <v>76.701099999999997</v>
      </c>
      <c r="AP101" s="24">
        <v>58.321100000000001</v>
      </c>
      <c r="AQ101" s="19">
        <f>'[1]Data Comps'!U102/'[1]Data Comps'!V102</f>
        <v>0.10013338123901819</v>
      </c>
      <c r="AR101" s="19">
        <v>32.760229309394063</v>
      </c>
      <c r="AS101" s="19">
        <v>29.960038928866346</v>
      </c>
      <c r="AT101" s="21">
        <v>0.62487356274621475</v>
      </c>
      <c r="AU101" s="21">
        <v>0.63663935193337251</v>
      </c>
      <c r="AV101" s="28">
        <v>221049.89420919132</v>
      </c>
      <c r="AW101" s="34">
        <v>240271.62414042535</v>
      </c>
      <c r="AX101" s="16">
        <v>18959.01035028612</v>
      </c>
      <c r="AY101" s="16">
        <v>18028.915939493825</v>
      </c>
      <c r="AZ101">
        <v>1</v>
      </c>
    </row>
    <row r="102" spans="1:52">
      <c r="A102" t="s">
        <v>120</v>
      </c>
      <c r="B102" s="6">
        <v>104</v>
      </c>
      <c r="C102" s="6" t="s">
        <v>301</v>
      </c>
      <c r="D102" s="6" t="s">
        <v>298</v>
      </c>
      <c r="E102" s="85">
        <v>1</v>
      </c>
      <c r="F102" s="6">
        <v>1</v>
      </c>
      <c r="G102" t="s">
        <v>297</v>
      </c>
      <c r="H102" t="s">
        <v>294</v>
      </c>
      <c r="I102" t="s">
        <v>580</v>
      </c>
      <c r="J102" t="s">
        <v>298</v>
      </c>
      <c r="K102">
        <v>2</v>
      </c>
      <c r="L102">
        <v>1</v>
      </c>
      <c r="M102" t="s">
        <v>361</v>
      </c>
      <c r="N102" t="s">
        <v>530</v>
      </c>
      <c r="O102" t="s">
        <v>582</v>
      </c>
      <c r="P102">
        <v>3</v>
      </c>
      <c r="Q102" s="14">
        <v>4</v>
      </c>
      <c r="R102" s="14" t="s">
        <v>380</v>
      </c>
      <c r="S102" s="47"/>
      <c r="T102" s="33">
        <v>0.57451399999999997</v>
      </c>
      <c r="U102" s="33">
        <v>0.54221707675429087</v>
      </c>
      <c r="V102" s="54">
        <v>0.56892003144211345</v>
      </c>
      <c r="W102" s="54">
        <v>0.50527299999999997</v>
      </c>
      <c r="X102" s="19">
        <v>0.49775827915359966</v>
      </c>
      <c r="Y102" s="34">
        <v>167441</v>
      </c>
      <c r="Z102" s="34">
        <v>124142.39044074531</v>
      </c>
      <c r="AA102" s="55">
        <v>175475.10884658495</v>
      </c>
      <c r="AB102" s="16">
        <v>16812.5</v>
      </c>
      <c r="AC102" s="16">
        <v>12968.384511087854</v>
      </c>
      <c r="AD102" s="56">
        <v>17344.091385196014</v>
      </c>
      <c r="AE102" s="24">
        <v>83.7</v>
      </c>
      <c r="AF102" s="24">
        <v>61.6</v>
      </c>
      <c r="AG102" s="24">
        <v>83.7</v>
      </c>
      <c r="AH102" s="24">
        <v>61.1</v>
      </c>
      <c r="AI102" s="24">
        <f t="shared" si="6"/>
        <v>83.7</v>
      </c>
      <c r="AJ102" s="24">
        <f t="shared" si="7"/>
        <v>61.35</v>
      </c>
      <c r="AK102" s="19">
        <v>9.9247001798632689E-2</v>
      </c>
      <c r="AL102" s="19">
        <v>31.353185464543095</v>
      </c>
      <c r="AM102" s="24">
        <v>30.351853830122419</v>
      </c>
      <c r="AN102" s="24">
        <v>84.505800000000008</v>
      </c>
      <c r="AO102" s="24">
        <v>62.345200000000006</v>
      </c>
      <c r="AP102" s="24">
        <v>49.935200000000002</v>
      </c>
      <c r="AQ102" s="19">
        <f>'[1]Data Comps'!U103/'[1]Data Comps'!V103</f>
        <v>0.1004085020992469</v>
      </c>
      <c r="AR102" s="19">
        <v>31.821213393042882</v>
      </c>
      <c r="AS102" s="19">
        <v>29.877947955390333</v>
      </c>
      <c r="AT102" s="21">
        <v>0.58984589904363671</v>
      </c>
      <c r="AU102" s="21">
        <v>0.59107299299236704</v>
      </c>
      <c r="AV102" s="28">
        <v>164947.60068395792</v>
      </c>
      <c r="AW102" s="34">
        <v>166297.41738349933</v>
      </c>
      <c r="AX102" s="16">
        <v>14856.791881452653</v>
      </c>
      <c r="AY102" s="16">
        <v>14782.459103255591</v>
      </c>
      <c r="AZ102">
        <v>1</v>
      </c>
    </row>
    <row r="103" spans="1:52">
      <c r="A103" s="7" t="s">
        <v>572</v>
      </c>
      <c r="B103">
        <v>105</v>
      </c>
      <c r="C103" t="s">
        <v>297</v>
      </c>
      <c r="D103" t="s">
        <v>298</v>
      </c>
      <c r="E103" s="48">
        <v>2</v>
      </c>
      <c r="F103">
        <v>1</v>
      </c>
      <c r="G103" t="s">
        <v>310</v>
      </c>
      <c r="H103" t="s">
        <v>294</v>
      </c>
      <c r="I103" t="s">
        <v>580</v>
      </c>
      <c r="J103" t="s">
        <v>295</v>
      </c>
      <c r="K103">
        <v>3</v>
      </c>
      <c r="L103">
        <v>0</v>
      </c>
      <c r="M103" t="s">
        <v>361</v>
      </c>
      <c r="N103" t="s">
        <v>530</v>
      </c>
      <c r="O103" t="s">
        <v>582</v>
      </c>
      <c r="P103">
        <v>3</v>
      </c>
      <c r="Q103" s="14">
        <v>4</v>
      </c>
      <c r="R103" s="14" t="s">
        <v>380</v>
      </c>
      <c r="S103" s="47"/>
      <c r="T103" s="33">
        <v>0.56137400000000004</v>
      </c>
      <c r="U103" s="33">
        <v>0.52445667524151207</v>
      </c>
      <c r="V103" s="54">
        <v>0.59807824174421886</v>
      </c>
      <c r="W103" s="54">
        <v>0.49245299999999997</v>
      </c>
      <c r="X103" s="19">
        <v>0.53232005342678379</v>
      </c>
      <c r="Y103" s="34">
        <v>160052</v>
      </c>
      <c r="Z103" s="34">
        <v>108307.0414392282</v>
      </c>
      <c r="AA103" s="55">
        <v>240602.89712257273</v>
      </c>
      <c r="AB103" s="16">
        <v>18110.3</v>
      </c>
      <c r="AC103" s="16">
        <v>11880.373241730429</v>
      </c>
      <c r="AD103" s="56">
        <v>22312.622574588502</v>
      </c>
      <c r="AE103" s="24">
        <v>78.3</v>
      </c>
      <c r="AF103" s="24">
        <v>67</v>
      </c>
      <c r="AG103" s="24">
        <v>72.400000000000006</v>
      </c>
      <c r="AH103" s="24">
        <v>64.7</v>
      </c>
      <c r="AI103" s="24">
        <f t="shared" si="6"/>
        <v>75.349999999999994</v>
      </c>
      <c r="AJ103" s="24">
        <f t="shared" si="7"/>
        <v>65.849999999999994</v>
      </c>
      <c r="AK103" s="19">
        <v>9.4579126985073703E-2</v>
      </c>
      <c r="AL103" s="19">
        <v>33.8479454313754</v>
      </c>
      <c r="AM103" s="24">
        <v>32.349791646176762</v>
      </c>
      <c r="AN103" s="24">
        <v>85.642800000000008</v>
      </c>
      <c r="AO103" s="24">
        <v>70.3292</v>
      </c>
      <c r="AP103" s="24">
        <v>52.463299999999997</v>
      </c>
      <c r="AQ103" s="19">
        <f>'[1]Data Comps'!U104/'[1]Data Comps'!V104</f>
        <v>0.11315260040486841</v>
      </c>
      <c r="AR103" s="19">
        <v>30.816049491027901</v>
      </c>
      <c r="AS103" s="19">
        <v>26.512868367724444</v>
      </c>
      <c r="AT103" s="21">
        <v>0.59924030091733083</v>
      </c>
      <c r="AU103" s="21">
        <v>0.60401605255370139</v>
      </c>
      <c r="AV103" s="28">
        <v>171025.53684189927</v>
      </c>
      <c r="AW103" s="34">
        <v>177105.26999083854</v>
      </c>
      <c r="AX103" s="16">
        <v>15288.037347618281</v>
      </c>
      <c r="AY103" s="16">
        <v>14950.082424169734</v>
      </c>
      <c r="AZ103">
        <v>1</v>
      </c>
    </row>
    <row r="104" spans="1:52">
      <c r="A104" t="s">
        <v>122</v>
      </c>
      <c r="B104">
        <v>106</v>
      </c>
      <c r="C104" t="s">
        <v>301</v>
      </c>
      <c r="D104" t="s">
        <v>298</v>
      </c>
      <c r="E104" s="48">
        <v>1</v>
      </c>
      <c r="F104">
        <v>0</v>
      </c>
      <c r="G104" t="s">
        <v>297</v>
      </c>
      <c r="H104" t="s">
        <v>294</v>
      </c>
      <c r="I104" t="s">
        <v>580</v>
      </c>
      <c r="J104" t="s">
        <v>298</v>
      </c>
      <c r="K104">
        <v>2</v>
      </c>
      <c r="L104">
        <v>0</v>
      </c>
      <c r="M104" t="s">
        <v>361</v>
      </c>
      <c r="N104" t="s">
        <v>530</v>
      </c>
      <c r="O104" t="s">
        <v>582</v>
      </c>
      <c r="P104">
        <v>3</v>
      </c>
      <c r="Q104" s="14">
        <v>4</v>
      </c>
      <c r="R104" s="14" t="s">
        <v>380</v>
      </c>
      <c r="S104" s="47"/>
      <c r="T104" s="33">
        <v>0.61809400000000003</v>
      </c>
      <c r="U104" s="33">
        <v>0.55244297333462722</v>
      </c>
      <c r="V104" s="54">
        <v>0.61685422023098202</v>
      </c>
      <c r="W104" s="54">
        <v>0.55446600000000001</v>
      </c>
      <c r="X104" s="19">
        <v>0.55226535566852886</v>
      </c>
      <c r="Y104" s="34">
        <v>276154</v>
      </c>
      <c r="Z104" s="34">
        <v>180782.60218456987</v>
      </c>
      <c r="AA104" s="55">
        <v>343978.89902591769</v>
      </c>
      <c r="AB104" s="16">
        <v>25117.4</v>
      </c>
      <c r="AC104" s="16">
        <v>18105.585116096041</v>
      </c>
      <c r="AD104" s="56">
        <v>29740.948234640768</v>
      </c>
      <c r="AE104" s="24">
        <v>113.2</v>
      </c>
      <c r="AF104" s="24">
        <v>63.6</v>
      </c>
      <c r="AG104" s="24">
        <v>125.9</v>
      </c>
      <c r="AH104" s="24">
        <v>51</v>
      </c>
      <c r="AI104" s="24">
        <f t="shared" si="6"/>
        <v>119.55000000000001</v>
      </c>
      <c r="AJ104" s="24">
        <f t="shared" si="7"/>
        <v>57.3</v>
      </c>
      <c r="AK104" s="19">
        <v>0.10124079986029304</v>
      </c>
      <c r="AL104" s="19">
        <v>35.600329463241806</v>
      </c>
      <c r="AM104" s="24">
        <v>34.697504899181553</v>
      </c>
      <c r="AN104" s="24">
        <v>110.608</v>
      </c>
      <c r="AO104" s="24">
        <v>71.1053</v>
      </c>
      <c r="AP104" s="24">
        <v>59.6494</v>
      </c>
      <c r="AQ104" s="19">
        <f>'[1]Data Comps'!U105/'[1]Data Comps'!V105</f>
        <v>9.0954322588121125E-2</v>
      </c>
      <c r="AR104" s="19">
        <v>35.740934899868293</v>
      </c>
      <c r="AS104" s="19">
        <v>32.983589065747246</v>
      </c>
      <c r="AT104" s="21">
        <v>0.58742577901758342</v>
      </c>
      <c r="AU104" s="21">
        <v>0.6263327122294593</v>
      </c>
      <c r="AV104" s="28">
        <v>203037.14337883829</v>
      </c>
      <c r="AW104" s="34">
        <v>253199.26115478654</v>
      </c>
      <c r="AX104" s="16">
        <v>20588.473120566578</v>
      </c>
      <c r="AY104" s="16">
        <v>18303.375516019569</v>
      </c>
      <c r="AZ104">
        <v>1</v>
      </c>
    </row>
    <row r="105" spans="1:52">
      <c r="A105" t="s">
        <v>123</v>
      </c>
      <c r="B105">
        <v>107</v>
      </c>
      <c r="C105" t="s">
        <v>301</v>
      </c>
      <c r="D105" t="s">
        <v>298</v>
      </c>
      <c r="E105" s="48">
        <v>1</v>
      </c>
      <c r="F105">
        <v>1</v>
      </c>
      <c r="G105" t="s">
        <v>297</v>
      </c>
      <c r="H105" t="s">
        <v>294</v>
      </c>
      <c r="I105" t="s">
        <v>580</v>
      </c>
      <c r="J105" t="s">
        <v>298</v>
      </c>
      <c r="K105">
        <v>2</v>
      </c>
      <c r="L105">
        <v>1</v>
      </c>
      <c r="M105" t="s">
        <v>363</v>
      </c>
      <c r="N105" t="s">
        <v>530</v>
      </c>
      <c r="O105" t="s">
        <v>582</v>
      </c>
      <c r="P105">
        <v>3</v>
      </c>
      <c r="Q105" s="14">
        <v>4</v>
      </c>
      <c r="R105" s="14" t="s">
        <v>380</v>
      </c>
      <c r="S105" s="47"/>
      <c r="T105" s="33">
        <v>0.65135200000000004</v>
      </c>
      <c r="U105" s="33">
        <v>0.60830163372997337</v>
      </c>
      <c r="V105" s="54">
        <v>0.65317724044047176</v>
      </c>
      <c r="W105" s="54">
        <v>0.59256299999999995</v>
      </c>
      <c r="X105" s="19">
        <v>0.59419485324751264</v>
      </c>
      <c r="Y105" s="34">
        <v>353901</v>
      </c>
      <c r="Z105" s="34">
        <v>229847.75238118315</v>
      </c>
      <c r="AA105" s="55">
        <v>369718.43365192408</v>
      </c>
      <c r="AB105" s="16">
        <v>28992.400000000001</v>
      </c>
      <c r="AC105" s="16">
        <v>20154.628068607628</v>
      </c>
      <c r="AD105" s="56">
        <v>28804.06597863571</v>
      </c>
      <c r="AE105" s="24">
        <v>114.6</v>
      </c>
      <c r="AF105" s="24">
        <v>75.400000000000006</v>
      </c>
      <c r="AG105" s="24">
        <v>114</v>
      </c>
      <c r="AH105" s="24">
        <v>62.7</v>
      </c>
      <c r="AI105" s="24">
        <f t="shared" si="6"/>
        <v>114.3</v>
      </c>
      <c r="AJ105" s="24">
        <f t="shared" si="7"/>
        <v>69.050000000000011</v>
      </c>
      <c r="AK105" s="19">
        <v>8.6869147659721271E-2</v>
      </c>
      <c r="AL105" s="19">
        <v>39.577556722867541</v>
      </c>
      <c r="AM105" s="24">
        <v>38.506900441710023</v>
      </c>
      <c r="AN105" s="24">
        <v>115.595</v>
      </c>
      <c r="AO105" s="24">
        <v>74.796899999999994</v>
      </c>
      <c r="AP105" s="24">
        <v>70.122100000000003</v>
      </c>
      <c r="AQ105" s="19">
        <f>'[1]Data Comps'!U106/'[1]Data Comps'!V106</f>
        <v>8.1922345514706091E-2</v>
      </c>
      <c r="AR105" s="19">
        <v>39.370354841052013</v>
      </c>
      <c r="AS105" s="19">
        <v>36.620045253238779</v>
      </c>
      <c r="AT105" s="21">
        <v>0.64406152805940553</v>
      </c>
      <c r="AU105" s="21">
        <v>0.67063296282883611</v>
      </c>
      <c r="AV105" s="28">
        <v>282933.08787776559</v>
      </c>
      <c r="AW105" s="34">
        <v>340241.70376369258</v>
      </c>
      <c r="AX105" s="16">
        <v>24246.061443916751</v>
      </c>
      <c r="AY105" s="16">
        <v>21843.115468691052</v>
      </c>
      <c r="AZ105">
        <v>1</v>
      </c>
    </row>
    <row r="106" spans="1:52">
      <c r="A106" t="s">
        <v>489</v>
      </c>
      <c r="B106">
        <v>108</v>
      </c>
      <c r="C106" t="s">
        <v>301</v>
      </c>
      <c r="D106" t="s">
        <v>298</v>
      </c>
      <c r="E106" s="48">
        <v>1</v>
      </c>
      <c r="F106">
        <v>1</v>
      </c>
      <c r="G106" t="s">
        <v>299</v>
      </c>
      <c r="H106" t="s">
        <v>294</v>
      </c>
      <c r="I106" t="s">
        <v>580</v>
      </c>
      <c r="J106" t="s">
        <v>295</v>
      </c>
      <c r="K106">
        <v>2</v>
      </c>
      <c r="L106">
        <v>1</v>
      </c>
      <c r="M106" t="s">
        <v>361</v>
      </c>
      <c r="N106" t="s">
        <v>530</v>
      </c>
      <c r="O106" t="s">
        <v>582</v>
      </c>
      <c r="P106">
        <v>3</v>
      </c>
      <c r="Q106" s="14">
        <v>4</v>
      </c>
      <c r="R106" s="14" t="s">
        <v>380</v>
      </c>
      <c r="S106" s="47" t="s">
        <v>602</v>
      </c>
      <c r="T106" s="33">
        <v>0.61336500000000005</v>
      </c>
      <c r="U106" s="33">
        <v>0.56691530614168661</v>
      </c>
      <c r="V106" s="54">
        <v>0.61620241898076689</v>
      </c>
      <c r="W106" s="54">
        <v>0.55000800000000005</v>
      </c>
      <c r="X106" s="19">
        <v>0.55046388460607454</v>
      </c>
      <c r="Y106" s="34">
        <v>319728</v>
      </c>
      <c r="Z106" s="34">
        <v>226710.67523867037</v>
      </c>
      <c r="AA106" s="55">
        <v>334335.80856963614</v>
      </c>
      <c r="AB106" s="16">
        <v>30540.3</v>
      </c>
      <c r="AC106" s="16">
        <v>21804.277902649497</v>
      </c>
      <c r="AD106" s="56">
        <v>28618.661263073664</v>
      </c>
      <c r="AE106" s="24">
        <v>138.9</v>
      </c>
      <c r="AF106" s="24">
        <v>62.3</v>
      </c>
      <c r="AG106" s="24">
        <v>141.1</v>
      </c>
      <c r="AH106" s="24">
        <v>52</v>
      </c>
      <c r="AI106" s="24">
        <f t="shared" si="6"/>
        <v>140</v>
      </c>
      <c r="AJ106" s="24">
        <f t="shared" si="7"/>
        <v>57.15</v>
      </c>
      <c r="AK106" s="19">
        <v>9.6817869697226278E-2</v>
      </c>
      <c r="AL106" s="19">
        <v>35.514230572923609</v>
      </c>
      <c r="AM106" s="24">
        <v>35.047321623079469</v>
      </c>
      <c r="AN106" s="24">
        <v>141.63500000000002</v>
      </c>
      <c r="AO106" s="24">
        <v>75.923500000000004</v>
      </c>
      <c r="AP106" s="24">
        <v>58.163600000000002</v>
      </c>
      <c r="AQ106" s="19">
        <f>'[1]Data Comps'!U107/'[1]Data Comps'!V107</f>
        <v>9.5519629184807081E-2</v>
      </c>
      <c r="AR106" s="19">
        <v>35.292005511279044</v>
      </c>
      <c r="AS106" s="19">
        <v>31.407157100617873</v>
      </c>
      <c r="AT106" s="21">
        <v>0.59557667778842338</v>
      </c>
      <c r="AU106" s="21">
        <v>0.62776199229724949</v>
      </c>
      <c r="AV106" s="28">
        <v>237475.08307995484</v>
      </c>
      <c r="AW106" s="34">
        <v>284513.41684386897</v>
      </c>
      <c r="AX106" s="16">
        <v>23050.748134239722</v>
      </c>
      <c r="AY106" s="16">
        <v>20968.87215366806</v>
      </c>
      <c r="AZ106">
        <v>1</v>
      </c>
    </row>
    <row r="107" spans="1:52">
      <c r="A107" s="9" t="s">
        <v>125</v>
      </c>
      <c r="B107" s="5">
        <v>109</v>
      </c>
      <c r="C107" s="5" t="s">
        <v>301</v>
      </c>
      <c r="D107" s="5" t="s">
        <v>298</v>
      </c>
      <c r="E107" s="46">
        <v>1</v>
      </c>
      <c r="F107" s="5">
        <v>1</v>
      </c>
      <c r="G107" s="11" t="s">
        <v>299</v>
      </c>
      <c r="H107" t="s">
        <v>294</v>
      </c>
      <c r="I107" t="s">
        <v>580</v>
      </c>
      <c r="J107" s="11" t="s">
        <v>295</v>
      </c>
      <c r="K107" s="11">
        <v>2</v>
      </c>
      <c r="L107" s="9">
        <v>1</v>
      </c>
      <c r="M107" t="s">
        <v>361</v>
      </c>
      <c r="N107" t="s">
        <v>530</v>
      </c>
      <c r="O107" t="s">
        <v>582</v>
      </c>
      <c r="P107">
        <v>3</v>
      </c>
      <c r="Q107" s="18">
        <v>4</v>
      </c>
      <c r="R107" s="18" t="s">
        <v>380</v>
      </c>
      <c r="S107" s="47"/>
      <c r="T107" s="33">
        <v>0.62682099999999996</v>
      </c>
      <c r="U107" s="33"/>
      <c r="V107" s="54"/>
      <c r="W107" s="54">
        <v>0.56515199999999999</v>
      </c>
      <c r="Y107" s="36">
        <v>274684</v>
      </c>
      <c r="Z107" s="36"/>
      <c r="AA107" s="62">
        <v>0</v>
      </c>
      <c r="AB107" s="16">
        <v>24246.6</v>
      </c>
      <c r="AC107" s="16"/>
      <c r="AD107" s="56">
        <v>0</v>
      </c>
      <c r="AE107" s="25">
        <v>103</v>
      </c>
      <c r="AF107" s="25">
        <v>70.599999999999994</v>
      </c>
      <c r="AG107" s="25">
        <v>103</v>
      </c>
      <c r="AH107" s="25"/>
      <c r="AI107" s="24">
        <f t="shared" si="6"/>
        <v>103</v>
      </c>
      <c r="AJ107" s="24">
        <f t="shared" si="7"/>
        <v>35.299999999999997</v>
      </c>
      <c r="AK107" s="19"/>
      <c r="AL107" s="19" t="e">
        <v>#DIV/0!</v>
      </c>
      <c r="AM107" s="24" t="e">
        <v>#DIV/0!</v>
      </c>
      <c r="AN107" s="24">
        <v>102.117</v>
      </c>
      <c r="AO107" s="24">
        <v>74.399599999999992</v>
      </c>
      <c r="AP107" s="24">
        <v>62.364400000000003</v>
      </c>
      <c r="AQ107" s="19">
        <f>'[1]Data Comps'!U108/'[1]Data Comps'!V108</f>
        <v>8.8270885817885281E-2</v>
      </c>
      <c r="AR107" s="19">
        <v>36.646729148320382</v>
      </c>
      <c r="AS107" s="19">
        <v>33.986290861399127</v>
      </c>
      <c r="AT107" s="21"/>
      <c r="AU107" s="21"/>
      <c r="AV107" s="28"/>
      <c r="AW107" s="34"/>
      <c r="AX107" s="16"/>
      <c r="AY107" s="16"/>
    </row>
    <row r="108" spans="1:52">
      <c r="A108" t="s">
        <v>126</v>
      </c>
      <c r="B108">
        <v>110</v>
      </c>
      <c r="C108" t="s">
        <v>299</v>
      </c>
      <c r="D108" t="s">
        <v>295</v>
      </c>
      <c r="E108">
        <v>2</v>
      </c>
      <c r="F108">
        <v>1</v>
      </c>
      <c r="G108" t="s">
        <v>313</v>
      </c>
      <c r="H108" t="s">
        <v>314</v>
      </c>
      <c r="I108" t="s">
        <v>308</v>
      </c>
      <c r="J108" t="s">
        <v>308</v>
      </c>
      <c r="K108">
        <v>3</v>
      </c>
      <c r="L108">
        <v>2</v>
      </c>
      <c r="M108" t="s">
        <v>363</v>
      </c>
      <c r="N108" t="s">
        <v>530</v>
      </c>
      <c r="O108" t="s">
        <v>582</v>
      </c>
      <c r="P108">
        <v>4</v>
      </c>
      <c r="Q108" s="14">
        <v>1</v>
      </c>
      <c r="R108" s="14" t="s">
        <v>381</v>
      </c>
      <c r="S108" s="47"/>
      <c r="T108" s="33">
        <v>0.602549</v>
      </c>
      <c r="U108" s="33">
        <v>0.62823072473788344</v>
      </c>
      <c r="V108" s="54">
        <v>0.65638989861205643</v>
      </c>
      <c r="W108" s="54">
        <v>0.53779699999999997</v>
      </c>
      <c r="X108" s="19">
        <v>0.59655431968282746</v>
      </c>
      <c r="Y108" s="34">
        <v>200010</v>
      </c>
      <c r="Z108" s="34">
        <v>222764.26786523996</v>
      </c>
      <c r="AA108" s="67">
        <v>275385.74846332811</v>
      </c>
      <c r="AB108" s="16">
        <v>19751.7</v>
      </c>
      <c r="AC108" s="16">
        <v>17999.637717901242</v>
      </c>
      <c r="AD108" s="56">
        <v>20494.924668857442</v>
      </c>
      <c r="AE108" s="24">
        <v>85.7</v>
      </c>
      <c r="AF108" s="24">
        <v>78.5</v>
      </c>
      <c r="AG108" s="24">
        <v>85</v>
      </c>
      <c r="AH108" s="24">
        <v>63.5</v>
      </c>
      <c r="AI108" s="24">
        <f t="shared" si="6"/>
        <v>85.35</v>
      </c>
      <c r="AJ108" s="24">
        <f t="shared" si="7"/>
        <v>71</v>
      </c>
      <c r="AK108" s="19">
        <v>8.0801278815460773E-2</v>
      </c>
      <c r="AL108" s="19">
        <v>39.934193898916391</v>
      </c>
      <c r="AM108" s="24">
        <v>40.310333350253842</v>
      </c>
      <c r="AN108" s="24">
        <v>81.181100000000001</v>
      </c>
      <c r="AO108" s="24">
        <v>73.091899999999995</v>
      </c>
      <c r="AP108" s="24">
        <v>66.447099999999992</v>
      </c>
      <c r="AQ108" s="19">
        <f>'[1]Data Comps'!U109/'[1]Data Comps'!V109</f>
        <v>9.8753562321883911E-2</v>
      </c>
      <c r="AR108" s="19">
        <v>34.265500900180086</v>
      </c>
      <c r="AS108" s="19">
        <v>30.37865095156366</v>
      </c>
      <c r="AT108" s="21">
        <v>0.62823072473788344</v>
      </c>
      <c r="AU108" s="21">
        <v>0.65638989861205643</v>
      </c>
      <c r="AV108" s="28">
        <v>222764.26786523996</v>
      </c>
      <c r="AW108" s="34">
        <v>275385.74846332811</v>
      </c>
      <c r="AX108" s="16">
        <v>20494.924668857442</v>
      </c>
      <c r="AY108" s="16">
        <v>17999.637717901242</v>
      </c>
      <c r="AZ108">
        <v>1</v>
      </c>
    </row>
    <row r="109" spans="1:52">
      <c r="A109" t="s">
        <v>127</v>
      </c>
      <c r="B109">
        <v>111</v>
      </c>
      <c r="C109" t="s">
        <v>299</v>
      </c>
      <c r="D109" t="s">
        <v>295</v>
      </c>
      <c r="E109">
        <v>2</v>
      </c>
      <c r="F109">
        <v>1</v>
      </c>
      <c r="G109" t="s">
        <v>313</v>
      </c>
      <c r="H109" t="s">
        <v>314</v>
      </c>
      <c r="I109" t="s">
        <v>308</v>
      </c>
      <c r="J109" t="s">
        <v>308</v>
      </c>
      <c r="K109">
        <v>3</v>
      </c>
      <c r="L109">
        <v>1</v>
      </c>
      <c r="M109" t="s">
        <v>363</v>
      </c>
      <c r="N109" t="s">
        <v>530</v>
      </c>
      <c r="O109" t="s">
        <v>582</v>
      </c>
      <c r="P109">
        <v>4</v>
      </c>
      <c r="Q109" s="14">
        <v>1</v>
      </c>
      <c r="R109" s="14" t="s">
        <v>381</v>
      </c>
      <c r="S109" s="47"/>
      <c r="T109" s="33">
        <v>0.581237</v>
      </c>
      <c r="U109" s="33">
        <v>0.60866809908303388</v>
      </c>
      <c r="V109" s="54">
        <v>0.65748313848579598</v>
      </c>
      <c r="W109" s="54">
        <v>0.51438499999999998</v>
      </c>
      <c r="X109" s="19">
        <v>0.59783146169903167</v>
      </c>
      <c r="Y109" s="34">
        <v>182861</v>
      </c>
      <c r="Z109" s="34">
        <v>202026.19457087637</v>
      </c>
      <c r="AA109" s="67">
        <v>280794.53036024328</v>
      </c>
      <c r="AB109" s="16">
        <v>19361.400000000001</v>
      </c>
      <c r="AC109" s="16">
        <v>17232.903436257417</v>
      </c>
      <c r="AD109" s="56">
        <v>20830.153894809475</v>
      </c>
      <c r="AE109" s="24">
        <v>80.900000000000006</v>
      </c>
      <c r="AF109" s="24">
        <v>77</v>
      </c>
      <c r="AG109" s="24">
        <v>100</v>
      </c>
      <c r="AH109" s="24">
        <v>55.4</v>
      </c>
      <c r="AI109" s="24">
        <f t="shared" si="6"/>
        <v>90.45</v>
      </c>
      <c r="AJ109" s="24">
        <f t="shared" si="7"/>
        <v>66.2</v>
      </c>
      <c r="AK109" s="19">
        <v>8.5300341734703314E-2</v>
      </c>
      <c r="AL109" s="19">
        <v>40.068923869338484</v>
      </c>
      <c r="AM109" s="24">
        <v>40.440584132728745</v>
      </c>
      <c r="AN109" s="24">
        <v>96.182100000000005</v>
      </c>
      <c r="AO109" s="24">
        <v>71.911799999999999</v>
      </c>
      <c r="AP109" s="24">
        <v>61.125100000000003</v>
      </c>
      <c r="AQ109" s="19">
        <f>'[1]Data Comps'!U110/'[1]Data Comps'!V110</f>
        <v>0.10588042283483083</v>
      </c>
      <c r="AR109" s="19">
        <v>32.401906524771135</v>
      </c>
      <c r="AS109" s="19">
        <v>28.333849824909354</v>
      </c>
      <c r="AT109" s="21">
        <v>0.60866809908303388</v>
      </c>
      <c r="AU109" s="21">
        <v>0.65748313848579598</v>
      </c>
      <c r="AV109" s="28">
        <v>202026.19457087637</v>
      </c>
      <c r="AW109" s="34">
        <v>280794.53036024328</v>
      </c>
      <c r="AX109" s="16">
        <v>20830.153894809475</v>
      </c>
      <c r="AY109" s="16">
        <v>17232.903436257417</v>
      </c>
      <c r="AZ109">
        <v>1</v>
      </c>
    </row>
    <row r="110" spans="1:52">
      <c r="A110" t="s">
        <v>128</v>
      </c>
      <c r="B110" s="6">
        <v>112</v>
      </c>
      <c r="C110" s="6" t="s">
        <v>299</v>
      </c>
      <c r="D110" s="6" t="s">
        <v>295</v>
      </c>
      <c r="E110" s="6">
        <v>2</v>
      </c>
      <c r="F110" s="6">
        <v>1</v>
      </c>
      <c r="G110" t="s">
        <v>313</v>
      </c>
      <c r="H110" t="s">
        <v>314</v>
      </c>
      <c r="I110" t="s">
        <v>308</v>
      </c>
      <c r="J110" t="s">
        <v>308</v>
      </c>
      <c r="K110">
        <v>3</v>
      </c>
      <c r="L110">
        <v>2</v>
      </c>
      <c r="M110" t="s">
        <v>363</v>
      </c>
      <c r="N110" t="s">
        <v>530</v>
      </c>
      <c r="O110" t="s">
        <v>582</v>
      </c>
      <c r="P110">
        <v>4</v>
      </c>
      <c r="Q110" s="14">
        <v>1</v>
      </c>
      <c r="R110" s="14" t="s">
        <v>381</v>
      </c>
      <c r="S110" s="47"/>
      <c r="T110" s="33">
        <v>0.59326699999999999</v>
      </c>
      <c r="U110" s="33">
        <v>0.66701862643317744</v>
      </c>
      <c r="V110" s="54">
        <v>0.65882084398981289</v>
      </c>
      <c r="W110" s="54">
        <v>0.52718500000000001</v>
      </c>
      <c r="X110" s="19">
        <v>0.59938189138847608</v>
      </c>
      <c r="Y110" s="34">
        <v>190631</v>
      </c>
      <c r="Z110" s="34">
        <v>306312.44341466232</v>
      </c>
      <c r="AA110" s="67">
        <v>285174.65978919534</v>
      </c>
      <c r="AB110" s="16">
        <v>19965.2</v>
      </c>
      <c r="AC110" s="16">
        <v>22071.142555971423</v>
      </c>
      <c r="AD110" s="56">
        <v>21069.862969746173</v>
      </c>
      <c r="AE110" s="24">
        <v>92.1</v>
      </c>
      <c r="AF110" s="24">
        <v>76.900000000000006</v>
      </c>
      <c r="AG110" s="24">
        <v>92.1</v>
      </c>
      <c r="AH110" s="24">
        <v>82.6</v>
      </c>
      <c r="AI110" s="24">
        <f t="shared" si="6"/>
        <v>92.1</v>
      </c>
      <c r="AJ110" s="24">
        <f t="shared" si="7"/>
        <v>79.75</v>
      </c>
      <c r="AK110" s="19">
        <v>7.2054345262406463E-2</v>
      </c>
      <c r="AL110" s="19">
        <v>40.234603716101169</v>
      </c>
      <c r="AM110" s="24">
        <v>40.604154882071001</v>
      </c>
      <c r="AN110" s="24">
        <v>82.241799999999998</v>
      </c>
      <c r="AO110" s="24">
        <v>73.674900000000008</v>
      </c>
      <c r="AP110" s="24">
        <v>70.53370000000001</v>
      </c>
      <c r="AQ110" s="19">
        <f>'[1]Data Comps'!U111/'[1]Data Comps'!V111</f>
        <v>0.10473217892158149</v>
      </c>
      <c r="AR110" s="19">
        <v>33.422325546483577</v>
      </c>
      <c r="AS110" s="19">
        <v>28.644491415062209</v>
      </c>
      <c r="AT110" s="21">
        <v>0.66701862643317744</v>
      </c>
      <c r="AU110" s="21">
        <v>0.65882084398981289</v>
      </c>
      <c r="AV110" s="28">
        <v>306312.44341466232</v>
      </c>
      <c r="AW110" s="34">
        <v>285174.65978919534</v>
      </c>
      <c r="AX110" s="16">
        <v>21069.862969746173</v>
      </c>
      <c r="AY110" s="16">
        <v>22071.142555971423</v>
      </c>
      <c r="AZ110">
        <v>1</v>
      </c>
    </row>
    <row r="111" spans="1:52">
      <c r="A111" t="s">
        <v>129</v>
      </c>
      <c r="B111" s="6">
        <v>113</v>
      </c>
      <c r="C111" s="6" t="s">
        <v>293</v>
      </c>
      <c r="D111" s="6" t="s">
        <v>295</v>
      </c>
      <c r="E111" s="6">
        <v>1</v>
      </c>
      <c r="F111" s="6">
        <v>2</v>
      </c>
      <c r="G111" t="s">
        <v>321</v>
      </c>
      <c r="H111" t="s">
        <v>294</v>
      </c>
      <c r="I111" t="s">
        <v>308</v>
      </c>
      <c r="J111" t="s">
        <v>308</v>
      </c>
      <c r="K111">
        <v>1</v>
      </c>
      <c r="L111">
        <v>2</v>
      </c>
      <c r="M111" t="s">
        <v>363</v>
      </c>
      <c r="N111" t="s">
        <v>530</v>
      </c>
      <c r="O111" t="s">
        <v>582</v>
      </c>
      <c r="P111">
        <v>4</v>
      </c>
      <c r="Q111" s="14">
        <v>1</v>
      </c>
      <c r="R111" s="14" t="s">
        <v>381</v>
      </c>
      <c r="S111" s="47"/>
      <c r="T111" s="33">
        <v>0.62811499999999998</v>
      </c>
      <c r="U111" s="33">
        <v>0.65254340462244942</v>
      </c>
      <c r="V111" s="54">
        <v>0.66137978540865938</v>
      </c>
      <c r="W111" s="54">
        <v>0.56454700000000002</v>
      </c>
      <c r="X111" s="19">
        <v>0.60238103914176722</v>
      </c>
      <c r="Y111" s="34">
        <v>233197</v>
      </c>
      <c r="Z111" s="34">
        <v>283684.07512963057</v>
      </c>
      <c r="AA111" s="67">
        <v>303192.43559699779</v>
      </c>
      <c r="AB111" s="16">
        <v>19650.899999999998</v>
      </c>
      <c r="AC111" s="16">
        <v>21361.92566145584</v>
      </c>
      <c r="AD111" s="56">
        <v>22232.309899666197</v>
      </c>
      <c r="AE111" s="24">
        <v>104.5</v>
      </c>
      <c r="AF111" s="24">
        <v>74.599999999999994</v>
      </c>
      <c r="AG111" s="24">
        <v>103.6</v>
      </c>
      <c r="AH111" s="24">
        <v>69.8</v>
      </c>
      <c r="AI111" s="24">
        <f t="shared" si="6"/>
        <v>104.05</v>
      </c>
      <c r="AJ111" s="24">
        <f t="shared" si="7"/>
        <v>72.199999999999989</v>
      </c>
      <c r="AK111" s="19">
        <v>7.5301814709530041E-2</v>
      </c>
      <c r="AL111" s="19">
        <v>40.555916659873951</v>
      </c>
      <c r="AM111" s="24">
        <v>40.912406803246746</v>
      </c>
      <c r="AN111" s="24">
        <v>95.876199999999997</v>
      </c>
      <c r="AO111" s="24">
        <v>69.107399999999998</v>
      </c>
      <c r="AP111" s="24">
        <v>65.010099999999994</v>
      </c>
      <c r="AQ111" s="19">
        <f>'[1]Data Comps'!U112/'[1]Data Comps'!V112</f>
        <v>8.4267379082921298E-2</v>
      </c>
      <c r="AR111" s="19">
        <v>36.737913648343138</v>
      </c>
      <c r="AS111" s="19">
        <v>35.600964841304979</v>
      </c>
      <c r="AT111" s="21">
        <v>0.65254340462244942</v>
      </c>
      <c r="AU111" s="21">
        <v>0.66137978540865938</v>
      </c>
      <c r="AV111" s="28">
        <v>283684.07512963057</v>
      </c>
      <c r="AW111" s="34">
        <v>303192.43559699779</v>
      </c>
      <c r="AX111" s="16">
        <v>22232.309899666197</v>
      </c>
      <c r="AY111" s="16">
        <v>21361.92566145584</v>
      </c>
      <c r="AZ111">
        <v>1</v>
      </c>
    </row>
    <row r="112" spans="1:52">
      <c r="A112" t="s">
        <v>130</v>
      </c>
      <c r="B112">
        <v>114</v>
      </c>
      <c r="C112" t="s">
        <v>293</v>
      </c>
      <c r="D112" t="s">
        <v>295</v>
      </c>
      <c r="E112">
        <v>1</v>
      </c>
      <c r="F112">
        <v>2</v>
      </c>
      <c r="G112" t="s">
        <v>321</v>
      </c>
      <c r="H112" t="s">
        <v>294</v>
      </c>
      <c r="I112" t="s">
        <v>308</v>
      </c>
      <c r="J112" t="s">
        <v>308</v>
      </c>
      <c r="K112">
        <v>1</v>
      </c>
      <c r="L112">
        <v>2</v>
      </c>
      <c r="M112" t="s">
        <v>363</v>
      </c>
      <c r="N112" t="s">
        <v>530</v>
      </c>
      <c r="O112" t="s">
        <v>582</v>
      </c>
      <c r="P112">
        <v>4</v>
      </c>
      <c r="Q112" s="14">
        <v>1</v>
      </c>
      <c r="R112" s="14" t="s">
        <v>381</v>
      </c>
      <c r="S112" s="47"/>
      <c r="T112" s="33">
        <v>0.62042799999999998</v>
      </c>
      <c r="U112" s="33">
        <v>0.6559924562965106</v>
      </c>
      <c r="V112" s="54">
        <v>0.6729584369170396</v>
      </c>
      <c r="W112" s="54">
        <v>0.55609500000000001</v>
      </c>
      <c r="X112" s="19">
        <v>0.61576734446061709</v>
      </c>
      <c r="Y112" s="34">
        <v>221824</v>
      </c>
      <c r="Z112" s="34">
        <v>293895.4272566475</v>
      </c>
      <c r="AA112" s="67">
        <v>334166.81233263126</v>
      </c>
      <c r="AB112" s="16">
        <v>19639.899999999998</v>
      </c>
      <c r="AC112" s="16">
        <v>21899.066238126372</v>
      </c>
      <c r="AD112" s="56">
        <v>23634.153160048652</v>
      </c>
      <c r="AE112" s="24">
        <v>105.9</v>
      </c>
      <c r="AF112" s="24">
        <v>78</v>
      </c>
      <c r="AG112" s="24">
        <v>103.9</v>
      </c>
      <c r="AH112" s="24">
        <v>68.599999999999994</v>
      </c>
      <c r="AI112" s="24">
        <f t="shared" si="6"/>
        <v>104.9</v>
      </c>
      <c r="AJ112" s="24">
        <f t="shared" si="7"/>
        <v>73.3</v>
      </c>
      <c r="AK112" s="19">
        <v>7.4513123400871309E-2</v>
      </c>
      <c r="AL112" s="19">
        <v>42.065510526880978</v>
      </c>
      <c r="AM112" s="24">
        <v>42.417446912907714</v>
      </c>
      <c r="AN112" s="24">
        <v>97.020300000000006</v>
      </c>
      <c r="AO112" s="24">
        <v>70.3</v>
      </c>
      <c r="AP112" s="24">
        <v>63.937999999999995</v>
      </c>
      <c r="AQ112" s="19">
        <f>'[1]Data Comps'!U113/'[1]Data Comps'!V113</f>
        <v>8.8538210473167914E-2</v>
      </c>
      <c r="AR112" s="19">
        <v>35.952318761060191</v>
      </c>
      <c r="AS112" s="19">
        <v>33.883675578796229</v>
      </c>
      <c r="AT112" s="21">
        <v>0.6559924562965106</v>
      </c>
      <c r="AU112" s="21">
        <v>0.6729584369170396</v>
      </c>
      <c r="AV112" s="28">
        <v>293895.4272566475</v>
      </c>
      <c r="AW112" s="34">
        <v>334166.81233263126</v>
      </c>
      <c r="AX112" s="16">
        <v>23634.153160048652</v>
      </c>
      <c r="AY112" s="16">
        <v>21899.066238126372</v>
      </c>
      <c r="AZ112">
        <v>1</v>
      </c>
    </row>
    <row r="113" spans="1:52">
      <c r="A113" t="s">
        <v>131</v>
      </c>
      <c r="B113">
        <v>115</v>
      </c>
      <c r="C113" t="s">
        <v>293</v>
      </c>
      <c r="D113" t="s">
        <v>295</v>
      </c>
      <c r="E113">
        <v>1</v>
      </c>
      <c r="F113">
        <v>1</v>
      </c>
      <c r="G113" t="s">
        <v>321</v>
      </c>
      <c r="H113" t="s">
        <v>294</v>
      </c>
      <c r="I113" t="s">
        <v>308</v>
      </c>
      <c r="J113" t="s">
        <v>308</v>
      </c>
      <c r="K113">
        <v>1</v>
      </c>
      <c r="L113">
        <v>2</v>
      </c>
      <c r="M113" t="s">
        <v>363</v>
      </c>
      <c r="N113" t="s">
        <v>530</v>
      </c>
      <c r="O113" t="s">
        <v>582</v>
      </c>
      <c r="P113">
        <v>4</v>
      </c>
      <c r="Q113" s="14">
        <v>1</v>
      </c>
      <c r="R113" s="14" t="s">
        <v>381</v>
      </c>
      <c r="S113" s="47"/>
      <c r="T113" s="33">
        <v>0.56054400000000004</v>
      </c>
      <c r="U113" s="33">
        <v>0.60052192073041466</v>
      </c>
      <c r="V113" s="54">
        <v>0.63371613770107993</v>
      </c>
      <c r="W113" s="54">
        <v>0.49021799999999999</v>
      </c>
      <c r="X113" s="19">
        <v>0.57042038335539302</v>
      </c>
      <c r="Y113" s="34">
        <v>141432</v>
      </c>
      <c r="Z113" s="34">
        <v>182728.67581126955</v>
      </c>
      <c r="AA113" s="67">
        <v>228490.84856260323</v>
      </c>
      <c r="AB113" s="16">
        <v>15666.5</v>
      </c>
      <c r="AC113" s="16">
        <v>15920.171683640772</v>
      </c>
      <c r="AD113" s="56">
        <v>18177.216105987511</v>
      </c>
      <c r="AE113" s="24">
        <v>86.7</v>
      </c>
      <c r="AF113" s="24">
        <v>71.400000000000006</v>
      </c>
      <c r="AG113" s="24">
        <v>84.5</v>
      </c>
      <c r="AH113" s="24">
        <v>57.1</v>
      </c>
      <c r="AI113" s="24">
        <f t="shared" si="6"/>
        <v>85.6</v>
      </c>
      <c r="AJ113" s="24">
        <f t="shared" si="7"/>
        <v>64.25</v>
      </c>
      <c r="AK113" s="19">
        <v>8.7124648679027514E-2</v>
      </c>
      <c r="AL113" s="19">
        <v>37.32306572531607</v>
      </c>
      <c r="AM113" s="24">
        <v>37.710535083643393</v>
      </c>
      <c r="AN113" s="24">
        <v>74.624700000000004</v>
      </c>
      <c r="AO113" s="24">
        <v>68.200100000000006</v>
      </c>
      <c r="AP113" s="24">
        <v>59.7986</v>
      </c>
      <c r="AQ113" s="19">
        <f>'[1]Data Comps'!U114/'[1]Data Comps'!V114</f>
        <v>0.11077054697663895</v>
      </c>
      <c r="AR113" s="19">
        <v>30.733780100107062</v>
      </c>
      <c r="AS113" s="19">
        <v>27.083011521399165</v>
      </c>
      <c r="AT113" s="21">
        <v>0.60052192073041466</v>
      </c>
      <c r="AU113" s="21">
        <v>0.63371613770107993</v>
      </c>
      <c r="AV113" s="28">
        <v>182728.67581126955</v>
      </c>
      <c r="AW113" s="34">
        <v>228490.84856260323</v>
      </c>
      <c r="AX113" s="16">
        <v>18177.216105987511</v>
      </c>
      <c r="AY113" s="16">
        <v>15920.171683640772</v>
      </c>
      <c r="AZ113">
        <v>1</v>
      </c>
    </row>
    <row r="114" spans="1:52">
      <c r="A114" t="s">
        <v>578</v>
      </c>
      <c r="B114">
        <v>116</v>
      </c>
      <c r="C114" s="48" t="s">
        <v>299</v>
      </c>
      <c r="D114" s="48" t="s">
        <v>295</v>
      </c>
      <c r="E114" s="48">
        <v>2</v>
      </c>
      <c r="F114" s="48">
        <v>1</v>
      </c>
      <c r="G114" t="s">
        <v>310</v>
      </c>
      <c r="H114" t="s">
        <v>294</v>
      </c>
      <c r="I114" t="s">
        <v>580</v>
      </c>
      <c r="J114" t="s">
        <v>295</v>
      </c>
      <c r="K114">
        <v>3</v>
      </c>
      <c r="L114">
        <v>1</v>
      </c>
      <c r="M114" t="s">
        <v>363</v>
      </c>
      <c r="N114" t="s">
        <v>530</v>
      </c>
      <c r="O114" t="s">
        <v>582</v>
      </c>
      <c r="P114">
        <v>4</v>
      </c>
      <c r="Q114" s="14">
        <v>4</v>
      </c>
      <c r="R114" s="14" t="s">
        <v>380</v>
      </c>
      <c r="S114" s="47"/>
      <c r="T114" s="33">
        <v>0.61741900000000005</v>
      </c>
      <c r="U114" s="33">
        <v>0.57828126473754382</v>
      </c>
      <c r="V114" s="54">
        <v>0.63087163039131788</v>
      </c>
      <c r="W114" s="54">
        <v>0.55457100000000004</v>
      </c>
      <c r="X114" s="19">
        <v>0.56899138207513622</v>
      </c>
      <c r="Y114" s="34">
        <v>231892</v>
      </c>
      <c r="Z114" s="34">
        <v>163177.92018987081</v>
      </c>
      <c r="AA114" s="62">
        <v>283193.44636965217</v>
      </c>
      <c r="AB114" s="16">
        <v>22042.2</v>
      </c>
      <c r="AC114" s="16">
        <v>15602.27634837085</v>
      </c>
      <c r="AD114" s="56">
        <v>23736.478307696205</v>
      </c>
      <c r="AE114" s="24">
        <v>94</v>
      </c>
      <c r="AF114" s="24">
        <v>74.8</v>
      </c>
      <c r="AG114" s="24">
        <v>93.7</v>
      </c>
      <c r="AH114" s="24">
        <v>61.4</v>
      </c>
      <c r="AI114" s="24">
        <f t="shared" si="6"/>
        <v>93.85</v>
      </c>
      <c r="AJ114" s="24">
        <f t="shared" si="7"/>
        <v>68.099999999999994</v>
      </c>
      <c r="AK114" s="19">
        <v>9.3054758535553256E-2</v>
      </c>
      <c r="AL114" s="19">
        <v>37.05794580978958</v>
      </c>
      <c r="AM114" s="24">
        <v>35.792181472577276</v>
      </c>
      <c r="AN114" s="24">
        <v>95.199299999999994</v>
      </c>
      <c r="AO114" s="24">
        <v>73.280600000000007</v>
      </c>
      <c r="AP114" s="24">
        <v>61.503399999999999</v>
      </c>
      <c r="AQ114" s="19">
        <f>'[1]Data Comps'!U115/'[1]Data Comps'!V115</f>
        <v>9.5053731909682096E-2</v>
      </c>
      <c r="AR114" s="19">
        <v>35.689773933253989</v>
      </c>
      <c r="AS114" s="19">
        <v>31.561096442278899</v>
      </c>
      <c r="AT114" s="21">
        <v>0.62580329838386206</v>
      </c>
      <c r="AU114" s="21">
        <v>0.65376062495864007</v>
      </c>
      <c r="AV114" s="28">
        <v>225685.09006928708</v>
      </c>
      <c r="AW114" s="34">
        <v>274938.83936779597</v>
      </c>
      <c r="AX114" s="16">
        <v>20628.12035682494</v>
      </c>
      <c r="AY114" s="16">
        <v>18356.738487492938</v>
      </c>
      <c r="AZ114">
        <v>1</v>
      </c>
    </row>
    <row r="115" spans="1:52">
      <c r="A115" t="s">
        <v>133</v>
      </c>
      <c r="B115">
        <v>117</v>
      </c>
      <c r="C115" t="s">
        <v>293</v>
      </c>
      <c r="D115" t="s">
        <v>295</v>
      </c>
      <c r="E115">
        <v>1</v>
      </c>
      <c r="F115">
        <v>1</v>
      </c>
      <c r="G115" t="s">
        <v>307</v>
      </c>
      <c r="H115" t="s">
        <v>294</v>
      </c>
      <c r="I115" t="s">
        <v>308</v>
      </c>
      <c r="J115" t="s">
        <v>308</v>
      </c>
      <c r="K115">
        <v>2</v>
      </c>
      <c r="L115">
        <v>2</v>
      </c>
      <c r="M115" t="s">
        <v>363</v>
      </c>
      <c r="N115" t="s">
        <v>530</v>
      </c>
      <c r="O115" t="s">
        <v>582</v>
      </c>
      <c r="P115">
        <v>4</v>
      </c>
      <c r="Q115" s="18">
        <v>1</v>
      </c>
      <c r="R115" s="18" t="s">
        <v>381</v>
      </c>
      <c r="S115" s="47"/>
      <c r="T115" s="33">
        <v>0.57439899999999999</v>
      </c>
      <c r="U115" s="33">
        <v>0.62311357974817083</v>
      </c>
      <c r="V115" s="54">
        <v>0.62293712923043099</v>
      </c>
      <c r="W115" s="54">
        <v>0.50438300000000003</v>
      </c>
      <c r="X115" s="19">
        <v>0.5579972968061877</v>
      </c>
      <c r="Y115" s="34">
        <v>153829</v>
      </c>
      <c r="Z115" s="34">
        <v>206267.05457950084</v>
      </c>
      <c r="AA115" s="67">
        <v>205977.7599727975</v>
      </c>
      <c r="AB115" s="16">
        <v>15785.199999999999</v>
      </c>
      <c r="AC115" s="16">
        <v>16904.174032668288</v>
      </c>
      <c r="AD115" s="56">
        <v>16888.714229946159</v>
      </c>
      <c r="AE115" s="24">
        <v>77.599999999999994</v>
      </c>
      <c r="AF115" s="24">
        <v>71.2</v>
      </c>
      <c r="AG115" s="24">
        <v>77.599999999999994</v>
      </c>
      <c r="AH115" s="24">
        <v>71.3</v>
      </c>
      <c r="AI115" s="24">
        <f t="shared" si="6"/>
        <v>77.599999999999994</v>
      </c>
      <c r="AJ115" s="24">
        <f t="shared" si="7"/>
        <v>71.25</v>
      </c>
      <c r="AK115" s="19">
        <v>0.1056064220427123</v>
      </c>
      <c r="AL115" s="19">
        <v>36.187754570631604</v>
      </c>
      <c r="AM115" s="24">
        <v>36.588533117737676</v>
      </c>
      <c r="AN115" s="24">
        <v>70.094999999999999</v>
      </c>
      <c r="AO115" s="24">
        <v>64.392400000000009</v>
      </c>
      <c r="AP115" s="24">
        <v>59.164900000000003</v>
      </c>
      <c r="AQ115" s="19">
        <f>'[1]Data Comps'!U116/'[1]Data Comps'!V116</f>
        <v>0.10261524159943833</v>
      </c>
      <c r="AR115" s="19">
        <v>31.798785134229945</v>
      </c>
      <c r="AS115" s="19">
        <v>29.235423054506754</v>
      </c>
      <c r="AT115" s="21">
        <v>0.62311357974817083</v>
      </c>
      <c r="AU115" s="21">
        <v>0.62293712923043099</v>
      </c>
      <c r="AV115" s="28">
        <v>206267.05457950084</v>
      </c>
      <c r="AW115" s="34">
        <v>205977.7599727975</v>
      </c>
      <c r="AX115" s="16">
        <v>16888.714229946159</v>
      </c>
      <c r="AY115" s="16">
        <v>16904.174032668288</v>
      </c>
      <c r="AZ115">
        <v>1</v>
      </c>
    </row>
    <row r="116" spans="1:52">
      <c r="A116" t="s">
        <v>134</v>
      </c>
      <c r="B116" s="5">
        <v>118</v>
      </c>
      <c r="C116" s="5" t="s">
        <v>299</v>
      </c>
      <c r="D116" s="5" t="s">
        <v>295</v>
      </c>
      <c r="E116" s="5">
        <v>2</v>
      </c>
      <c r="F116" s="5">
        <v>1</v>
      </c>
      <c r="G116" t="s">
        <v>313</v>
      </c>
      <c r="H116" t="s">
        <v>314</v>
      </c>
      <c r="I116" t="s">
        <v>308</v>
      </c>
      <c r="J116" t="s">
        <v>308</v>
      </c>
      <c r="K116">
        <v>3</v>
      </c>
      <c r="L116">
        <v>2</v>
      </c>
      <c r="M116" t="s">
        <v>363</v>
      </c>
      <c r="N116" t="s">
        <v>530</v>
      </c>
      <c r="O116" t="s">
        <v>582</v>
      </c>
      <c r="P116">
        <v>4</v>
      </c>
      <c r="Q116" s="14">
        <v>1</v>
      </c>
      <c r="R116" s="14" t="s">
        <v>381</v>
      </c>
      <c r="S116" s="47"/>
      <c r="T116" s="33">
        <v>0.582986</v>
      </c>
      <c r="U116" s="33">
        <v>0.64262208770388063</v>
      </c>
      <c r="V116" s="54">
        <v>0.65690779119817722</v>
      </c>
      <c r="W116" s="54">
        <v>0.51430500000000001</v>
      </c>
      <c r="X116" s="19">
        <v>0.59714695435417731</v>
      </c>
      <c r="Y116" s="34">
        <v>165712</v>
      </c>
      <c r="Z116" s="34">
        <v>244604.92865447441</v>
      </c>
      <c r="AA116" s="67">
        <v>275692.9852292749</v>
      </c>
      <c r="AB116" s="16">
        <v>17386</v>
      </c>
      <c r="AC116" s="16">
        <v>18964.664362195308</v>
      </c>
      <c r="AD116" s="56">
        <v>20484.948159065949</v>
      </c>
      <c r="AE116" s="24">
        <v>81.3</v>
      </c>
      <c r="AF116" s="24">
        <v>80.7</v>
      </c>
      <c r="AG116" s="24">
        <v>80.400000000000006</v>
      </c>
      <c r="AH116" s="24">
        <v>71.599999999999994</v>
      </c>
      <c r="AI116" s="24">
        <f t="shared" si="6"/>
        <v>80.849999999999994</v>
      </c>
      <c r="AJ116" s="24">
        <f t="shared" si="7"/>
        <v>76.150000000000006</v>
      </c>
      <c r="AK116" s="19">
        <v>7.7531816167876716E-2</v>
      </c>
      <c r="AL116" s="19">
        <v>39.997603412842082</v>
      </c>
      <c r="AM116" s="24">
        <v>40.374959666265369</v>
      </c>
      <c r="AN116" s="24">
        <v>75.524799999999999</v>
      </c>
      <c r="AO116" s="24">
        <v>70.693200000000004</v>
      </c>
      <c r="AP116" s="24">
        <v>63.318700000000007</v>
      </c>
      <c r="AQ116" s="19">
        <f>'[1]Data Comps'!U117/'[1]Data Comps'!V117</f>
        <v>0.10491696437192237</v>
      </c>
      <c r="AR116" s="19">
        <v>32.511946795536034</v>
      </c>
      <c r="AS116" s="19">
        <v>28.59404118256068</v>
      </c>
      <c r="AT116" s="21">
        <v>0.64262208770388063</v>
      </c>
      <c r="AU116" s="21">
        <v>0.65690779119817722</v>
      </c>
      <c r="AV116" s="28">
        <v>244604.92865447441</v>
      </c>
      <c r="AW116" s="34">
        <v>275692.9852292749</v>
      </c>
      <c r="AX116" s="16">
        <v>20484.948159065949</v>
      </c>
      <c r="AY116" s="16">
        <v>18964.664362195308</v>
      </c>
      <c r="AZ116">
        <v>1</v>
      </c>
    </row>
    <row r="117" spans="1:52">
      <c r="A117" t="s">
        <v>135</v>
      </c>
      <c r="B117">
        <v>119</v>
      </c>
      <c r="C117" t="s">
        <v>301</v>
      </c>
      <c r="D117" t="s">
        <v>298</v>
      </c>
      <c r="E117">
        <v>1</v>
      </c>
      <c r="F117">
        <v>1</v>
      </c>
      <c r="G117" t="s">
        <v>293</v>
      </c>
      <c r="H117" t="s">
        <v>294</v>
      </c>
      <c r="I117" t="s">
        <v>580</v>
      </c>
      <c r="J117" t="s">
        <v>295</v>
      </c>
      <c r="K117">
        <v>1</v>
      </c>
      <c r="L117">
        <v>2</v>
      </c>
      <c r="M117" t="s">
        <v>363</v>
      </c>
      <c r="N117" t="s">
        <v>530</v>
      </c>
      <c r="O117" t="s">
        <v>582</v>
      </c>
      <c r="P117">
        <v>4</v>
      </c>
      <c r="Q117" s="14">
        <v>4</v>
      </c>
      <c r="R117" s="14" t="s">
        <v>380</v>
      </c>
      <c r="S117" s="47"/>
      <c r="T117" s="33">
        <v>0.58923400000000004</v>
      </c>
      <c r="U117" s="33">
        <v>0.55228816591689345</v>
      </c>
      <c r="V117" s="54">
        <v>0.6306372612161687</v>
      </c>
      <c r="W117" s="54">
        <v>0.52140699999999995</v>
      </c>
      <c r="X117" s="19">
        <v>0.56752062607928777</v>
      </c>
      <c r="Y117" s="34">
        <v>196557</v>
      </c>
      <c r="Z117" s="34">
        <v>160395.3537802723</v>
      </c>
      <c r="AA117" s="55">
        <v>254542.91337145053</v>
      </c>
      <c r="AB117" s="16">
        <v>18943.899999999998</v>
      </c>
      <c r="AC117" s="16">
        <v>16321.253290953269</v>
      </c>
      <c r="AD117" s="56">
        <v>21060.600889193447</v>
      </c>
      <c r="AE117" s="24">
        <v>109.3</v>
      </c>
      <c r="AF117" s="24">
        <v>74</v>
      </c>
      <c r="AG117" s="24">
        <v>111.2</v>
      </c>
      <c r="AH117" s="24">
        <v>47.2</v>
      </c>
      <c r="AI117" s="24">
        <f t="shared" si="6"/>
        <v>110.25</v>
      </c>
      <c r="AJ117" s="24">
        <f t="shared" si="7"/>
        <v>60.6</v>
      </c>
      <c r="AK117" s="19">
        <v>0.10175639696715884</v>
      </c>
      <c r="AL117" s="19">
        <v>37.006598573622462</v>
      </c>
      <c r="AM117" s="24">
        <v>36.258639728849452</v>
      </c>
      <c r="AN117" s="24">
        <v>100.04899999999999</v>
      </c>
      <c r="AO117" s="24">
        <v>67.945900000000009</v>
      </c>
      <c r="AP117" s="24">
        <v>51.426899999999996</v>
      </c>
      <c r="AQ117" s="19">
        <f>'[1]Data Comps'!U118/'[1]Data Comps'!V118</f>
        <v>9.6378658607935597E-2</v>
      </c>
      <c r="AR117" s="19">
        <v>33.048000447171852</v>
      </c>
      <c r="AS117" s="19">
        <v>31.127223011101201</v>
      </c>
      <c r="AT117" s="21">
        <v>0.5857659831442219</v>
      </c>
      <c r="AU117" s="21">
        <v>0.66345726248382775</v>
      </c>
      <c r="AV117" s="28">
        <v>201628.04482592363</v>
      </c>
      <c r="AW117" s="34">
        <v>316111.76519318536</v>
      </c>
      <c r="AX117" s="16">
        <v>23034.896464148671</v>
      </c>
      <c r="AY117" s="16">
        <v>18270.864653772907</v>
      </c>
      <c r="AZ117">
        <v>1</v>
      </c>
    </row>
    <row r="118" spans="1:52">
      <c r="A118" t="s">
        <v>136</v>
      </c>
      <c r="B118">
        <v>120</v>
      </c>
      <c r="C118" t="s">
        <v>301</v>
      </c>
      <c r="D118" t="s">
        <v>298</v>
      </c>
      <c r="E118">
        <v>1</v>
      </c>
      <c r="F118">
        <v>1</v>
      </c>
      <c r="G118" t="s">
        <v>299</v>
      </c>
      <c r="H118" t="s">
        <v>294</v>
      </c>
      <c r="I118" t="s">
        <v>580</v>
      </c>
      <c r="J118" t="s">
        <v>295</v>
      </c>
      <c r="K118">
        <v>2</v>
      </c>
      <c r="L118">
        <v>2</v>
      </c>
      <c r="M118" t="s">
        <v>363</v>
      </c>
      <c r="N118" t="s">
        <v>530</v>
      </c>
      <c r="O118" t="s">
        <v>582</v>
      </c>
      <c r="P118">
        <v>4</v>
      </c>
      <c r="Q118" s="14">
        <v>4</v>
      </c>
      <c r="R118" s="14" t="s">
        <v>380</v>
      </c>
      <c r="S118" s="47"/>
      <c r="T118" s="33">
        <v>0.65310599999999996</v>
      </c>
      <c r="U118" s="33">
        <v>0.60186876226347163</v>
      </c>
      <c r="V118" s="54">
        <v>0.62667178621902775</v>
      </c>
      <c r="W118" s="54">
        <v>0.59428700000000001</v>
      </c>
      <c r="X118" s="19">
        <v>0.56330223258221301</v>
      </c>
      <c r="Y118" s="34">
        <v>312230</v>
      </c>
      <c r="Z118" s="34">
        <v>199712.76672596083</v>
      </c>
      <c r="AA118" s="55">
        <v>236754.65704765701</v>
      </c>
      <c r="AB118" s="16">
        <v>25932.799999999999</v>
      </c>
      <c r="AC118" s="16">
        <v>17927.028926136336</v>
      </c>
      <c r="AD118" s="56">
        <v>19909.567073371916</v>
      </c>
      <c r="AE118" s="24">
        <v>102.8</v>
      </c>
      <c r="AF118" s="24">
        <v>78.3</v>
      </c>
      <c r="AG118" s="24">
        <v>100.8</v>
      </c>
      <c r="AH118" s="24">
        <v>64.599999999999994</v>
      </c>
      <c r="AI118" s="24">
        <f t="shared" si="6"/>
        <v>101.8</v>
      </c>
      <c r="AJ118" s="24">
        <f t="shared" si="7"/>
        <v>71.449999999999989</v>
      </c>
      <c r="AK118" s="19">
        <v>8.9764060755991651E-2</v>
      </c>
      <c r="AL118" s="19">
        <v>36.595561469073189</v>
      </c>
      <c r="AM118" s="24">
        <v>35.674506056583958</v>
      </c>
      <c r="AN118" s="24">
        <v>98.397999999999996</v>
      </c>
      <c r="AO118" s="24">
        <v>73.53949999999999</v>
      </c>
      <c r="AP118" s="24">
        <v>70.777499999999989</v>
      </c>
      <c r="AQ118" s="19">
        <f>'[1]Data Comps'!U119/'[1]Data Comps'!V119</f>
        <v>8.3056721006949996E-2</v>
      </c>
      <c r="AR118" s="19">
        <v>39.573823513023449</v>
      </c>
      <c r="AS118" s="19">
        <v>36.119894496544916</v>
      </c>
      <c r="AT118" s="21">
        <v>0.64531495727554034</v>
      </c>
      <c r="AU118" s="21">
        <v>0.67156509210808746</v>
      </c>
      <c r="AV118" s="28">
        <v>269612.90781414072</v>
      </c>
      <c r="AW118" s="34">
        <v>326790.87742797553</v>
      </c>
      <c r="AX118" s="16">
        <v>23213.170505049002</v>
      </c>
      <c r="AY118" s="16">
        <v>20737.428053030864</v>
      </c>
      <c r="AZ118">
        <v>1</v>
      </c>
    </row>
    <row r="119" spans="1:52">
      <c r="A119" t="s">
        <v>137</v>
      </c>
      <c r="B119" s="6">
        <v>121</v>
      </c>
      <c r="C119" s="6" t="s">
        <v>299</v>
      </c>
      <c r="D119" s="6" t="s">
        <v>295</v>
      </c>
      <c r="E119" s="6">
        <v>2</v>
      </c>
      <c r="F119" s="6">
        <v>1</v>
      </c>
      <c r="G119" t="s">
        <v>310</v>
      </c>
      <c r="H119" t="s">
        <v>294</v>
      </c>
      <c r="I119" t="s">
        <v>580</v>
      </c>
      <c r="J119" t="s">
        <v>295</v>
      </c>
      <c r="K119">
        <v>3</v>
      </c>
      <c r="L119">
        <v>0</v>
      </c>
      <c r="M119" t="s">
        <v>363</v>
      </c>
      <c r="N119" t="s">
        <v>530</v>
      </c>
      <c r="O119" t="s">
        <v>582</v>
      </c>
      <c r="P119">
        <v>4</v>
      </c>
      <c r="Q119" s="14">
        <v>4</v>
      </c>
      <c r="R119" s="14" t="s">
        <v>380</v>
      </c>
      <c r="S119" s="47"/>
      <c r="T119" s="33">
        <v>0.62858499999999995</v>
      </c>
      <c r="U119" s="33">
        <v>0.58202637548631864</v>
      </c>
      <c r="V119" s="58"/>
      <c r="W119" s="58">
        <v>0.567581</v>
      </c>
      <c r="X119" s="20"/>
      <c r="Y119" s="34">
        <v>277725</v>
      </c>
      <c r="Z119" s="34">
        <v>178577.9850016397</v>
      </c>
      <c r="AA119" s="63"/>
      <c r="AB119" s="16">
        <v>25834.9</v>
      </c>
      <c r="AC119" s="16">
        <v>16839.665674260847</v>
      </c>
      <c r="AD119" s="57"/>
      <c r="AE119" s="24">
        <v>99.2</v>
      </c>
      <c r="AF119" s="24">
        <v>74.900000000000006</v>
      </c>
      <c r="AG119" s="24">
        <v>105.6</v>
      </c>
      <c r="AH119" s="24">
        <v>58</v>
      </c>
      <c r="AI119" s="24">
        <f t="shared" si="6"/>
        <v>102.4</v>
      </c>
      <c r="AJ119" s="24">
        <f t="shared" si="7"/>
        <v>66.45</v>
      </c>
      <c r="AK119" s="19">
        <v>9.3845805733282925E-2</v>
      </c>
      <c r="AL119" s="19">
        <v>39.486702271882926</v>
      </c>
      <c r="AM119" s="24">
        <v>38.098595943227856</v>
      </c>
      <c r="AN119" s="24">
        <v>105.833</v>
      </c>
      <c r="AO119" s="24">
        <v>81.632599999999996</v>
      </c>
      <c r="AP119" s="24">
        <v>70.073999999999998</v>
      </c>
      <c r="AQ119" s="19">
        <f>'[1]Data Comps'!U120/'[1]Data Comps'!V120</f>
        <v>9.3023314429741655E-2</v>
      </c>
      <c r="AR119" s="19">
        <v>36.842531950453861</v>
      </c>
      <c r="AS119" s="19">
        <v>32.249979678651748</v>
      </c>
      <c r="AT119" s="21">
        <v>0.62300918505492919</v>
      </c>
      <c r="AU119" s="21">
        <v>0.6611808065813185</v>
      </c>
      <c r="AV119" s="28">
        <v>232920.86281770293</v>
      </c>
      <c r="AW119" s="34">
        <v>300789.18319044745</v>
      </c>
      <c r="AX119" s="16">
        <v>22068.737482515629</v>
      </c>
      <c r="AY119" s="16">
        <v>19093.80984385169</v>
      </c>
    </row>
    <row r="120" spans="1:52">
      <c r="A120" t="s">
        <v>138</v>
      </c>
      <c r="B120" s="6">
        <v>122</v>
      </c>
      <c r="C120" s="6" t="s">
        <v>297</v>
      </c>
      <c r="D120" s="6" t="s">
        <v>298</v>
      </c>
      <c r="E120" s="6">
        <v>2</v>
      </c>
      <c r="F120" s="6">
        <v>1</v>
      </c>
      <c r="G120" t="s">
        <v>307</v>
      </c>
      <c r="H120" t="s">
        <v>294</v>
      </c>
      <c r="I120" t="s">
        <v>308</v>
      </c>
      <c r="J120" t="s">
        <v>308</v>
      </c>
      <c r="K120">
        <v>2</v>
      </c>
      <c r="L120">
        <v>2</v>
      </c>
      <c r="M120" t="s">
        <v>363</v>
      </c>
      <c r="N120" t="s">
        <v>530</v>
      </c>
      <c r="O120" t="s">
        <v>582</v>
      </c>
      <c r="P120">
        <v>4</v>
      </c>
      <c r="Q120" s="18">
        <v>1</v>
      </c>
      <c r="R120" s="18" t="s">
        <v>381</v>
      </c>
      <c r="S120" s="47"/>
      <c r="T120" s="33">
        <v>0.62745499999999998</v>
      </c>
      <c r="U120" s="33">
        <v>0.65689139873700197</v>
      </c>
      <c r="V120" s="54">
        <v>0.67855846320030111</v>
      </c>
      <c r="W120" s="54">
        <v>0.56599200000000005</v>
      </c>
      <c r="X120" s="19">
        <v>0.62225621299159672</v>
      </c>
      <c r="Y120" s="34">
        <v>259001.99999999997</v>
      </c>
      <c r="Z120" s="34">
        <v>300143.54453583132</v>
      </c>
      <c r="AA120" s="67">
        <v>353136.24750284012</v>
      </c>
      <c r="AB120" s="16">
        <v>23595.5</v>
      </c>
      <c r="AC120" s="16">
        <v>22303.184015574414</v>
      </c>
      <c r="AD120" s="56">
        <v>24533.725533183726</v>
      </c>
      <c r="AE120" s="24">
        <v>108.3</v>
      </c>
      <c r="AF120" s="24">
        <v>79.3</v>
      </c>
      <c r="AG120" s="24">
        <v>106.2</v>
      </c>
      <c r="AH120" s="24">
        <v>67.400000000000006</v>
      </c>
      <c r="AI120" s="24">
        <f t="shared" si="6"/>
        <v>107.25</v>
      </c>
      <c r="AJ120" s="24">
        <f t="shared" si="7"/>
        <v>73.349999999999994</v>
      </c>
      <c r="AK120" s="19">
        <v>8.6187057203648387E-2</v>
      </c>
      <c r="AL120" s="19">
        <v>42.833710029820239</v>
      </c>
      <c r="AM120" s="24">
        <v>43.181731248912428</v>
      </c>
      <c r="AN120" s="24">
        <v>103.87100000000001</v>
      </c>
      <c r="AO120" s="24">
        <v>78.871200000000002</v>
      </c>
      <c r="AP120" s="24">
        <v>68.660200000000003</v>
      </c>
      <c r="AQ120" s="19">
        <f>'[1]Data Comps'!U121/'[1]Data Comps'!V121</f>
        <v>9.1101613114956653E-2</v>
      </c>
      <c r="AR120" s="19">
        <v>36.716949356071261</v>
      </c>
      <c r="AS120" s="19">
        <v>32.930262126252885</v>
      </c>
      <c r="AT120" s="21">
        <v>0.65689139873700197</v>
      </c>
      <c r="AU120" s="21">
        <v>0.67855846320030111</v>
      </c>
      <c r="AV120" s="28">
        <v>300143.54453583132</v>
      </c>
      <c r="AW120" s="34">
        <v>353136.24750284012</v>
      </c>
      <c r="AX120" s="16">
        <v>24533.725533183726</v>
      </c>
      <c r="AY120" s="16">
        <v>22303.184015574414</v>
      </c>
      <c r="AZ120">
        <v>1</v>
      </c>
    </row>
    <row r="121" spans="1:52">
      <c r="A121" t="s">
        <v>139</v>
      </c>
      <c r="B121">
        <v>123</v>
      </c>
      <c r="C121" t="s">
        <v>297</v>
      </c>
      <c r="D121" t="s">
        <v>298</v>
      </c>
      <c r="E121">
        <v>2</v>
      </c>
      <c r="F121">
        <v>1</v>
      </c>
      <c r="G121" t="s">
        <v>300</v>
      </c>
      <c r="H121" t="s">
        <v>294</v>
      </c>
      <c r="I121" t="s">
        <v>580</v>
      </c>
      <c r="J121" t="s">
        <v>298</v>
      </c>
      <c r="K121">
        <v>3</v>
      </c>
      <c r="L121">
        <v>1</v>
      </c>
      <c r="M121" t="s">
        <v>364</v>
      </c>
      <c r="N121" t="s">
        <v>365</v>
      </c>
      <c r="O121" t="s">
        <v>582</v>
      </c>
      <c r="P121">
        <v>4</v>
      </c>
      <c r="Q121" s="14">
        <v>4</v>
      </c>
      <c r="R121" s="14" t="s">
        <v>380</v>
      </c>
      <c r="S121" s="47"/>
      <c r="T121" s="33">
        <v>0.63191399999999998</v>
      </c>
      <c r="U121" s="33">
        <v>0.60754323994322701</v>
      </c>
      <c r="V121" s="54">
        <v>0.65547747737966222</v>
      </c>
      <c r="W121" s="54">
        <v>0.57070500000000002</v>
      </c>
      <c r="X121" s="19">
        <v>0.59753856648918435</v>
      </c>
      <c r="Y121" s="34">
        <v>275487</v>
      </c>
      <c r="Z121" s="34">
        <v>199266.60442272571</v>
      </c>
      <c r="AA121" s="55">
        <v>346221.37400361127</v>
      </c>
      <c r="AB121" s="16">
        <v>25113.300000000003</v>
      </c>
      <c r="AC121" s="16">
        <v>17727.317883575037</v>
      </c>
      <c r="AD121" s="56">
        <v>27039.757457282121</v>
      </c>
      <c r="AE121" s="24">
        <v>90.2</v>
      </c>
      <c r="AF121" s="24">
        <v>83.9</v>
      </c>
      <c r="AG121" s="24">
        <v>99</v>
      </c>
      <c r="AH121" s="24">
        <v>73.3</v>
      </c>
      <c r="AI121" s="24">
        <f t="shared" si="6"/>
        <v>94.6</v>
      </c>
      <c r="AJ121" s="24">
        <f t="shared" si="7"/>
        <v>78.599999999999994</v>
      </c>
      <c r="AK121" s="19">
        <v>8.3211696554182937E-2</v>
      </c>
      <c r="AL121" s="19">
        <v>39.873824445112049</v>
      </c>
      <c r="AM121" s="24">
        <v>38.412479241048423</v>
      </c>
      <c r="AN121" s="24">
        <v>108.60300000000001</v>
      </c>
      <c r="AO121" s="24">
        <v>78.326000000000008</v>
      </c>
      <c r="AP121" s="24">
        <v>75.035000000000011</v>
      </c>
      <c r="AQ121" s="19">
        <f>'[1]Data Comps'!U122/'[1]Data Comps'!V122</f>
        <v>9.1159655446536508E-2</v>
      </c>
      <c r="AR121" s="19">
        <v>37.181396544062451</v>
      </c>
      <c r="AS121" s="19">
        <v>32.909295074721356</v>
      </c>
      <c r="AT121" s="21">
        <v>0.66492793541190998</v>
      </c>
      <c r="AU121" s="21">
        <v>0.68113600250735484</v>
      </c>
      <c r="AV121" s="28">
        <v>304618.09243759193</v>
      </c>
      <c r="AW121" s="34">
        <v>348669.27633716189</v>
      </c>
      <c r="AX121" s="16">
        <v>24017.020897595547</v>
      </c>
      <c r="AY121" s="16">
        <v>22085.811643660814</v>
      </c>
      <c r="AZ121">
        <v>1</v>
      </c>
    </row>
    <row r="122" spans="1:52">
      <c r="A122" t="s">
        <v>140</v>
      </c>
      <c r="B122">
        <v>124</v>
      </c>
      <c r="C122" t="s">
        <v>301</v>
      </c>
      <c r="D122" t="s">
        <v>298</v>
      </c>
      <c r="E122">
        <v>1</v>
      </c>
      <c r="F122">
        <v>1</v>
      </c>
      <c r="G122" t="s">
        <v>299</v>
      </c>
      <c r="H122" t="s">
        <v>294</v>
      </c>
      <c r="I122" t="s">
        <v>580</v>
      </c>
      <c r="J122" t="s">
        <v>295</v>
      </c>
      <c r="K122">
        <v>2</v>
      </c>
      <c r="L122">
        <v>1</v>
      </c>
      <c r="M122" t="s">
        <v>364</v>
      </c>
      <c r="N122" t="s">
        <v>365</v>
      </c>
      <c r="O122" t="s">
        <v>582</v>
      </c>
      <c r="P122">
        <v>4</v>
      </c>
      <c r="Q122" s="14">
        <v>4</v>
      </c>
      <c r="R122" s="14" t="s">
        <v>380</v>
      </c>
      <c r="S122" s="47"/>
      <c r="T122" s="33">
        <v>0.59178799999999998</v>
      </c>
      <c r="U122" s="33">
        <v>0.60035172313429519</v>
      </c>
      <c r="V122" s="54">
        <v>0.6464365554128747</v>
      </c>
      <c r="W122" s="54">
        <v>0.52457600000000004</v>
      </c>
      <c r="X122" s="19">
        <v>0.58714284584659104</v>
      </c>
      <c r="Y122" s="34">
        <v>206921</v>
      </c>
      <c r="Z122" s="34">
        <v>137104.34213898581</v>
      </c>
      <c r="AA122" s="55">
        <v>318489.67887125531</v>
      </c>
      <c r="AB122" s="16">
        <v>20311</v>
      </c>
      <c r="AC122" s="16">
        <v>13109.936705584498</v>
      </c>
      <c r="AD122" s="56">
        <v>25575.846242125561</v>
      </c>
      <c r="AE122" s="24">
        <v>92</v>
      </c>
      <c r="AF122" s="24">
        <v>81.599999999999994</v>
      </c>
      <c r="AG122" s="24">
        <v>92</v>
      </c>
      <c r="AH122" s="24">
        <v>46.8</v>
      </c>
      <c r="AI122" s="24">
        <f t="shared" si="6"/>
        <v>92</v>
      </c>
      <c r="AJ122" s="24">
        <f t="shared" si="7"/>
        <v>64.199999999999989</v>
      </c>
      <c r="AK122" s="19">
        <v>0.10970111367966889</v>
      </c>
      <c r="AL122" s="19">
        <v>38.797496704413142</v>
      </c>
      <c r="AM122" s="24">
        <v>37.358256988581218</v>
      </c>
      <c r="AN122" s="24">
        <v>91.17179999999999</v>
      </c>
      <c r="AO122" s="24">
        <v>78.628</v>
      </c>
      <c r="AP122" s="24">
        <v>45.8919</v>
      </c>
      <c r="AQ122" s="19">
        <f>'[1]Data Comps'!U123/'[1]Data Comps'!V123</f>
        <v>9.815823430197998E-2</v>
      </c>
      <c r="AR122" s="19">
        <v>33.275021853728518</v>
      </c>
      <c r="AS122" s="19">
        <v>30.562896952390329</v>
      </c>
      <c r="AT122" s="21">
        <v>0.58314405287847737</v>
      </c>
      <c r="AU122" s="21">
        <v>0.67243871744744899</v>
      </c>
      <c r="AV122" s="28">
        <v>183959.60207842843</v>
      </c>
      <c r="AW122" s="34">
        <v>320750.07541879831</v>
      </c>
      <c r="AX122" s="16">
        <v>22717.117408138311</v>
      </c>
      <c r="AY122" s="16">
        <v>16845.077842156654</v>
      </c>
      <c r="AZ122">
        <v>1</v>
      </c>
    </row>
    <row r="123" spans="1:52">
      <c r="A123" t="s">
        <v>141</v>
      </c>
      <c r="B123">
        <v>125</v>
      </c>
      <c r="C123" t="s">
        <v>301</v>
      </c>
      <c r="D123" t="s">
        <v>298</v>
      </c>
      <c r="E123">
        <v>1</v>
      </c>
      <c r="F123">
        <v>1</v>
      </c>
      <c r="G123" t="s">
        <v>299</v>
      </c>
      <c r="H123" t="s">
        <v>294</v>
      </c>
      <c r="I123" t="s">
        <v>580</v>
      </c>
      <c r="J123" t="s">
        <v>295</v>
      </c>
      <c r="K123">
        <v>2</v>
      </c>
      <c r="L123">
        <v>1</v>
      </c>
      <c r="M123" t="s">
        <v>363</v>
      </c>
      <c r="N123" t="s">
        <v>530</v>
      </c>
      <c r="O123" t="s">
        <v>582</v>
      </c>
      <c r="P123">
        <v>4</v>
      </c>
      <c r="Q123" s="14">
        <v>4</v>
      </c>
      <c r="R123" s="14" t="s">
        <v>380</v>
      </c>
      <c r="S123" s="47"/>
      <c r="T123" s="33">
        <v>0.65547599999999995</v>
      </c>
      <c r="U123" s="33">
        <v>0.61149524562360369</v>
      </c>
      <c r="V123" s="54">
        <v>0.6541094678874787</v>
      </c>
      <c r="W123" s="54">
        <v>0.59708099999999997</v>
      </c>
      <c r="X123" s="19">
        <v>0.59570606026005457</v>
      </c>
      <c r="Y123" s="34">
        <v>319065</v>
      </c>
      <c r="Z123" s="34">
        <v>211690.0819031258</v>
      </c>
      <c r="AA123" s="55">
        <v>349759.81319313275</v>
      </c>
      <c r="AB123" s="16">
        <v>26343.200000000001</v>
      </c>
      <c r="AC123" s="16">
        <v>18544.968509490533</v>
      </c>
      <c r="AD123" s="56">
        <v>27334.593541113467</v>
      </c>
      <c r="AE123" s="24">
        <v>99</v>
      </c>
      <c r="AF123" s="24">
        <v>80</v>
      </c>
      <c r="AG123" s="24">
        <v>103.2</v>
      </c>
      <c r="AH123" s="24">
        <v>69.2</v>
      </c>
      <c r="AI123" s="24">
        <f t="shared" si="6"/>
        <v>101.1</v>
      </c>
      <c r="AJ123" s="24">
        <f t="shared" si="7"/>
        <v>74.599999999999994</v>
      </c>
      <c r="AK123" s="19">
        <v>8.4252101956490577E-2</v>
      </c>
      <c r="AL123" s="19">
        <v>39.701023820622382</v>
      </c>
      <c r="AM123" s="24">
        <v>38.38650236379759</v>
      </c>
      <c r="AN123" s="24">
        <v>99.417000000000002</v>
      </c>
      <c r="AO123" s="24">
        <v>80.7971</v>
      </c>
      <c r="AP123" s="24">
        <v>73.149699999999996</v>
      </c>
      <c r="AQ123" s="19">
        <f>'[1]Data Comps'!U124/'[1]Data Comps'!V124</f>
        <v>8.2563740930531399E-2</v>
      </c>
      <c r="AR123" s="19">
        <v>39.86170359145553</v>
      </c>
      <c r="AS123" s="19">
        <v>36.335562877706579</v>
      </c>
      <c r="AT123" s="21">
        <v>0.65735454884821165</v>
      </c>
      <c r="AU123" s="21">
        <v>0.67607511594259107</v>
      </c>
      <c r="AV123" s="28">
        <v>293052.78927510156</v>
      </c>
      <c r="AW123" s="34">
        <v>338789.35176312324</v>
      </c>
      <c r="AX123" s="16">
        <v>23722.590441356162</v>
      </c>
      <c r="AY123" s="16">
        <v>21745.531382105641</v>
      </c>
      <c r="AZ123">
        <v>1</v>
      </c>
    </row>
    <row r="124" spans="1:52">
      <c r="A124" t="s">
        <v>142</v>
      </c>
      <c r="B124">
        <v>126</v>
      </c>
      <c r="C124" t="s">
        <v>297</v>
      </c>
      <c r="D124" t="s">
        <v>298</v>
      </c>
      <c r="E124">
        <v>2</v>
      </c>
      <c r="F124">
        <v>1</v>
      </c>
      <c r="G124" t="s">
        <v>313</v>
      </c>
      <c r="H124" t="s">
        <v>314</v>
      </c>
      <c r="I124" t="s">
        <v>308</v>
      </c>
      <c r="J124" t="s">
        <v>308</v>
      </c>
      <c r="K124">
        <v>3</v>
      </c>
      <c r="L124">
        <v>0</v>
      </c>
      <c r="M124" t="s">
        <v>361</v>
      </c>
      <c r="N124" t="s">
        <v>530</v>
      </c>
      <c r="O124" t="s">
        <v>582</v>
      </c>
      <c r="P124">
        <v>4</v>
      </c>
      <c r="Q124" s="14">
        <v>1</v>
      </c>
      <c r="R124" s="14" t="s">
        <v>381</v>
      </c>
      <c r="S124" s="47"/>
      <c r="T124" s="33">
        <v>0.58959399999999995</v>
      </c>
      <c r="U124" s="33">
        <v>0.62648086133370773</v>
      </c>
      <c r="V124" s="54">
        <v>0.63828840720866975</v>
      </c>
      <c r="W124" s="54">
        <v>0.52368199999999998</v>
      </c>
      <c r="X124" s="19">
        <v>0.57571810416565972</v>
      </c>
      <c r="Y124" s="34">
        <v>192184</v>
      </c>
      <c r="Z124" s="34">
        <v>223413.60757780125</v>
      </c>
      <c r="AA124" s="67">
        <v>243065.73046658933</v>
      </c>
      <c r="AB124" s="16">
        <v>21387.199999999997</v>
      </c>
      <c r="AC124" s="16">
        <v>18139.721875204108</v>
      </c>
      <c r="AD124" s="56">
        <v>19088.242047283489</v>
      </c>
      <c r="AE124" s="24">
        <v>95.5</v>
      </c>
      <c r="AF124" s="24">
        <v>70.5</v>
      </c>
      <c r="AG124" s="24">
        <v>91.3</v>
      </c>
      <c r="AH124" s="24">
        <v>64.8</v>
      </c>
      <c r="AI124" s="24">
        <f t="shared" si="6"/>
        <v>93.4</v>
      </c>
      <c r="AJ124" s="24">
        <f t="shared" si="7"/>
        <v>67.650000000000006</v>
      </c>
      <c r="AK124" s="19">
        <v>8.119345133839781E-2</v>
      </c>
      <c r="AL124" s="19">
        <v>37.824891275911405</v>
      </c>
      <c r="AM124" s="24">
        <v>38.201380179142397</v>
      </c>
      <c r="AN124" s="24">
        <v>84.007499999999993</v>
      </c>
      <c r="AO124" s="24">
        <v>80.42</v>
      </c>
      <c r="AP124" s="24">
        <v>61.2866</v>
      </c>
      <c r="AQ124" s="19">
        <f>'[1]Data Comps'!U125/'[1]Data Comps'!V125</f>
        <v>0.11128501852391456</v>
      </c>
      <c r="AR124" s="19">
        <v>33.112830601316794</v>
      </c>
      <c r="AS124" s="19">
        <v>26.957806538490317</v>
      </c>
      <c r="AT124" s="21">
        <v>0.62648086133370773</v>
      </c>
      <c r="AU124" s="21">
        <v>0.63828840720866975</v>
      </c>
      <c r="AV124" s="28">
        <v>223413.60757780125</v>
      </c>
      <c r="AW124" s="34">
        <v>243065.73046658933</v>
      </c>
      <c r="AX124" s="16">
        <v>19088.242047283489</v>
      </c>
      <c r="AY124" s="16">
        <v>18139.721875204108</v>
      </c>
      <c r="AZ124">
        <v>1</v>
      </c>
    </row>
    <row r="125" spans="1:52">
      <c r="A125" t="s">
        <v>143</v>
      </c>
      <c r="B125" s="5">
        <v>127</v>
      </c>
      <c r="C125" s="5" t="s">
        <v>299</v>
      </c>
      <c r="D125" s="5" t="s">
        <v>295</v>
      </c>
      <c r="E125" s="5">
        <v>2</v>
      </c>
      <c r="F125" s="5">
        <v>1</v>
      </c>
      <c r="G125" t="s">
        <v>310</v>
      </c>
      <c r="H125" t="s">
        <v>294</v>
      </c>
      <c r="I125" t="s">
        <v>580</v>
      </c>
      <c r="J125" t="s">
        <v>295</v>
      </c>
      <c r="K125">
        <v>3</v>
      </c>
      <c r="L125">
        <v>1</v>
      </c>
      <c r="M125" t="s">
        <v>361</v>
      </c>
      <c r="N125" t="s">
        <v>530</v>
      </c>
      <c r="O125" t="s">
        <v>582</v>
      </c>
      <c r="P125">
        <v>4</v>
      </c>
      <c r="Q125" s="18">
        <v>4</v>
      </c>
      <c r="R125" s="18" t="s">
        <v>380</v>
      </c>
      <c r="S125" s="47"/>
      <c r="T125" s="33">
        <v>0.63898100000000002</v>
      </c>
      <c r="U125" s="33">
        <v>0.60100277216454301</v>
      </c>
      <c r="V125" s="54">
        <v>0.63744914086172755</v>
      </c>
      <c r="W125" s="54">
        <v>0.57897699999999996</v>
      </c>
      <c r="X125" s="19">
        <v>0.57589187508238793</v>
      </c>
      <c r="Y125" s="34">
        <v>286196</v>
      </c>
      <c r="Z125" s="34">
        <v>220113.91490676958</v>
      </c>
      <c r="AA125" s="62">
        <v>329889.52518054657</v>
      </c>
      <c r="AB125" s="16">
        <v>25031.8</v>
      </c>
      <c r="AC125" s="16">
        <v>19652.542409293237</v>
      </c>
      <c r="AD125" s="56">
        <v>26887.199429261349</v>
      </c>
      <c r="AE125" s="24">
        <v>113.3</v>
      </c>
      <c r="AF125" s="24">
        <v>70.8</v>
      </c>
      <c r="AG125" s="24">
        <v>114.7</v>
      </c>
      <c r="AH125" s="24">
        <v>61.9</v>
      </c>
      <c r="AI125" s="24">
        <f t="shared" si="6"/>
        <v>114</v>
      </c>
      <c r="AJ125" s="24">
        <f t="shared" si="7"/>
        <v>66.349999999999994</v>
      </c>
      <c r="AK125" s="19">
        <v>7.947980321816292E-2</v>
      </c>
      <c r="AL125" s="19">
        <v>37.75797550507999</v>
      </c>
      <c r="AM125" s="24">
        <v>36.808168814509663</v>
      </c>
      <c r="AN125" s="24">
        <v>109.64999999999999</v>
      </c>
      <c r="AO125" s="24">
        <v>75.595200000000006</v>
      </c>
      <c r="AP125" s="24">
        <v>69.607399999999998</v>
      </c>
      <c r="AQ125" s="19">
        <f>'[1]Data Comps'!U126/'[1]Data Comps'!V126</f>
        <v>8.746383597255028E-2</v>
      </c>
      <c r="AR125" s="19">
        <v>37.959272054940314</v>
      </c>
      <c r="AS125" s="19">
        <v>34.299890539234099</v>
      </c>
      <c r="AT125" s="21">
        <v>0.6340616604294822</v>
      </c>
      <c r="AU125" s="21">
        <v>0.65405110593722438</v>
      </c>
      <c r="AV125" s="28">
        <v>261593.7600879964</v>
      </c>
      <c r="AW125" s="34">
        <v>299205.78698271641</v>
      </c>
      <c r="AX125" s="16">
        <v>22439.937164744977</v>
      </c>
      <c r="AY125" s="16">
        <v>20791.420574893276</v>
      </c>
      <c r="AZ125">
        <v>1</v>
      </c>
    </row>
    <row r="126" spans="1:52">
      <c r="A126" t="s">
        <v>144</v>
      </c>
      <c r="B126">
        <v>128</v>
      </c>
      <c r="C126" t="s">
        <v>301</v>
      </c>
      <c r="D126" t="s">
        <v>298</v>
      </c>
      <c r="E126">
        <v>1</v>
      </c>
      <c r="F126">
        <v>1</v>
      </c>
      <c r="G126" t="s">
        <v>299</v>
      </c>
      <c r="H126" t="s">
        <v>294</v>
      </c>
      <c r="I126" t="s">
        <v>580</v>
      </c>
      <c r="J126" t="s">
        <v>295</v>
      </c>
      <c r="K126">
        <v>2</v>
      </c>
      <c r="L126">
        <v>1</v>
      </c>
      <c r="M126" t="s">
        <v>363</v>
      </c>
      <c r="N126" t="s">
        <v>530</v>
      </c>
      <c r="O126" t="s">
        <v>582</v>
      </c>
      <c r="P126">
        <v>4</v>
      </c>
      <c r="Q126" s="14">
        <v>4</v>
      </c>
      <c r="R126" s="14" t="s">
        <v>380</v>
      </c>
      <c r="S126" s="47"/>
      <c r="T126" s="33">
        <v>0.64293</v>
      </c>
      <c r="U126" s="33">
        <v>0.59387011403814738</v>
      </c>
      <c r="V126" s="54">
        <v>0.66718545683103869</v>
      </c>
      <c r="W126" s="54">
        <v>0.58396599999999999</v>
      </c>
      <c r="X126" s="19">
        <v>0.61037958835829986</v>
      </c>
      <c r="Y126" s="34">
        <v>308553</v>
      </c>
      <c r="Z126" s="34">
        <v>219141.5191615363</v>
      </c>
      <c r="AA126" s="62">
        <v>421341.91108682886</v>
      </c>
      <c r="AB126" s="16">
        <v>26062.100000000002</v>
      </c>
      <c r="AC126" s="16">
        <v>19962.153133084284</v>
      </c>
      <c r="AD126" s="56">
        <v>31422.038687825225</v>
      </c>
      <c r="AE126" s="24">
        <v>114.7</v>
      </c>
      <c r="AF126" s="24">
        <v>78.8</v>
      </c>
      <c r="AG126" s="24">
        <v>123.9</v>
      </c>
      <c r="AH126" s="24">
        <v>55.4</v>
      </c>
      <c r="AI126" s="24">
        <f t="shared" si="6"/>
        <v>119.30000000000001</v>
      </c>
      <c r="AJ126" s="24">
        <f t="shared" si="7"/>
        <v>67.099999999999994</v>
      </c>
      <c r="AK126" s="19">
        <v>9.3483417455440018E-2</v>
      </c>
      <c r="AL126" s="19">
        <v>41.334690422249373</v>
      </c>
      <c r="AM126" s="24">
        <v>40.227362260560312</v>
      </c>
      <c r="AN126" s="24">
        <v>120.47099999999999</v>
      </c>
      <c r="AO126" s="24">
        <v>73.554599999999994</v>
      </c>
      <c r="AP126" s="24">
        <v>60.036499999999997</v>
      </c>
      <c r="AQ126" s="19">
        <f>'[1]Data Comps'!U127/'[1]Data Comps'!V127</f>
        <v>8.4465553729829237E-2</v>
      </c>
      <c r="AR126" s="19">
        <v>38.412824090167405</v>
      </c>
      <c r="AS126" s="19">
        <v>35.517437198076898</v>
      </c>
      <c r="AT126" s="21">
        <v>0.62992238718760429</v>
      </c>
      <c r="AU126" s="21">
        <v>0.68429939491693148</v>
      </c>
      <c r="AV126" s="28">
        <v>272693.66457319137</v>
      </c>
      <c r="AW126" s="34">
        <v>387874.74311132636</v>
      </c>
      <c r="AX126" s="16">
        <v>26454.814275833258</v>
      </c>
      <c r="AY126" s="16">
        <v>21928.989415664055</v>
      </c>
      <c r="AZ126">
        <v>1</v>
      </c>
    </row>
    <row r="127" spans="1:52">
      <c r="A127" t="s">
        <v>145</v>
      </c>
      <c r="B127">
        <v>129</v>
      </c>
      <c r="C127" t="s">
        <v>297</v>
      </c>
      <c r="D127" t="s">
        <v>298</v>
      </c>
      <c r="E127">
        <v>2</v>
      </c>
      <c r="F127">
        <v>0</v>
      </c>
      <c r="G127" t="s">
        <v>310</v>
      </c>
      <c r="H127" t="s">
        <v>294</v>
      </c>
      <c r="I127" t="s">
        <v>580</v>
      </c>
      <c r="J127" t="s">
        <v>295</v>
      </c>
      <c r="K127">
        <v>3</v>
      </c>
      <c r="L127">
        <v>2</v>
      </c>
      <c r="M127" t="s">
        <v>363</v>
      </c>
      <c r="N127" t="s">
        <v>530</v>
      </c>
      <c r="O127" t="s">
        <v>582</v>
      </c>
      <c r="P127">
        <v>4</v>
      </c>
      <c r="Q127" s="14">
        <v>4</v>
      </c>
      <c r="R127" s="14" t="s">
        <v>380</v>
      </c>
      <c r="S127" s="47"/>
      <c r="T127" s="33">
        <v>0.66925100000000004</v>
      </c>
      <c r="U127" s="33">
        <v>0.59412810937617644</v>
      </c>
      <c r="V127" s="54">
        <v>0.65375303937768647</v>
      </c>
      <c r="W127" s="54">
        <v>0.61314500000000005</v>
      </c>
      <c r="X127" s="19">
        <v>0.5937460208998051</v>
      </c>
      <c r="Y127" s="34">
        <v>397997</v>
      </c>
      <c r="Z127" s="34">
        <v>256490.7241737537</v>
      </c>
      <c r="AA127" s="62">
        <v>353663.0777102561</v>
      </c>
      <c r="AB127" s="16">
        <v>31212</v>
      </c>
      <c r="AC127" s="16">
        <v>23155.567566528283</v>
      </c>
      <c r="AD127" s="56">
        <v>27121.673090786117</v>
      </c>
      <c r="AE127" s="24">
        <v>131.9</v>
      </c>
      <c r="AF127" s="24">
        <v>73.099999999999994</v>
      </c>
      <c r="AG127" s="24">
        <v>142.9</v>
      </c>
      <c r="AH127" s="24">
        <v>55.4</v>
      </c>
      <c r="AI127" s="24">
        <f t="shared" si="6"/>
        <v>137.4</v>
      </c>
      <c r="AJ127" s="24">
        <f t="shared" si="7"/>
        <v>64.25</v>
      </c>
      <c r="AK127" s="19">
        <v>9.0278381961454796E-2</v>
      </c>
      <c r="AL127" s="19">
        <v>39.619448691180011</v>
      </c>
      <c r="AM127" s="24">
        <v>39.119608498312438</v>
      </c>
      <c r="AN127" s="24">
        <v>130.57399999999998</v>
      </c>
      <c r="AO127" s="24">
        <v>75.047799999999995</v>
      </c>
      <c r="AP127" s="24">
        <v>70.709800000000001</v>
      </c>
      <c r="AQ127" s="19">
        <f>'[1]Data Comps'!U128/'[1]Data Comps'!V128</f>
        <v>7.8422701678655865E-2</v>
      </c>
      <c r="AR127" s="19">
        <v>41.616726343497049</v>
      </c>
      <c r="AS127" s="19">
        <v>38.254229142637449</v>
      </c>
      <c r="AT127" s="21">
        <v>0.62824868035170478</v>
      </c>
      <c r="AU127" s="21">
        <v>0.67305012882921589</v>
      </c>
      <c r="AV127" s="28">
        <v>291348.30561452586</v>
      </c>
      <c r="AW127" s="34">
        <v>384432.51155996101</v>
      </c>
      <c r="AX127" s="16">
        <v>27197.256670258084</v>
      </c>
      <c r="AY127" s="16">
        <v>23535.748683631806</v>
      </c>
      <c r="AZ127">
        <v>1</v>
      </c>
    </row>
    <row r="128" spans="1:52">
      <c r="A128" t="s">
        <v>146</v>
      </c>
      <c r="B128" s="6">
        <v>130</v>
      </c>
      <c r="C128" s="6" t="s">
        <v>301</v>
      </c>
      <c r="D128" s="6" t="s">
        <v>298</v>
      </c>
      <c r="E128" s="6">
        <v>1</v>
      </c>
      <c r="F128" s="6">
        <v>1</v>
      </c>
      <c r="G128" t="s">
        <v>301</v>
      </c>
      <c r="H128" t="s">
        <v>302</v>
      </c>
      <c r="I128" t="s">
        <v>580</v>
      </c>
      <c r="J128" t="s">
        <v>298</v>
      </c>
      <c r="K128">
        <v>1</v>
      </c>
      <c r="L128">
        <v>1</v>
      </c>
      <c r="M128" t="s">
        <v>363</v>
      </c>
      <c r="N128" t="s">
        <v>530</v>
      </c>
      <c r="O128" t="s">
        <v>582</v>
      </c>
      <c r="P128">
        <v>4</v>
      </c>
      <c r="Q128" s="14">
        <v>4</v>
      </c>
      <c r="R128" s="14" t="s">
        <v>380</v>
      </c>
      <c r="S128" s="47"/>
      <c r="T128" s="33">
        <v>0.64447900000000002</v>
      </c>
      <c r="U128" s="33">
        <v>0.6103720491769361</v>
      </c>
      <c r="V128" s="54">
        <v>0.6794836008881695</v>
      </c>
      <c r="W128" s="54">
        <v>0.58422099999999999</v>
      </c>
      <c r="X128" s="19">
        <v>0.62377627928418966</v>
      </c>
      <c r="Y128" s="34">
        <v>402798</v>
      </c>
      <c r="Z128" s="34">
        <v>356499.42428589787</v>
      </c>
      <c r="AA128" s="62">
        <v>601676.56320013851</v>
      </c>
      <c r="AB128" s="16">
        <v>33207.699999999997</v>
      </c>
      <c r="AC128" s="16">
        <v>30647.048557504124</v>
      </c>
      <c r="AD128" s="56">
        <v>42590.605956812033</v>
      </c>
      <c r="AE128" s="24">
        <v>175.5</v>
      </c>
      <c r="AF128" s="24">
        <v>74.900000000000006</v>
      </c>
      <c r="AG128" s="24">
        <v>171.5</v>
      </c>
      <c r="AH128" s="24">
        <v>56.1</v>
      </c>
      <c r="AI128" s="24">
        <f t="shared" si="6"/>
        <v>173.5</v>
      </c>
      <c r="AJ128" s="24">
        <f t="shared" si="7"/>
        <v>65.5</v>
      </c>
      <c r="AK128" s="19">
        <v>8.7358351953266661E-2</v>
      </c>
      <c r="AL128" s="19">
        <v>42.976091231589137</v>
      </c>
      <c r="AM128" s="24">
        <v>42.380934693222301</v>
      </c>
      <c r="AN128" s="24">
        <v>167.33200000000002</v>
      </c>
      <c r="AO128" s="24">
        <v>70.903400000000005</v>
      </c>
      <c r="AP128" s="24">
        <v>57.289899999999996</v>
      </c>
      <c r="AQ128" s="19">
        <f>'[1]Data Comps'!U129/'[1]Data Comps'!V129</f>
        <v>8.2442564262980439E-2</v>
      </c>
      <c r="AR128" s="19">
        <v>38.556194085447757</v>
      </c>
      <c r="AS128" s="19">
        <v>36.388970028035672</v>
      </c>
      <c r="AT128" s="21">
        <v>0.64230421925387304</v>
      </c>
      <c r="AU128" s="21">
        <v>0.68922253266133471</v>
      </c>
      <c r="AV128" s="28">
        <v>381718.12367098068</v>
      </c>
      <c r="AW128" s="34">
        <v>509637.92269084597</v>
      </c>
      <c r="AX128" s="16">
        <v>34222.012873043379</v>
      </c>
      <c r="AY128" s="16">
        <v>29621.302800037709</v>
      </c>
      <c r="AZ128">
        <v>1</v>
      </c>
    </row>
    <row r="129" spans="1:52">
      <c r="A129" t="s">
        <v>147</v>
      </c>
      <c r="B129" s="6">
        <v>131</v>
      </c>
      <c r="C129" s="6" t="s">
        <v>297</v>
      </c>
      <c r="D129" s="6" t="s">
        <v>298</v>
      </c>
      <c r="E129" s="6">
        <v>2</v>
      </c>
      <c r="F129" s="6">
        <v>1</v>
      </c>
      <c r="G129" t="s">
        <v>299</v>
      </c>
      <c r="H129" t="s">
        <v>294</v>
      </c>
      <c r="I129" t="s">
        <v>580</v>
      </c>
      <c r="J129" t="s">
        <v>295</v>
      </c>
      <c r="K129">
        <v>2</v>
      </c>
      <c r="L129">
        <v>1</v>
      </c>
      <c r="M129" t="s">
        <v>363</v>
      </c>
      <c r="N129" t="s">
        <v>530</v>
      </c>
      <c r="O129" t="s">
        <v>582</v>
      </c>
      <c r="P129">
        <v>4</v>
      </c>
      <c r="Q129" s="14">
        <v>4</v>
      </c>
      <c r="R129" s="14" t="s">
        <v>380</v>
      </c>
      <c r="S129" s="47"/>
      <c r="T129" s="33">
        <v>0.63617699999999999</v>
      </c>
      <c r="U129" s="33">
        <v>0.58580030552817319</v>
      </c>
      <c r="V129" s="54">
        <v>0.6536305571949268</v>
      </c>
      <c r="W129" s="54">
        <v>0.57491400000000004</v>
      </c>
      <c r="X129" s="19">
        <v>0.59433822405037517</v>
      </c>
      <c r="Y129" s="34">
        <v>320295</v>
      </c>
      <c r="Z129" s="34">
        <v>230345.69684242076</v>
      </c>
      <c r="AA129" s="62">
        <v>401255.10963426932</v>
      </c>
      <c r="AB129" s="16">
        <v>28133.8</v>
      </c>
      <c r="AC129" s="16">
        <v>21286.842115093263</v>
      </c>
      <c r="AD129" s="56">
        <v>31054.842120617275</v>
      </c>
      <c r="AE129" s="24">
        <v>131.4</v>
      </c>
      <c r="AF129" s="24">
        <v>72.599999999999994</v>
      </c>
      <c r="AG129" s="24">
        <v>126.7</v>
      </c>
      <c r="AH129" s="24">
        <v>54.5</v>
      </c>
      <c r="AI129" s="24">
        <f t="shared" si="6"/>
        <v>129.05000000000001</v>
      </c>
      <c r="AJ129" s="24">
        <f t="shared" si="7"/>
        <v>63.55</v>
      </c>
      <c r="AK129" s="19">
        <v>9.3723318608054954E-2</v>
      </c>
      <c r="AL129" s="19">
        <v>39.622837802940296</v>
      </c>
      <c r="AM129" s="24">
        <v>38.762564762924029</v>
      </c>
      <c r="AN129" s="24">
        <v>127.87399999999998</v>
      </c>
      <c r="AO129" s="24">
        <v>73.196899999999999</v>
      </c>
      <c r="AP129" s="24">
        <v>60.8504</v>
      </c>
      <c r="AQ129" s="19">
        <f>'[1]Data Comps'!U130/'[1]Data Comps'!V130</f>
        <v>8.7837150127226454E-2</v>
      </c>
      <c r="AR129" s="19">
        <v>37.628125184729704</v>
      </c>
      <c r="AS129" s="19">
        <v>34.154113557358052</v>
      </c>
      <c r="AT129" s="21">
        <v>0.62139476965610896</v>
      </c>
      <c r="AU129" s="21">
        <v>0.66800970054091025</v>
      </c>
      <c r="AV129" s="28">
        <v>267355.88869163324</v>
      </c>
      <c r="AW129" s="34">
        <v>356147.47741307475</v>
      </c>
      <c r="AX129" s="16">
        <v>25596.550558803334</v>
      </c>
      <c r="AY129" s="16">
        <v>22014.207334752107</v>
      </c>
      <c r="AZ129">
        <v>1</v>
      </c>
    </row>
    <row r="130" spans="1:52">
      <c r="A130" t="s">
        <v>148</v>
      </c>
      <c r="B130">
        <v>132</v>
      </c>
      <c r="C130" t="s">
        <v>301</v>
      </c>
      <c r="D130" t="s">
        <v>298</v>
      </c>
      <c r="E130">
        <v>1</v>
      </c>
      <c r="F130">
        <v>1</v>
      </c>
      <c r="G130" t="s">
        <v>293</v>
      </c>
      <c r="H130" t="s">
        <v>294</v>
      </c>
      <c r="I130" t="s">
        <v>580</v>
      </c>
      <c r="J130" t="s">
        <v>295</v>
      </c>
      <c r="K130">
        <v>1</v>
      </c>
      <c r="L130">
        <v>2</v>
      </c>
      <c r="M130" t="s">
        <v>363</v>
      </c>
      <c r="N130" t="s">
        <v>530</v>
      </c>
      <c r="O130" t="s">
        <v>582</v>
      </c>
      <c r="P130">
        <v>4</v>
      </c>
      <c r="Q130" s="14">
        <v>4</v>
      </c>
      <c r="R130" s="14" t="s">
        <v>380</v>
      </c>
      <c r="S130" s="47"/>
      <c r="T130" s="33">
        <v>0.66662200000000005</v>
      </c>
      <c r="U130" s="33">
        <v>0.61108731161212804</v>
      </c>
      <c r="V130" s="54">
        <v>0.68630980382771078</v>
      </c>
      <c r="W130" s="54">
        <v>0.60997199999999996</v>
      </c>
      <c r="X130" s="19">
        <v>0.63096918170538097</v>
      </c>
      <c r="Y130" s="34">
        <v>571852</v>
      </c>
      <c r="Z130" s="34">
        <v>441865.00836565974</v>
      </c>
      <c r="AA130" s="62">
        <v>657324.21998320543</v>
      </c>
      <c r="AB130" s="16">
        <v>44098</v>
      </c>
      <c r="AC130" s="16">
        <v>37741.525895034603</v>
      </c>
      <c r="AD130" s="56">
        <v>45014.392749602979</v>
      </c>
      <c r="AE130" s="24">
        <v>210.9</v>
      </c>
      <c r="AF130" s="24">
        <v>74.5</v>
      </c>
      <c r="AG130" s="24">
        <v>212.5</v>
      </c>
      <c r="AH130" s="24">
        <v>55</v>
      </c>
      <c r="AI130" s="24">
        <f t="shared" ref="AI130:AI161" si="8">(AE130+AG130)/2</f>
        <v>211.7</v>
      </c>
      <c r="AJ130" s="24">
        <f t="shared" ref="AJ130:AJ161" si="9">(AF130+AH130)/2</f>
        <v>64.75</v>
      </c>
      <c r="AK130" s="19">
        <v>8.5414154052683183E-2</v>
      </c>
      <c r="AL130" s="19">
        <v>43.932811095089114</v>
      </c>
      <c r="AM130" s="24">
        <v>43.807603290772121</v>
      </c>
      <c r="AN130" s="24">
        <v>207.21700000000001</v>
      </c>
      <c r="AO130" s="24">
        <v>72.25330000000001</v>
      </c>
      <c r="AP130" s="24">
        <v>57.257399999999997</v>
      </c>
      <c r="AQ130" s="19">
        <f>'[1]Data Comps'!U131/'[1]Data Comps'!V131</f>
        <v>7.7114358260528953E-2</v>
      </c>
      <c r="AR130" s="19">
        <v>41.268335181126773</v>
      </c>
      <c r="AS130" s="19">
        <v>38.903260918862536</v>
      </c>
      <c r="AT130" s="21">
        <v>0.64312621474826948</v>
      </c>
      <c r="AU130" s="21">
        <v>0.6937591674001844</v>
      </c>
      <c r="AV130" s="28">
        <v>454190.91460407001</v>
      </c>
      <c r="AW130" s="34">
        <v>615222.23887278582</v>
      </c>
      <c r="AX130" s="16">
        <v>40698.808291778289</v>
      </c>
      <c r="AY130" s="16">
        <v>35161.831986200363</v>
      </c>
      <c r="AZ130">
        <v>1</v>
      </c>
    </row>
    <row r="131" spans="1:52">
      <c r="A131" t="s">
        <v>562</v>
      </c>
      <c r="B131">
        <v>133</v>
      </c>
      <c r="C131" t="s">
        <v>301</v>
      </c>
      <c r="D131" t="s">
        <v>298</v>
      </c>
      <c r="E131">
        <v>1</v>
      </c>
      <c r="F131">
        <v>0</v>
      </c>
      <c r="G131" t="s">
        <v>297</v>
      </c>
      <c r="H131" t="s">
        <v>294</v>
      </c>
      <c r="I131" t="s">
        <v>580</v>
      </c>
      <c r="J131" t="s">
        <v>298</v>
      </c>
      <c r="K131">
        <v>2</v>
      </c>
      <c r="L131">
        <v>1</v>
      </c>
      <c r="M131" t="s">
        <v>363</v>
      </c>
      <c r="N131" t="s">
        <v>530</v>
      </c>
      <c r="O131" t="s">
        <v>582</v>
      </c>
      <c r="P131">
        <v>4</v>
      </c>
      <c r="Q131" s="14">
        <v>4</v>
      </c>
      <c r="R131" s="14" t="s">
        <v>380</v>
      </c>
      <c r="S131" s="47"/>
      <c r="T131" s="33">
        <v>0.649038</v>
      </c>
      <c r="U131" s="33">
        <v>0.57733200637587412</v>
      </c>
      <c r="V131" s="54">
        <v>0.67992599933755637</v>
      </c>
      <c r="W131" s="54">
        <v>0.59070299999999998</v>
      </c>
      <c r="X131" s="19">
        <v>0.62395940734043176</v>
      </c>
      <c r="Y131" s="34">
        <v>527162</v>
      </c>
      <c r="Z131" s="34">
        <v>367415.56867568835</v>
      </c>
      <c r="AA131" s="62">
        <v>694558.93274230824</v>
      </c>
      <c r="AB131" s="16">
        <v>45049.899999999994</v>
      </c>
      <c r="AC131" s="16">
        <v>34312.604098869029</v>
      </c>
      <c r="AD131" s="56">
        <v>48851.670060251497</v>
      </c>
      <c r="AE131" s="24">
        <v>207.2</v>
      </c>
      <c r="AF131" s="24">
        <v>72.900000000000006</v>
      </c>
      <c r="AG131" s="24">
        <v>204.5</v>
      </c>
      <c r="AH131" s="24">
        <v>49.7</v>
      </c>
      <c r="AI131" s="24">
        <f t="shared" si="8"/>
        <v>205.85</v>
      </c>
      <c r="AJ131" s="24">
        <f t="shared" si="9"/>
        <v>61.300000000000004</v>
      </c>
      <c r="AK131" s="19">
        <v>9.5656815485263502E-2</v>
      </c>
      <c r="AL131" s="19">
        <v>43.028755801865664</v>
      </c>
      <c r="AM131" s="24">
        <v>42.653133365901503</v>
      </c>
      <c r="AN131" s="24">
        <v>205.215</v>
      </c>
      <c r="AO131" s="24">
        <v>67.771600000000007</v>
      </c>
      <c r="AP131" s="24">
        <v>59.537700000000001</v>
      </c>
      <c r="AQ131" s="19">
        <f>'[1]Data Comps'!U132/'[1]Data Comps'!V132</f>
        <v>8.5457411573671843E-2</v>
      </c>
      <c r="AR131" s="19">
        <v>39.114860115578281</v>
      </c>
      <c r="AS131" s="19">
        <v>35.105205560944647</v>
      </c>
      <c r="AT131" s="21">
        <v>0.61859290115827947</v>
      </c>
      <c r="AU131" s="21">
        <v>0.68709178179924979</v>
      </c>
      <c r="AV131" s="28">
        <v>390511.12499291869</v>
      </c>
      <c r="AW131" s="34">
        <v>572802.03243428119</v>
      </c>
      <c r="AX131" s="16">
        <v>38745.205973270866</v>
      </c>
      <c r="AY131" s="16">
        <v>32404.40675640697</v>
      </c>
      <c r="AZ131">
        <v>1</v>
      </c>
    </row>
    <row r="132" spans="1:52">
      <c r="A132" s="6" t="s">
        <v>563</v>
      </c>
      <c r="B132">
        <v>134</v>
      </c>
      <c r="C132" s="48" t="s">
        <v>297</v>
      </c>
      <c r="D132" s="48" t="s">
        <v>298</v>
      </c>
      <c r="E132" s="48">
        <v>2</v>
      </c>
      <c r="F132" s="48">
        <v>1</v>
      </c>
      <c r="G132" t="s">
        <v>310</v>
      </c>
      <c r="H132" t="s">
        <v>294</v>
      </c>
      <c r="I132" t="s">
        <v>580</v>
      </c>
      <c r="J132" t="s">
        <v>295</v>
      </c>
      <c r="K132">
        <v>3</v>
      </c>
      <c r="L132">
        <v>2</v>
      </c>
      <c r="M132" t="s">
        <v>363</v>
      </c>
      <c r="N132" t="s">
        <v>530</v>
      </c>
      <c r="O132" t="s">
        <v>582</v>
      </c>
      <c r="P132">
        <v>4</v>
      </c>
      <c r="Q132" s="14">
        <v>4</v>
      </c>
      <c r="R132" s="14" t="s">
        <v>380</v>
      </c>
      <c r="S132" s="47"/>
      <c r="T132" s="33">
        <v>0.672485</v>
      </c>
      <c r="U132" s="33">
        <v>0.61727585300252841</v>
      </c>
      <c r="V132" s="54">
        <v>0.70107827460886896</v>
      </c>
      <c r="W132" s="54">
        <v>0.61696399999999996</v>
      </c>
      <c r="X132" s="19">
        <v>0.6483203634149346</v>
      </c>
      <c r="Y132" s="34">
        <v>597786</v>
      </c>
      <c r="Z132" s="34">
        <v>454021.69098861219</v>
      </c>
      <c r="AA132" s="62">
        <v>717659.75322114537</v>
      </c>
      <c r="AB132" s="16">
        <v>49607.7</v>
      </c>
      <c r="AC132" s="16">
        <v>38221.974130232775</v>
      </c>
      <c r="AD132" s="56">
        <v>46836.712261003151</v>
      </c>
      <c r="AE132" s="24">
        <v>206.8</v>
      </c>
      <c r="AF132" s="24">
        <v>79.2</v>
      </c>
      <c r="AG132" s="24">
        <v>211</v>
      </c>
      <c r="AH132" s="24">
        <v>55.7</v>
      </c>
      <c r="AI132" s="24">
        <f t="shared" si="8"/>
        <v>208.9</v>
      </c>
      <c r="AJ132" s="24">
        <f t="shared" si="9"/>
        <v>67.45</v>
      </c>
      <c r="AK132" s="19">
        <v>8.4185348164767443E-2</v>
      </c>
      <c r="AL132" s="19">
        <v>46.202955583753109</v>
      </c>
      <c r="AM132" s="24">
        <v>45.967770915808586</v>
      </c>
      <c r="AN132" s="24">
        <v>221.441</v>
      </c>
      <c r="AO132" s="24">
        <v>73.573299999999989</v>
      </c>
      <c r="AP132" s="24">
        <v>69.966700000000003</v>
      </c>
      <c r="AQ132" s="19">
        <f>'[1]Data Comps'!U133/'[1]Data Comps'!V133</f>
        <v>8.2985717296825287E-2</v>
      </c>
      <c r="AR132" s="19">
        <v>42.050219318600419</v>
      </c>
      <c r="AS132" s="19">
        <v>36.150799170290099</v>
      </c>
      <c r="AT132" s="21">
        <v>0.6524576428019353</v>
      </c>
      <c r="AU132" s="21">
        <v>0.70949793812242512</v>
      </c>
      <c r="AV132" s="28">
        <v>482522.35531043762</v>
      </c>
      <c r="AW132" s="34">
        <v>686100.00970532605</v>
      </c>
      <c r="AX132" s="16">
        <v>42981.856433766785</v>
      </c>
      <c r="AY132" s="16">
        <v>36336.361180397085</v>
      </c>
      <c r="AZ132">
        <v>1</v>
      </c>
    </row>
    <row r="133" spans="1:52">
      <c r="A133" t="s">
        <v>564</v>
      </c>
      <c r="B133">
        <v>135</v>
      </c>
      <c r="C133" t="s">
        <v>301</v>
      </c>
      <c r="D133" t="s">
        <v>298</v>
      </c>
      <c r="E133" s="48">
        <v>1</v>
      </c>
      <c r="F133">
        <v>1</v>
      </c>
      <c r="G133" t="s">
        <v>301</v>
      </c>
      <c r="H133" t="s">
        <v>302</v>
      </c>
      <c r="I133" t="s">
        <v>580</v>
      </c>
      <c r="J133" t="s">
        <v>298</v>
      </c>
      <c r="K133">
        <v>1</v>
      </c>
      <c r="L133">
        <v>1</v>
      </c>
      <c r="M133" t="s">
        <v>364</v>
      </c>
      <c r="N133" t="s">
        <v>365</v>
      </c>
      <c r="O133" t="s">
        <v>582</v>
      </c>
      <c r="P133">
        <v>4</v>
      </c>
      <c r="Q133" s="14">
        <v>4</v>
      </c>
      <c r="R133" s="14" t="s">
        <v>380</v>
      </c>
      <c r="S133" s="47"/>
      <c r="T133" s="33">
        <v>0.69088799999999995</v>
      </c>
      <c r="U133" s="33">
        <v>0.59170522962603656</v>
      </c>
      <c r="V133" s="54">
        <v>0.71336457782081497</v>
      </c>
      <c r="W133" s="54">
        <v>0.63817699999999999</v>
      </c>
      <c r="X133" s="19">
        <v>0.66295731741791064</v>
      </c>
      <c r="Y133" s="34">
        <v>786558</v>
      </c>
      <c r="Z133" s="34">
        <v>445924.729369796</v>
      </c>
      <c r="AA133" s="55">
        <v>973501.30050098582</v>
      </c>
      <c r="AB133" s="16">
        <v>59175.6</v>
      </c>
      <c r="AC133" s="16">
        <v>40577.684242887553</v>
      </c>
      <c r="AD133" s="56">
        <v>61086.969048436062</v>
      </c>
      <c r="AE133" s="24">
        <v>230.7</v>
      </c>
      <c r="AF133" s="24">
        <v>81.8</v>
      </c>
      <c r="AG133" s="24">
        <v>228</v>
      </c>
      <c r="AH133" s="24">
        <v>50.5</v>
      </c>
      <c r="AI133" s="24">
        <f t="shared" si="8"/>
        <v>229.35</v>
      </c>
      <c r="AJ133" s="24">
        <f t="shared" si="9"/>
        <v>66.150000000000006</v>
      </c>
      <c r="AK133" s="19">
        <v>9.4496936064661183E-2</v>
      </c>
      <c r="AL133" s="19">
        <v>48.272149922005902</v>
      </c>
      <c r="AM133" s="24">
        <v>47.808950861308574</v>
      </c>
      <c r="AN133" s="24">
        <v>253.99500000000003</v>
      </c>
      <c r="AO133" s="24">
        <v>78.885899999999992</v>
      </c>
      <c r="AP133" s="24">
        <v>63.282099999999993</v>
      </c>
      <c r="AQ133" s="19">
        <f>'[1]Data Comps'!U134/'[1]Data Comps'!V134</f>
        <v>7.5233612778714348E-2</v>
      </c>
      <c r="AR133" s="19">
        <v>44.670661222745224</v>
      </c>
      <c r="AS133" s="19">
        <v>39.875793401334334</v>
      </c>
      <c r="AT133" s="21">
        <v>0.63737657735185826</v>
      </c>
      <c r="AU133" s="21">
        <v>0.72001874565849644</v>
      </c>
      <c r="AV133" s="28">
        <v>496068.95466899546</v>
      </c>
      <c r="AW133" s="34">
        <v>803533.47508760053</v>
      </c>
      <c r="AX133" s="16">
        <v>48468.335716371119</v>
      </c>
      <c r="AY133" s="16">
        <v>39058.089130467029</v>
      </c>
      <c r="AZ133">
        <v>1</v>
      </c>
    </row>
    <row r="134" spans="1:52">
      <c r="A134" t="s">
        <v>541</v>
      </c>
      <c r="B134" s="5">
        <v>136</v>
      </c>
      <c r="C134" s="5" t="s">
        <v>297</v>
      </c>
      <c r="D134" s="5" t="s">
        <v>298</v>
      </c>
      <c r="E134" s="46">
        <v>2</v>
      </c>
      <c r="F134" s="5">
        <v>1</v>
      </c>
      <c r="G134" t="s">
        <v>299</v>
      </c>
      <c r="H134" t="s">
        <v>294</v>
      </c>
      <c r="I134" t="s">
        <v>580</v>
      </c>
      <c r="J134" t="s">
        <v>295</v>
      </c>
      <c r="K134">
        <v>2</v>
      </c>
      <c r="L134">
        <v>2</v>
      </c>
      <c r="M134" t="s">
        <v>363</v>
      </c>
      <c r="N134" t="s">
        <v>530</v>
      </c>
      <c r="O134" t="s">
        <v>582</v>
      </c>
      <c r="P134">
        <v>4</v>
      </c>
      <c r="Q134" s="14">
        <v>4</v>
      </c>
      <c r="R134" s="14" t="s">
        <v>380</v>
      </c>
      <c r="S134" s="47"/>
      <c r="T134" s="33">
        <v>0.65437599999999996</v>
      </c>
      <c r="U134" s="33">
        <v>0.5901738710427854</v>
      </c>
      <c r="V134" s="54">
        <v>0.67650422354150808</v>
      </c>
      <c r="W134" s="54">
        <v>0.59786600000000001</v>
      </c>
      <c r="X134" s="19">
        <v>0.61963550361680619</v>
      </c>
      <c r="Y134" s="34">
        <v>488620.00000000006</v>
      </c>
      <c r="Z134" s="34">
        <v>359024.98965425277</v>
      </c>
      <c r="AA134" s="62">
        <v>558159.17303495225</v>
      </c>
      <c r="AB134" s="16">
        <v>42124.700000000004</v>
      </c>
      <c r="AC134" s="16">
        <v>32467.97130871694</v>
      </c>
      <c r="AD134" s="56">
        <v>39528.416274113275</v>
      </c>
      <c r="AE134" s="24">
        <v>190.3</v>
      </c>
      <c r="AF134" s="24">
        <v>73.099999999999994</v>
      </c>
      <c r="AG134" s="24">
        <v>192.1</v>
      </c>
      <c r="AH134" s="24">
        <v>52</v>
      </c>
      <c r="AI134" s="24">
        <f t="shared" si="8"/>
        <v>191.2</v>
      </c>
      <c r="AJ134" s="24">
        <f t="shared" si="9"/>
        <v>62.55</v>
      </c>
      <c r="AK134" s="19">
        <v>9.0433736492783287E-2</v>
      </c>
      <c r="AL134" s="19">
        <v>42.542217730372158</v>
      </c>
      <c r="AM134" s="24">
        <v>42.361361191226216</v>
      </c>
      <c r="AN134" s="24">
        <v>184.994</v>
      </c>
      <c r="AO134" s="24">
        <v>75.990899999999996</v>
      </c>
      <c r="AP134" s="24">
        <v>64.156300000000002</v>
      </c>
      <c r="AQ134" s="19">
        <f>'[1]Data Comps'!U135/'[1]Data Comps'!V135</f>
        <v>8.6211575457410664E-2</v>
      </c>
      <c r="AR134" s="19">
        <v>39.778832786862118</v>
      </c>
      <c r="AS134" s="19">
        <v>34.79811132186105</v>
      </c>
      <c r="AT134" s="21">
        <v>0.62689153501639194</v>
      </c>
      <c r="AU134" s="21">
        <v>0.68578058864431268</v>
      </c>
      <c r="AV134" s="28">
        <v>380546.06090177322</v>
      </c>
      <c r="AW134" s="34">
        <v>534959.94330614654</v>
      </c>
      <c r="AX134" s="16">
        <v>36339.21732780007</v>
      </c>
      <c r="AY134" s="16">
        <v>30858.525340668024</v>
      </c>
      <c r="AZ134">
        <v>1</v>
      </c>
    </row>
    <row r="135" spans="1:52">
      <c r="A135" t="s">
        <v>153</v>
      </c>
      <c r="B135">
        <v>137</v>
      </c>
      <c r="C135" t="s">
        <v>301</v>
      </c>
      <c r="D135" t="s">
        <v>298</v>
      </c>
      <c r="E135" s="48">
        <v>1</v>
      </c>
      <c r="F135">
        <v>1</v>
      </c>
      <c r="G135" t="s">
        <v>293</v>
      </c>
      <c r="H135" t="s">
        <v>294</v>
      </c>
      <c r="I135" t="s">
        <v>580</v>
      </c>
      <c r="J135" t="s">
        <v>295</v>
      </c>
      <c r="K135">
        <v>1</v>
      </c>
      <c r="L135">
        <v>1</v>
      </c>
      <c r="M135" t="s">
        <v>363</v>
      </c>
      <c r="N135" t="s">
        <v>530</v>
      </c>
      <c r="O135" t="s">
        <v>582</v>
      </c>
      <c r="P135">
        <v>4</v>
      </c>
      <c r="Q135" s="14">
        <v>4</v>
      </c>
      <c r="R135" s="14" t="s">
        <v>380</v>
      </c>
      <c r="S135" s="47"/>
      <c r="T135" s="33">
        <v>0.636467</v>
      </c>
      <c r="U135" s="33">
        <v>0.55619349625957915</v>
      </c>
      <c r="V135" s="54">
        <v>0.64975449379422068</v>
      </c>
      <c r="W135" s="54">
        <v>0.57701800000000003</v>
      </c>
      <c r="X135" s="19">
        <v>0.59034799737077259</v>
      </c>
      <c r="Y135" s="34">
        <v>306237</v>
      </c>
      <c r="Z135" s="34">
        <v>158926.12701047762</v>
      </c>
      <c r="AA135" s="62">
        <v>352127.73162945244</v>
      </c>
      <c r="AB135" s="16">
        <v>26947.3</v>
      </c>
      <c r="AC135" s="16">
        <v>16136.186213223613</v>
      </c>
      <c r="AD135" s="56">
        <v>27760.695449843173</v>
      </c>
      <c r="AE135" s="24">
        <v>111.8</v>
      </c>
      <c r="AF135" s="24">
        <v>75.5</v>
      </c>
      <c r="AG135" s="24">
        <v>107.7</v>
      </c>
      <c r="AH135" s="24">
        <v>46.4</v>
      </c>
      <c r="AI135" s="24">
        <f t="shared" si="8"/>
        <v>109.75</v>
      </c>
      <c r="AJ135" s="24">
        <f t="shared" si="9"/>
        <v>60.95</v>
      </c>
      <c r="AK135" s="19">
        <v>0.10916106188212589</v>
      </c>
      <c r="AL135" s="19">
        <v>39.171465553479059</v>
      </c>
      <c r="AM135" s="24">
        <v>38.053196354427968</v>
      </c>
      <c r="AN135" s="24">
        <v>116.771</v>
      </c>
      <c r="AO135" s="24">
        <v>69.598399999999998</v>
      </c>
      <c r="AP135" s="24">
        <v>67.278400000000005</v>
      </c>
      <c r="AQ135" s="19">
        <f>'[1]Data Comps'!U136/'[1]Data Comps'!V136</f>
        <v>8.7994918967988847E-2</v>
      </c>
      <c r="AR135" s="19">
        <v>37.701659007192589</v>
      </c>
      <c r="AS135" s="19">
        <v>34.092877579571983</v>
      </c>
      <c r="AT135" s="21">
        <v>0.58400695999787988</v>
      </c>
      <c r="AU135" s="21">
        <v>0.66822866736942066</v>
      </c>
      <c r="AV135" s="28">
        <v>201311.26756668664</v>
      </c>
      <c r="AW135" s="34">
        <v>327564.67028631124</v>
      </c>
      <c r="AX135" s="16">
        <v>23517.50446675043</v>
      </c>
      <c r="AY135" s="16">
        <v>18335.403920176072</v>
      </c>
      <c r="AZ135">
        <v>1</v>
      </c>
    </row>
    <row r="136" spans="1:52">
      <c r="A136" t="s">
        <v>154</v>
      </c>
      <c r="B136">
        <v>138</v>
      </c>
      <c r="C136" t="s">
        <v>301</v>
      </c>
      <c r="D136" t="s">
        <v>298</v>
      </c>
      <c r="E136" s="48">
        <v>1</v>
      </c>
      <c r="F136">
        <v>1</v>
      </c>
      <c r="G136" t="s">
        <v>299</v>
      </c>
      <c r="H136" t="s">
        <v>294</v>
      </c>
      <c r="I136" t="s">
        <v>580</v>
      </c>
      <c r="J136" t="s">
        <v>295</v>
      </c>
      <c r="K136">
        <v>2</v>
      </c>
      <c r="L136">
        <v>2</v>
      </c>
      <c r="M136" t="s">
        <v>361</v>
      </c>
      <c r="N136" t="s">
        <v>530</v>
      </c>
      <c r="O136" t="s">
        <v>582</v>
      </c>
      <c r="P136">
        <v>4</v>
      </c>
      <c r="Q136" s="14">
        <v>4</v>
      </c>
      <c r="R136" s="14" t="s">
        <v>380</v>
      </c>
      <c r="S136" s="47"/>
      <c r="T136" s="33">
        <v>0.63862200000000002</v>
      </c>
      <c r="U136" s="33">
        <v>0.59264691015016602</v>
      </c>
      <c r="V136" s="54">
        <v>0.65186035336730697</v>
      </c>
      <c r="W136" s="54">
        <v>0.57738800000000001</v>
      </c>
      <c r="X136" s="19">
        <v>0.59119656321937741</v>
      </c>
      <c r="Y136" s="34">
        <v>368412</v>
      </c>
      <c r="Z136" s="34">
        <v>288451.82557519944</v>
      </c>
      <c r="AA136" s="62">
        <v>391253.10553306667</v>
      </c>
      <c r="AB136" s="16">
        <v>33170.400000000001</v>
      </c>
      <c r="AC136" s="16">
        <v>26008.806911949461</v>
      </c>
      <c r="AD136" s="56">
        <v>30024.570327571208</v>
      </c>
      <c r="AE136" s="24">
        <v>155.4</v>
      </c>
      <c r="AF136" s="24">
        <v>69.8</v>
      </c>
      <c r="AG136" s="24">
        <v>155.1</v>
      </c>
      <c r="AH136" s="24">
        <v>54.4</v>
      </c>
      <c r="AI136" s="24">
        <f t="shared" si="8"/>
        <v>155.25</v>
      </c>
      <c r="AJ136" s="24">
        <f t="shared" si="9"/>
        <v>62.099999999999994</v>
      </c>
      <c r="AK136" s="19">
        <v>9.0166900001709155E-2</v>
      </c>
      <c r="AL136" s="19">
        <v>39.383155967816393</v>
      </c>
      <c r="AM136" s="24">
        <v>39.093292719707989</v>
      </c>
      <c r="AN136" s="24">
        <v>152.898</v>
      </c>
      <c r="AO136" s="24">
        <v>66.6477</v>
      </c>
      <c r="AP136" s="24">
        <v>58.316699999999997</v>
      </c>
      <c r="AQ136" s="19">
        <f>'[1]Data Comps'!U137/'[1]Data Comps'!V137</f>
        <v>9.0036155174098562E-2</v>
      </c>
      <c r="AR136" s="19">
        <v>37.890617122967527</v>
      </c>
      <c r="AS136" s="19">
        <v>33.319947905361403</v>
      </c>
      <c r="AT136" s="21">
        <v>0.6238668435932182</v>
      </c>
      <c r="AU136" s="21">
        <v>0.66576687151829006</v>
      </c>
      <c r="AV136" s="28">
        <v>308662.98617967084</v>
      </c>
      <c r="AW136" s="34">
        <v>396041.84623788652</v>
      </c>
      <c r="AX136" s="16">
        <v>28674.408048208683</v>
      </c>
      <c r="AY136" s="16">
        <v>25245.428883154906</v>
      </c>
      <c r="AZ136">
        <v>1</v>
      </c>
    </row>
    <row r="137" spans="1:52">
      <c r="A137" t="s">
        <v>155</v>
      </c>
      <c r="B137" s="6">
        <v>139</v>
      </c>
      <c r="C137" s="6" t="s">
        <v>301</v>
      </c>
      <c r="D137" s="6" t="s">
        <v>298</v>
      </c>
      <c r="E137" s="85">
        <v>1</v>
      </c>
      <c r="F137" s="6">
        <v>1</v>
      </c>
      <c r="G137" t="s">
        <v>299</v>
      </c>
      <c r="H137" t="s">
        <v>294</v>
      </c>
      <c r="I137" t="s">
        <v>580</v>
      </c>
      <c r="J137" t="s">
        <v>295</v>
      </c>
      <c r="K137">
        <v>2</v>
      </c>
      <c r="L137">
        <v>1</v>
      </c>
      <c r="M137" t="s">
        <v>363</v>
      </c>
      <c r="N137" t="s">
        <v>530</v>
      </c>
      <c r="O137" t="s">
        <v>582</v>
      </c>
      <c r="P137">
        <v>4</v>
      </c>
      <c r="Q137" s="14">
        <v>4</v>
      </c>
      <c r="R137" s="14" t="s">
        <v>380</v>
      </c>
      <c r="S137" s="47"/>
      <c r="T137" s="33">
        <v>0.67860299999999996</v>
      </c>
      <c r="U137" s="33">
        <v>0.63189686502774955</v>
      </c>
      <c r="V137" s="54">
        <v>0.69411557042223937</v>
      </c>
      <c r="W137" s="54">
        <v>0.62435600000000002</v>
      </c>
      <c r="X137" s="19">
        <v>0.64088958651811778</v>
      </c>
      <c r="Y137" s="34">
        <v>552026</v>
      </c>
      <c r="Z137" s="34">
        <v>400396.09829578141</v>
      </c>
      <c r="AA137" s="62">
        <v>670920.35139404703</v>
      </c>
      <c r="AB137" s="16">
        <v>44808.4</v>
      </c>
      <c r="AC137" s="16">
        <v>32481.739521208583</v>
      </c>
      <c r="AD137" s="56">
        <v>45301.123083986495</v>
      </c>
      <c r="AE137" s="24">
        <v>177.8</v>
      </c>
      <c r="AF137" s="24">
        <v>79.400000000000006</v>
      </c>
      <c r="AG137" s="24">
        <v>169.6</v>
      </c>
      <c r="AH137" s="24">
        <v>60.1</v>
      </c>
      <c r="AI137" s="24">
        <f t="shared" si="8"/>
        <v>173.7</v>
      </c>
      <c r="AJ137" s="24">
        <f t="shared" si="9"/>
        <v>69.75</v>
      </c>
      <c r="AK137" s="19">
        <v>8.2340043523119424E-2</v>
      </c>
      <c r="AL137" s="19">
        <v>45.129721106875209</v>
      </c>
      <c r="AM137" s="24">
        <v>44.430709818177391</v>
      </c>
      <c r="AN137" s="24">
        <v>187.268</v>
      </c>
      <c r="AO137" s="24">
        <v>81.029299999999992</v>
      </c>
      <c r="AP137" s="24">
        <v>69.024900000000002</v>
      </c>
      <c r="AQ137" s="19">
        <f>'[1]Data Comps'!U138/'[1]Data Comps'!V138</f>
        <v>8.1170814418161472E-2</v>
      </c>
      <c r="AR137" s="19">
        <v>42.898174025196411</v>
      </c>
      <c r="AS137" s="19">
        <v>36.959096955035214</v>
      </c>
      <c r="AT137" s="21">
        <v>0.66195194594704221</v>
      </c>
      <c r="AU137" s="21">
        <v>0.70434150660303929</v>
      </c>
      <c r="AV137" s="28">
        <v>434003.68319139845</v>
      </c>
      <c r="AW137" s="34">
        <v>573375.91423289583</v>
      </c>
      <c r="AX137" s="16">
        <v>36568.955816984373</v>
      </c>
      <c r="AY137" s="16">
        <v>31757.756103937321</v>
      </c>
      <c r="AZ137">
        <v>1</v>
      </c>
    </row>
    <row r="138" spans="1:52">
      <c r="A138" t="s">
        <v>488</v>
      </c>
      <c r="B138" s="6">
        <v>140</v>
      </c>
      <c r="C138" s="6" t="s">
        <v>301</v>
      </c>
      <c r="D138" s="6" t="s">
        <v>298</v>
      </c>
      <c r="E138" s="85">
        <v>1</v>
      </c>
      <c r="F138" s="6">
        <v>1</v>
      </c>
      <c r="G138" t="s">
        <v>299</v>
      </c>
      <c r="H138" t="s">
        <v>294</v>
      </c>
      <c r="I138" t="s">
        <v>580</v>
      </c>
      <c r="J138" t="s">
        <v>295</v>
      </c>
      <c r="K138">
        <v>2</v>
      </c>
      <c r="L138">
        <v>2</v>
      </c>
      <c r="M138" t="s">
        <v>363</v>
      </c>
      <c r="N138" t="s">
        <v>530</v>
      </c>
      <c r="O138" t="s">
        <v>582</v>
      </c>
      <c r="P138">
        <v>4</v>
      </c>
      <c r="Q138" s="14">
        <v>4</v>
      </c>
      <c r="R138" s="14" t="s">
        <v>380</v>
      </c>
      <c r="S138" s="47" t="s">
        <v>468</v>
      </c>
      <c r="T138" s="33">
        <v>0.69190300000000005</v>
      </c>
      <c r="U138" s="33">
        <v>0.60053968439708172</v>
      </c>
      <c r="V138" s="54">
        <v>0.67151439137438396</v>
      </c>
      <c r="W138" s="54">
        <v>0.63842699999999997</v>
      </c>
      <c r="X138" s="19">
        <v>0.61375391818365921</v>
      </c>
      <c r="Y138" s="34">
        <v>637105</v>
      </c>
      <c r="Z138" s="34">
        <v>381654.9953304457</v>
      </c>
      <c r="AA138" s="62">
        <v>549887.30789298692</v>
      </c>
      <c r="AB138" s="16">
        <v>52566.400000000001</v>
      </c>
      <c r="AC138" s="16">
        <v>33546.781386481816</v>
      </c>
      <c r="AD138" s="56">
        <v>39527.841373094016</v>
      </c>
      <c r="AE138" s="24">
        <v>195.5</v>
      </c>
      <c r="AF138" s="24">
        <v>71.5</v>
      </c>
      <c r="AG138" s="24">
        <v>193.7</v>
      </c>
      <c r="AH138" s="24">
        <v>53.9</v>
      </c>
      <c r="AI138" s="24">
        <f t="shared" si="8"/>
        <v>194.6</v>
      </c>
      <c r="AJ138" s="24">
        <f t="shared" si="9"/>
        <v>62.7</v>
      </c>
      <c r="AK138" s="19">
        <v>8.7898185001970802E-2</v>
      </c>
      <c r="AL138" s="19">
        <v>41.862283670014214</v>
      </c>
      <c r="AM138" s="24">
        <v>41.734176883280547</v>
      </c>
      <c r="AN138" s="24">
        <v>195.53799999999998</v>
      </c>
      <c r="AO138" s="24">
        <v>77.829300000000003</v>
      </c>
      <c r="AP138" s="24">
        <v>67.53779999999999</v>
      </c>
      <c r="AQ138" s="19">
        <f>'[1]Data Comps'!U139/'[1]Data Comps'!V139</f>
        <v>8.2508220779934235E-2</v>
      </c>
      <c r="AR138" s="19">
        <v>44.795432970548475</v>
      </c>
      <c r="AS138" s="19">
        <v>36.36001324039691</v>
      </c>
      <c r="AT138" s="21">
        <v>0.63198954414788422</v>
      </c>
      <c r="AU138" s="21">
        <v>0.68015621171780749</v>
      </c>
      <c r="AV138" s="28">
        <v>392677.72410466749</v>
      </c>
      <c r="AW138" s="34">
        <v>520899.02177149768</v>
      </c>
      <c r="AX138" s="16">
        <v>36041.530146800033</v>
      </c>
      <c r="AY138" s="16">
        <v>31391.568106816336</v>
      </c>
      <c r="AZ138">
        <v>1</v>
      </c>
    </row>
    <row r="139" spans="1:52">
      <c r="A139" t="s">
        <v>157</v>
      </c>
      <c r="B139">
        <v>141</v>
      </c>
      <c r="C139" t="s">
        <v>301</v>
      </c>
      <c r="D139" t="s">
        <v>298</v>
      </c>
      <c r="E139" s="48">
        <v>1</v>
      </c>
      <c r="F139">
        <v>2</v>
      </c>
      <c r="G139" t="s">
        <v>293</v>
      </c>
      <c r="H139" t="s">
        <v>294</v>
      </c>
      <c r="I139" t="s">
        <v>580</v>
      </c>
      <c r="J139" t="s">
        <v>295</v>
      </c>
      <c r="K139">
        <v>1</v>
      </c>
      <c r="L139">
        <v>2</v>
      </c>
      <c r="M139" t="s">
        <v>363</v>
      </c>
      <c r="N139" t="s">
        <v>530</v>
      </c>
      <c r="O139" t="s">
        <v>582</v>
      </c>
      <c r="P139">
        <v>4</v>
      </c>
      <c r="Q139" s="14">
        <v>4</v>
      </c>
      <c r="R139" s="14" t="s">
        <v>380</v>
      </c>
      <c r="S139" s="47"/>
      <c r="T139" s="33">
        <v>0.65654500000000005</v>
      </c>
      <c r="U139" s="33">
        <v>0.57543540603042309</v>
      </c>
      <c r="V139" s="54">
        <v>0.67278458156321574</v>
      </c>
      <c r="W139" s="54">
        <v>0.59730099999999997</v>
      </c>
      <c r="X139" s="19">
        <v>0.61548574803221068</v>
      </c>
      <c r="Y139" s="34">
        <v>442351</v>
      </c>
      <c r="Z139" s="34">
        <v>298558.81000049785</v>
      </c>
      <c r="AA139" s="62">
        <v>490351.92728236748</v>
      </c>
      <c r="AB139" s="16">
        <v>37235.200000000004</v>
      </c>
      <c r="AC139" s="16">
        <v>28150.016513372328</v>
      </c>
      <c r="AD139" s="56">
        <v>35241.399360031734</v>
      </c>
      <c r="AE139" s="24">
        <v>169</v>
      </c>
      <c r="AF139" s="24">
        <v>73.8</v>
      </c>
      <c r="AG139" s="24">
        <v>173.7</v>
      </c>
      <c r="AH139" s="24">
        <v>49.9</v>
      </c>
      <c r="AI139" s="24">
        <f t="shared" si="8"/>
        <v>171.35</v>
      </c>
      <c r="AJ139" s="24">
        <f t="shared" si="9"/>
        <v>61.849999999999994</v>
      </c>
      <c r="AK139" s="19">
        <v>9.4286336796845449E-2</v>
      </c>
      <c r="AL139" s="19">
        <v>42.039939332013539</v>
      </c>
      <c r="AM139" s="24">
        <v>41.742263603626036</v>
      </c>
      <c r="AN139" s="24">
        <v>166.584</v>
      </c>
      <c r="AO139" s="24">
        <v>72.711100000000002</v>
      </c>
      <c r="AP139" s="24">
        <v>59.688199999999995</v>
      </c>
      <c r="AQ139" s="19">
        <f>'[1]Data Comps'!U140/'[1]Data Comps'!V140</f>
        <v>8.4175688536931095E-2</v>
      </c>
      <c r="AR139" s="19">
        <v>39.966816523862704</v>
      </c>
      <c r="AS139" s="19">
        <v>35.639744113097279</v>
      </c>
      <c r="AT139" s="21">
        <v>0.61614380791545675</v>
      </c>
      <c r="AU139" s="21">
        <v>0.68482469029513771</v>
      </c>
      <c r="AV139" s="28">
        <v>330399.69559498882</v>
      </c>
      <c r="AW139" s="34">
        <v>488647.24518858071</v>
      </c>
      <c r="AX139" s="16">
        <v>33292.702226114416</v>
      </c>
      <c r="AY139" s="16">
        <v>27602.315828622541</v>
      </c>
      <c r="AZ139">
        <v>1</v>
      </c>
    </row>
    <row r="140" spans="1:52">
      <c r="A140" t="s">
        <v>158</v>
      </c>
      <c r="B140">
        <v>142</v>
      </c>
      <c r="C140" t="s">
        <v>301</v>
      </c>
      <c r="D140" t="s">
        <v>298</v>
      </c>
      <c r="E140" s="48">
        <v>1</v>
      </c>
      <c r="F140">
        <v>2</v>
      </c>
      <c r="G140" t="s">
        <v>299</v>
      </c>
      <c r="H140" t="s">
        <v>294</v>
      </c>
      <c r="I140" t="s">
        <v>580</v>
      </c>
      <c r="J140" t="s">
        <v>295</v>
      </c>
      <c r="K140">
        <v>2</v>
      </c>
      <c r="L140">
        <v>2</v>
      </c>
      <c r="M140" t="s">
        <v>363</v>
      </c>
      <c r="N140" t="s">
        <v>530</v>
      </c>
      <c r="O140" t="s">
        <v>582</v>
      </c>
      <c r="P140">
        <v>4</v>
      </c>
      <c r="Q140" s="14">
        <v>4</v>
      </c>
      <c r="R140" s="14" t="s">
        <v>380</v>
      </c>
      <c r="S140" s="47" t="s">
        <v>602</v>
      </c>
      <c r="T140" s="33">
        <v>0.612066</v>
      </c>
      <c r="U140" s="33">
        <v>0.58933584842469433</v>
      </c>
      <c r="V140" s="54">
        <v>0.6513600365192912</v>
      </c>
      <c r="W140" s="54">
        <v>0.54748300000000005</v>
      </c>
      <c r="X140" s="19">
        <v>0.59136654459507643</v>
      </c>
      <c r="Y140" s="34">
        <v>265494</v>
      </c>
      <c r="Z140" s="34">
        <v>218816.38574939538</v>
      </c>
      <c r="AA140" s="62">
        <v>313612.51207541442</v>
      </c>
      <c r="AB140" s="16">
        <v>25711.3</v>
      </c>
      <c r="AC140" s="16">
        <v>20131.34932574218</v>
      </c>
      <c r="AD140" s="56">
        <v>24363.143046676632</v>
      </c>
      <c r="AE140" s="24">
        <v>121</v>
      </c>
      <c r="AF140" s="24">
        <v>76.8</v>
      </c>
      <c r="AG140" s="24">
        <v>121.7</v>
      </c>
      <c r="AH140" s="24">
        <v>54.8</v>
      </c>
      <c r="AI140" s="24">
        <f t="shared" si="8"/>
        <v>121.35</v>
      </c>
      <c r="AJ140" s="24">
        <f t="shared" si="9"/>
        <v>65.8</v>
      </c>
      <c r="AK140" s="19">
        <v>9.2001105204242248E-2</v>
      </c>
      <c r="AL140" s="19">
        <v>39.341768177325818</v>
      </c>
      <c r="AM140" s="24">
        <v>38.617247964423974</v>
      </c>
      <c r="AN140" s="24">
        <v>126.53500000000001</v>
      </c>
      <c r="AO140" s="24">
        <v>79.640500000000003</v>
      </c>
      <c r="AP140" s="24">
        <v>50.937599999999996</v>
      </c>
      <c r="AQ140" s="19">
        <f>'[1]Data Comps'!U141/'[1]Data Comps'!V141</f>
        <v>9.6843243161804024E-2</v>
      </c>
      <c r="AR140" s="19">
        <v>35.144559040379882</v>
      </c>
      <c r="AS140" s="19">
        <v>30.977896878026392</v>
      </c>
      <c r="AT140" s="21">
        <v>0.62591083087647259</v>
      </c>
      <c r="AU140" s="21">
        <v>0.67902047578633584</v>
      </c>
      <c r="AV140" s="28">
        <v>267411.56242584379</v>
      </c>
      <c r="AW140" s="34">
        <v>374766.56923913874</v>
      </c>
      <c r="AX140" s="16">
        <v>26004.541839493882</v>
      </c>
      <c r="AY140" s="16">
        <v>21746.147288367152</v>
      </c>
      <c r="AZ140">
        <v>1</v>
      </c>
    </row>
    <row r="141" spans="1:52">
      <c r="A141" t="s">
        <v>159</v>
      </c>
      <c r="B141">
        <v>143</v>
      </c>
      <c r="C141" t="s">
        <v>301</v>
      </c>
      <c r="D141" t="s">
        <v>298</v>
      </c>
      <c r="E141" s="48">
        <v>1</v>
      </c>
      <c r="F141">
        <v>0</v>
      </c>
      <c r="G141" t="s">
        <v>293</v>
      </c>
      <c r="H141" t="s">
        <v>294</v>
      </c>
      <c r="I141" t="s">
        <v>580</v>
      </c>
      <c r="J141" t="s">
        <v>295</v>
      </c>
      <c r="K141">
        <v>1</v>
      </c>
      <c r="L141">
        <v>2</v>
      </c>
      <c r="M141" t="s">
        <v>363</v>
      </c>
      <c r="N141" t="s">
        <v>530</v>
      </c>
      <c r="O141" t="s">
        <v>582</v>
      </c>
      <c r="P141">
        <v>4</v>
      </c>
      <c r="Q141" s="14">
        <v>4</v>
      </c>
      <c r="R141" s="14" t="s">
        <v>380</v>
      </c>
      <c r="S141" s="47"/>
      <c r="T141" s="33">
        <v>0.63845200000000002</v>
      </c>
      <c r="U141" s="33">
        <v>0.54689958897904656</v>
      </c>
      <c r="V141" s="54">
        <v>0.64960030662892954</v>
      </c>
      <c r="W141" s="54">
        <v>0.57658299999999996</v>
      </c>
      <c r="X141" s="19">
        <v>0.58881932988105123</v>
      </c>
      <c r="Y141" s="34">
        <v>320415</v>
      </c>
      <c r="Z141" s="34">
        <v>209462.55322677823</v>
      </c>
      <c r="AA141" s="62">
        <v>351439.36768722307</v>
      </c>
      <c r="AB141" s="16">
        <v>31109.5</v>
      </c>
      <c r="AC141" s="16">
        <v>21322.397809387679</v>
      </c>
      <c r="AD141" s="56">
        <v>27249.485842215159</v>
      </c>
      <c r="AE141" s="24">
        <v>141.9</v>
      </c>
      <c r="AF141" s="24">
        <v>71.3</v>
      </c>
      <c r="AG141" s="24">
        <v>139</v>
      </c>
      <c r="AH141" s="24">
        <v>46.4</v>
      </c>
      <c r="AI141" s="24">
        <f t="shared" si="8"/>
        <v>140.44999999999999</v>
      </c>
      <c r="AJ141" s="24">
        <f t="shared" si="9"/>
        <v>58.849999999999994</v>
      </c>
      <c r="AK141" s="19">
        <v>0.10179575050965134</v>
      </c>
      <c r="AL141" s="19">
        <v>39.12050095413862</v>
      </c>
      <c r="AM141" s="24">
        <v>38.691302623710783</v>
      </c>
      <c r="AN141" s="24">
        <v>132.03500000000003</v>
      </c>
      <c r="AO141" s="24">
        <v>81.889299999999992</v>
      </c>
      <c r="AP141" s="24">
        <v>61.186900000000001</v>
      </c>
      <c r="AQ141" s="19">
        <f>'[1]Data Comps'!U142/'[1]Data Comps'!V142</f>
        <v>9.7091272256292618E-2</v>
      </c>
      <c r="AR141" s="19">
        <v>37.857353116181947</v>
      </c>
      <c r="AS141" s="19">
        <v>30.89876082868577</v>
      </c>
      <c r="AT141" s="21">
        <v>0.58894260264733334</v>
      </c>
      <c r="AU141" s="21">
        <v>0.66736436863558968</v>
      </c>
      <c r="AV141" s="28">
        <v>243292.02671581024</v>
      </c>
      <c r="AW141" s="34">
        <v>373851.75656976877</v>
      </c>
      <c r="AX141" s="16">
        <v>26928.056772709253</v>
      </c>
      <c r="AY141" s="16">
        <v>21851.296936438321</v>
      </c>
      <c r="AZ141">
        <v>1</v>
      </c>
    </row>
    <row r="142" spans="1:52">
      <c r="A142" t="s">
        <v>160</v>
      </c>
      <c r="B142">
        <v>144</v>
      </c>
      <c r="C142" t="s">
        <v>301</v>
      </c>
      <c r="D142" t="s">
        <v>298</v>
      </c>
      <c r="E142" s="48">
        <v>1</v>
      </c>
      <c r="F142">
        <v>1</v>
      </c>
      <c r="G142" t="s">
        <v>299</v>
      </c>
      <c r="H142" t="s">
        <v>294</v>
      </c>
      <c r="I142" t="s">
        <v>580</v>
      </c>
      <c r="J142" t="s">
        <v>295</v>
      </c>
      <c r="K142">
        <v>2</v>
      </c>
      <c r="L142">
        <v>2</v>
      </c>
      <c r="M142" t="s">
        <v>363</v>
      </c>
      <c r="N142" t="s">
        <v>530</v>
      </c>
      <c r="O142" t="s">
        <v>582</v>
      </c>
      <c r="P142">
        <v>4</v>
      </c>
      <c r="Q142" s="14">
        <v>4</v>
      </c>
      <c r="R142" s="14" t="s">
        <v>380</v>
      </c>
      <c r="S142" s="47" t="s">
        <v>602</v>
      </c>
      <c r="T142" s="33">
        <v>0.68593000000000004</v>
      </c>
      <c r="U142" s="33">
        <v>0.63884220212351539</v>
      </c>
      <c r="V142" s="54">
        <v>0.69907078617030083</v>
      </c>
      <c r="W142" s="54">
        <v>0.63206399999999996</v>
      </c>
      <c r="X142" s="19">
        <v>0.6457450119376702</v>
      </c>
      <c r="Y142" s="34">
        <v>736470</v>
      </c>
      <c r="Z142" s="34">
        <v>592606.41675626917</v>
      </c>
      <c r="AA142" s="62">
        <v>828118.50871471653</v>
      </c>
      <c r="AB142" s="16">
        <v>56339.3</v>
      </c>
      <c r="AC142" s="16">
        <v>46750.936135616255</v>
      </c>
      <c r="AD142" s="56">
        <v>54213.065303252355</v>
      </c>
      <c r="AE142" s="24">
        <v>246.3</v>
      </c>
      <c r="AF142" s="24">
        <v>76.5</v>
      </c>
      <c r="AG142" s="24">
        <v>244.4</v>
      </c>
      <c r="AH142" s="24">
        <v>59.4</v>
      </c>
      <c r="AI142" s="24">
        <f t="shared" si="8"/>
        <v>245.35000000000002</v>
      </c>
      <c r="AJ142" s="24">
        <f t="shared" si="9"/>
        <v>67.95</v>
      </c>
      <c r="AK142" s="19">
        <v>7.8890364352642961E-2</v>
      </c>
      <c r="AL142" s="19">
        <v>45.874597509911808</v>
      </c>
      <c r="AM142" s="24">
        <v>45.825771190899772</v>
      </c>
      <c r="AN142" s="24">
        <v>239.19499999999999</v>
      </c>
      <c r="AO142" s="24">
        <v>74.648099999999999</v>
      </c>
      <c r="AP142" s="24">
        <v>68.226700000000008</v>
      </c>
      <c r="AQ142" s="19">
        <f>'[1]Data Comps'!U143/'[1]Data Comps'!V143</f>
        <v>7.6499110622292837E-2</v>
      </c>
      <c r="AR142" s="19">
        <v>43.923179353244784</v>
      </c>
      <c r="AS142" s="19">
        <v>39.216142195589931</v>
      </c>
      <c r="AT142" s="21">
        <v>0.66413674825058588</v>
      </c>
      <c r="AU142" s="21">
        <v>0.70427876829505232</v>
      </c>
      <c r="AV142" s="28">
        <v>583757.62288674503</v>
      </c>
      <c r="AW142" s="34">
        <v>751809.05977838382</v>
      </c>
      <c r="AX142" s="16">
        <v>47978.328443290411</v>
      </c>
      <c r="AY142" s="16">
        <v>42438.695492352155</v>
      </c>
      <c r="AZ142">
        <v>1</v>
      </c>
    </row>
    <row r="143" spans="1:52">
      <c r="A143" t="s">
        <v>161</v>
      </c>
      <c r="B143" s="5">
        <v>145</v>
      </c>
      <c r="C143" s="5" t="s">
        <v>301</v>
      </c>
      <c r="D143" s="5" t="s">
        <v>298</v>
      </c>
      <c r="E143" s="46">
        <v>1</v>
      </c>
      <c r="F143" s="5">
        <v>0</v>
      </c>
      <c r="G143" t="s">
        <v>297</v>
      </c>
      <c r="H143" t="s">
        <v>294</v>
      </c>
      <c r="I143" t="s">
        <v>580</v>
      </c>
      <c r="J143" t="s">
        <v>298</v>
      </c>
      <c r="K143">
        <v>2</v>
      </c>
      <c r="L143">
        <v>0</v>
      </c>
      <c r="M143" t="s">
        <v>364</v>
      </c>
      <c r="N143" t="s">
        <v>365</v>
      </c>
      <c r="O143" t="s">
        <v>582</v>
      </c>
      <c r="P143">
        <v>5</v>
      </c>
      <c r="Q143" s="14">
        <v>4</v>
      </c>
      <c r="R143" s="14" t="s">
        <v>380</v>
      </c>
      <c r="S143" s="47"/>
      <c r="T143" s="33">
        <v>0.65054699999999999</v>
      </c>
      <c r="U143" s="33">
        <v>0.59237640428820992</v>
      </c>
      <c r="V143" s="54">
        <v>0.68337974462983819</v>
      </c>
      <c r="W143" s="54">
        <v>0.59276300000000004</v>
      </c>
      <c r="X143" s="19">
        <v>0.62962689515973513</v>
      </c>
      <c r="Y143" s="34">
        <v>359550</v>
      </c>
      <c r="Z143" s="34">
        <v>198892.06393737654</v>
      </c>
      <c r="AA143" s="55">
        <v>553749.98749474506</v>
      </c>
      <c r="AB143" s="16">
        <v>29694.7</v>
      </c>
      <c r="AC143" s="16">
        <v>18374.162453822581</v>
      </c>
      <c r="AD143" s="56">
        <v>39438.377653425181</v>
      </c>
      <c r="AE143" s="24">
        <v>116.2</v>
      </c>
      <c r="AF143" s="24">
        <v>82.6</v>
      </c>
      <c r="AG143" s="24">
        <v>112</v>
      </c>
      <c r="AH143" s="24">
        <v>51.9</v>
      </c>
      <c r="AI143" s="24">
        <f t="shared" si="8"/>
        <v>114.1</v>
      </c>
      <c r="AJ143" s="24">
        <f t="shared" si="9"/>
        <v>67.25</v>
      </c>
      <c r="AK143" s="19">
        <v>0.10347829101860211</v>
      </c>
      <c r="AL143" s="19">
        <v>43.568826636579146</v>
      </c>
      <c r="AM143" s="24">
        <v>42.122674950853551</v>
      </c>
      <c r="AN143" s="24">
        <v>116.32900000000001</v>
      </c>
      <c r="AO143" s="24">
        <v>78.6447</v>
      </c>
      <c r="AP143" s="24">
        <v>67.585300000000004</v>
      </c>
      <c r="AQ143" s="19">
        <f>'[1]Data Comps'!U144/'[1]Data Comps'!V144</f>
        <v>8.2588513419552215E-2</v>
      </c>
      <c r="AR143" s="19">
        <v>39.300636506200988</v>
      </c>
      <c r="AS143" s="19">
        <v>36.324663997278975</v>
      </c>
      <c r="AT143" s="21">
        <v>0.61967169655375165</v>
      </c>
      <c r="AU143" s="21">
        <v>0.69248279129176538</v>
      </c>
      <c r="AV143" s="28">
        <v>256113.02865073062</v>
      </c>
      <c r="AW143" s="34">
        <v>407609.56004913966</v>
      </c>
      <c r="AX143" s="16">
        <v>27053.657712987766</v>
      </c>
      <c r="AY143" s="16">
        <v>21216.228146338424</v>
      </c>
      <c r="AZ143">
        <v>1</v>
      </c>
    </row>
    <row r="144" spans="1:52">
      <c r="A144" t="s">
        <v>162</v>
      </c>
      <c r="B144">
        <v>146</v>
      </c>
      <c r="C144" t="s">
        <v>297</v>
      </c>
      <c r="D144" t="s">
        <v>298</v>
      </c>
      <c r="E144" s="48">
        <v>2</v>
      </c>
      <c r="F144">
        <v>0</v>
      </c>
      <c r="G144" t="s">
        <v>297</v>
      </c>
      <c r="H144" t="s">
        <v>294</v>
      </c>
      <c r="I144" t="s">
        <v>580</v>
      </c>
      <c r="J144" t="s">
        <v>298</v>
      </c>
      <c r="K144">
        <v>2</v>
      </c>
      <c r="L144">
        <v>2</v>
      </c>
      <c r="M144" t="s">
        <v>364</v>
      </c>
      <c r="N144" t="s">
        <v>365</v>
      </c>
      <c r="O144" t="s">
        <v>582</v>
      </c>
      <c r="P144">
        <v>5</v>
      </c>
      <c r="Q144" s="14">
        <v>4</v>
      </c>
      <c r="R144" s="14" t="s">
        <v>380</v>
      </c>
      <c r="S144" s="47"/>
      <c r="T144" s="33">
        <v>0.67401900000000003</v>
      </c>
      <c r="U144" s="33">
        <v>0.61219175523349456</v>
      </c>
      <c r="V144" s="54">
        <v>0.67458289699402663</v>
      </c>
      <c r="W144" s="54">
        <v>0.619668</v>
      </c>
      <c r="X144" s="19">
        <v>0.6182589899026375</v>
      </c>
      <c r="Y144" s="34">
        <v>417893</v>
      </c>
      <c r="Z144" s="34">
        <v>270139.53473661013</v>
      </c>
      <c r="AA144" s="55">
        <v>394406.27400311315</v>
      </c>
      <c r="AB144" s="16">
        <v>32211.200000000001</v>
      </c>
      <c r="AC144" s="16">
        <v>23369.157535495742</v>
      </c>
      <c r="AD144" s="56">
        <v>28477.268094424791</v>
      </c>
      <c r="AE144" s="24">
        <v>129</v>
      </c>
      <c r="AF144" s="24">
        <v>81.8</v>
      </c>
      <c r="AG144" s="24">
        <v>136</v>
      </c>
      <c r="AH144" s="24">
        <v>57.7</v>
      </c>
      <c r="AI144" s="24">
        <f t="shared" si="8"/>
        <v>132.5</v>
      </c>
      <c r="AJ144" s="24">
        <f t="shared" si="9"/>
        <v>69.75</v>
      </c>
      <c r="AK144" s="19">
        <v>8.6507728527336805E-2</v>
      </c>
      <c r="AL144" s="19">
        <v>42.302834111308421</v>
      </c>
      <c r="AM144" s="24">
        <v>41.549590293774955</v>
      </c>
      <c r="AN144" s="24">
        <v>120.904</v>
      </c>
      <c r="AO144" s="24">
        <v>77.576700000000002</v>
      </c>
      <c r="AP144" s="24">
        <v>70.149100000000004</v>
      </c>
      <c r="AQ144" s="19">
        <f>'[1]Data Comps'!U145/'[1]Data Comps'!V145</f>
        <v>7.7080018090755292E-2</v>
      </c>
      <c r="AR144" s="19">
        <v>42.283308141788652</v>
      </c>
      <c r="AS144" s="19">
        <v>38.920592837273993</v>
      </c>
      <c r="AT144" s="21">
        <v>0.64697710696732347</v>
      </c>
      <c r="AU144" s="21">
        <v>0.69944084696808573</v>
      </c>
      <c r="AV144" s="28">
        <v>327448.96150188876</v>
      </c>
      <c r="AW144" s="34">
        <v>464217.07193855278</v>
      </c>
      <c r="AX144" s="16">
        <v>30099.954642839071</v>
      </c>
      <c r="AY144" s="16">
        <v>25065.67178229682</v>
      </c>
      <c r="AZ144">
        <v>1</v>
      </c>
    </row>
    <row r="145" spans="1:52">
      <c r="A145" t="s">
        <v>487</v>
      </c>
      <c r="B145">
        <v>147</v>
      </c>
      <c r="C145" t="s">
        <v>301</v>
      </c>
      <c r="D145" t="s">
        <v>298</v>
      </c>
      <c r="E145" s="48">
        <v>1</v>
      </c>
      <c r="F145">
        <v>1</v>
      </c>
      <c r="G145" t="s">
        <v>301</v>
      </c>
      <c r="H145" t="s">
        <v>302</v>
      </c>
      <c r="I145" t="s">
        <v>580</v>
      </c>
      <c r="J145" t="s">
        <v>298</v>
      </c>
      <c r="K145">
        <v>1</v>
      </c>
      <c r="L145">
        <v>1</v>
      </c>
      <c r="M145" t="s">
        <v>363</v>
      </c>
      <c r="N145" t="s">
        <v>530</v>
      </c>
      <c r="O145" t="s">
        <v>582</v>
      </c>
      <c r="P145">
        <v>5</v>
      </c>
      <c r="Q145" s="14">
        <v>4</v>
      </c>
      <c r="R145" s="14" t="s">
        <v>380</v>
      </c>
      <c r="S145" s="47" t="s">
        <v>468</v>
      </c>
      <c r="T145" s="33">
        <v>0.66982600000000003</v>
      </c>
      <c r="U145" s="33">
        <v>0.58798051949968588</v>
      </c>
      <c r="V145" s="54">
        <v>0.66198979679220471</v>
      </c>
      <c r="W145" s="54">
        <v>0.61348999999999998</v>
      </c>
      <c r="X145" s="19">
        <v>0.60434084227182316</v>
      </c>
      <c r="Y145" s="34">
        <v>417539</v>
      </c>
      <c r="Z145" s="34">
        <v>211792.09530633947</v>
      </c>
      <c r="AA145" s="62">
        <v>403707.61961305991</v>
      </c>
      <c r="AB145" s="16">
        <v>32663.100000000002</v>
      </c>
      <c r="AC145" s="16">
        <v>19577.35336387335</v>
      </c>
      <c r="AD145" s="56">
        <v>30590.61092816215</v>
      </c>
      <c r="AE145" s="24">
        <v>120.1</v>
      </c>
      <c r="AF145" s="24">
        <v>77.2</v>
      </c>
      <c r="AG145" s="24">
        <v>117.2</v>
      </c>
      <c r="AH145" s="24">
        <v>54.6</v>
      </c>
      <c r="AI145" s="24">
        <f t="shared" si="8"/>
        <v>118.65</v>
      </c>
      <c r="AJ145" s="24">
        <f t="shared" si="9"/>
        <v>65.900000000000006</v>
      </c>
      <c r="AK145" s="19">
        <v>9.4725476133473721E-2</v>
      </c>
      <c r="AL145" s="19">
        <v>40.665635844367102</v>
      </c>
      <c r="AM145" s="24">
        <v>39.591326295618472</v>
      </c>
      <c r="AN145" s="24">
        <v>130.821</v>
      </c>
      <c r="AO145" s="24">
        <v>79.2988</v>
      </c>
      <c r="AP145" s="24">
        <v>64.066300000000012</v>
      </c>
      <c r="AQ145" s="19">
        <f>'[1]Data Comps'!U146/'[1]Data Comps'!V146</f>
        <v>7.8227662565652556E-2</v>
      </c>
      <c r="AR145" s="19">
        <v>41.683518754844329</v>
      </c>
      <c r="AS145" s="19">
        <v>38.34960551815351</v>
      </c>
      <c r="AT145" s="21">
        <v>0.62457833741034507</v>
      </c>
      <c r="AU145" s="21">
        <v>0.6789260929579245</v>
      </c>
      <c r="AV145" s="28">
        <v>261864.30776413833</v>
      </c>
      <c r="AW145" s="34">
        <v>370255.02856028348</v>
      </c>
      <c r="AX145" s="16">
        <v>25698.083872706302</v>
      </c>
      <c r="AY145" s="16">
        <v>21375.597129316549</v>
      </c>
      <c r="AZ145">
        <v>1</v>
      </c>
    </row>
    <row r="146" spans="1:52">
      <c r="A146" t="s">
        <v>164</v>
      </c>
      <c r="B146" s="6">
        <v>148</v>
      </c>
      <c r="C146" s="6" t="s">
        <v>297</v>
      </c>
      <c r="D146" s="6" t="s">
        <v>298</v>
      </c>
      <c r="E146" s="6">
        <v>2</v>
      </c>
      <c r="F146" s="6">
        <v>2</v>
      </c>
      <c r="G146" t="s">
        <v>300</v>
      </c>
      <c r="H146" t="s">
        <v>294</v>
      </c>
      <c r="I146" t="s">
        <v>580</v>
      </c>
      <c r="J146" t="s">
        <v>298</v>
      </c>
      <c r="K146">
        <v>3</v>
      </c>
      <c r="L146">
        <v>2</v>
      </c>
      <c r="M146" t="s">
        <v>363</v>
      </c>
      <c r="N146" t="s">
        <v>530</v>
      </c>
      <c r="O146" t="s">
        <v>582</v>
      </c>
      <c r="P146">
        <v>5</v>
      </c>
      <c r="Q146" s="14">
        <v>4</v>
      </c>
      <c r="R146" s="14" t="s">
        <v>380</v>
      </c>
      <c r="S146" s="47"/>
      <c r="T146" s="33">
        <v>0.65686500000000003</v>
      </c>
      <c r="U146" s="33">
        <v>0.60378902705462467</v>
      </c>
      <c r="V146" s="54">
        <v>0.6841876173430872</v>
      </c>
      <c r="W146" s="54">
        <v>0.59907500000000002</v>
      </c>
      <c r="X146" s="19">
        <v>0.62889435930962623</v>
      </c>
      <c r="Y146" s="34">
        <v>438501</v>
      </c>
      <c r="Z146" s="34">
        <v>335326.60518200812</v>
      </c>
      <c r="AA146" s="62">
        <v>519427.29906067712</v>
      </c>
      <c r="AB146" s="16">
        <v>35663.9</v>
      </c>
      <c r="AC146" s="16">
        <v>29411.231296117177</v>
      </c>
      <c r="AD146" s="56">
        <v>36048.292613846628</v>
      </c>
      <c r="AE146" s="24">
        <v>167</v>
      </c>
      <c r="AF146" s="24">
        <v>77.7</v>
      </c>
      <c r="AG146" s="24">
        <v>169.2</v>
      </c>
      <c r="AH146" s="24">
        <v>54.5</v>
      </c>
      <c r="AI146" s="24">
        <f t="shared" si="8"/>
        <v>168.1</v>
      </c>
      <c r="AJ146" s="24">
        <f t="shared" si="9"/>
        <v>66.099999999999994</v>
      </c>
      <c r="AK146" s="19">
        <v>8.7709208996862589E-2</v>
      </c>
      <c r="AL146" s="19">
        <v>43.635960881614984</v>
      </c>
      <c r="AM146" s="24">
        <v>43.227620067183835</v>
      </c>
      <c r="AN146" s="24">
        <v>165.13499999999999</v>
      </c>
      <c r="AO146" s="24">
        <v>75.5351</v>
      </c>
      <c r="AP146" s="24">
        <v>59.907200000000003</v>
      </c>
      <c r="AQ146" s="19">
        <f>'[1]Data Comps'!U147/'[1]Data Comps'!V147</f>
        <v>8.1331399472293106E-2</v>
      </c>
      <c r="AR146" s="19">
        <v>40.043410186620157</v>
      </c>
      <c r="AS146" s="19">
        <v>36.886122942246921</v>
      </c>
      <c r="AT146" s="21">
        <v>0.63989732886997031</v>
      </c>
      <c r="AU146" s="21">
        <v>0.69765231567831043</v>
      </c>
      <c r="AV146" s="28">
        <v>372720.99501018121</v>
      </c>
      <c r="AW146" s="34">
        <v>531383.87728974456</v>
      </c>
      <c r="AX146" s="16">
        <v>34680.616042168564</v>
      </c>
      <c r="AY146" s="16">
        <v>29124.621019319206</v>
      </c>
      <c r="AZ146">
        <v>1</v>
      </c>
    </row>
    <row r="147" spans="1:52">
      <c r="A147" t="s">
        <v>165</v>
      </c>
      <c r="B147" s="6">
        <v>149</v>
      </c>
      <c r="C147" s="6" t="s">
        <v>297</v>
      </c>
      <c r="D147" s="6" t="s">
        <v>298</v>
      </c>
      <c r="E147" s="6">
        <v>2</v>
      </c>
      <c r="F147" s="6">
        <v>1</v>
      </c>
      <c r="G147" t="s">
        <v>300</v>
      </c>
      <c r="H147" t="s">
        <v>294</v>
      </c>
      <c r="I147" t="s">
        <v>580</v>
      </c>
      <c r="J147" t="s">
        <v>298</v>
      </c>
      <c r="K147">
        <v>3</v>
      </c>
      <c r="L147">
        <v>1</v>
      </c>
      <c r="M147" t="s">
        <v>363</v>
      </c>
      <c r="N147" t="s">
        <v>530</v>
      </c>
      <c r="O147" t="s">
        <v>582</v>
      </c>
      <c r="P147">
        <v>5</v>
      </c>
      <c r="Q147" s="14">
        <v>4</v>
      </c>
      <c r="R147" s="14" t="s">
        <v>380</v>
      </c>
      <c r="S147" s="47"/>
      <c r="T147" s="33">
        <v>0.61938300000000002</v>
      </c>
      <c r="U147" s="33">
        <v>0.57273488539815409</v>
      </c>
      <c r="V147" s="54">
        <v>0.63619534278935008</v>
      </c>
      <c r="W147" s="54">
        <v>0.55585499999999999</v>
      </c>
      <c r="X147" s="19">
        <v>0.57520501457385198</v>
      </c>
      <c r="Y147" s="34">
        <v>235597</v>
      </c>
      <c r="Z147" s="34">
        <v>153128.89010743448</v>
      </c>
      <c r="AA147" s="62">
        <v>294118.76687745703</v>
      </c>
      <c r="AB147" s="16">
        <v>21282.799999999999</v>
      </c>
      <c r="AC147" s="16">
        <v>14872.343634774239</v>
      </c>
      <c r="AD147" s="56">
        <v>24300.582664097565</v>
      </c>
      <c r="AE147" s="24">
        <v>93.4</v>
      </c>
      <c r="AF147" s="24">
        <v>77</v>
      </c>
      <c r="AG147" s="24">
        <v>92.8</v>
      </c>
      <c r="AH147" s="24">
        <v>57</v>
      </c>
      <c r="AI147" s="24">
        <f t="shared" si="8"/>
        <v>93.1</v>
      </c>
      <c r="AJ147" s="24">
        <f t="shared" si="9"/>
        <v>67</v>
      </c>
      <c r="AK147" s="19">
        <v>9.7212797702862619E-2</v>
      </c>
      <c r="AL147" s="19">
        <v>37.636887156064077</v>
      </c>
      <c r="AM147" s="24">
        <v>36.310088232410642</v>
      </c>
      <c r="AN147" s="24">
        <v>90.190200000000004</v>
      </c>
      <c r="AO147" s="24">
        <v>76.486399999999989</v>
      </c>
      <c r="AP147" s="24">
        <v>60.233000000000004</v>
      </c>
      <c r="AQ147" s="19">
        <f>'[1]Data Comps'!U148/'[1]Data Comps'!V148</f>
        <v>9.0335615478974687E-2</v>
      </c>
      <c r="AR147" s="19">
        <v>35.86620955705137</v>
      </c>
      <c r="AS147" s="19">
        <v>33.209493111808598</v>
      </c>
      <c r="AT147" s="21">
        <v>0.61603196319657028</v>
      </c>
      <c r="AU147" s="21">
        <v>0.66009552732864685</v>
      </c>
      <c r="AV147" s="28">
        <v>213950.78492999694</v>
      </c>
      <c r="AW147" s="34">
        <v>289021.23578262737</v>
      </c>
      <c r="AX147" s="16">
        <v>21271.545373408033</v>
      </c>
      <c r="AY147" s="16">
        <v>17884.762778081924</v>
      </c>
      <c r="AZ147">
        <v>1</v>
      </c>
    </row>
    <row r="148" spans="1:52">
      <c r="A148" t="s">
        <v>166</v>
      </c>
      <c r="B148">
        <v>150</v>
      </c>
      <c r="C148" t="s">
        <v>297</v>
      </c>
      <c r="D148" t="s">
        <v>298</v>
      </c>
      <c r="E148">
        <v>2</v>
      </c>
      <c r="F148">
        <v>1</v>
      </c>
      <c r="G148" t="s">
        <v>310</v>
      </c>
      <c r="H148" t="s">
        <v>294</v>
      </c>
      <c r="I148" t="s">
        <v>580</v>
      </c>
      <c r="J148" t="s">
        <v>295</v>
      </c>
      <c r="K148">
        <v>3</v>
      </c>
      <c r="L148">
        <v>1</v>
      </c>
      <c r="M148" t="s">
        <v>363</v>
      </c>
      <c r="N148" t="s">
        <v>530</v>
      </c>
      <c r="O148" t="s">
        <v>582</v>
      </c>
      <c r="P148">
        <v>5</v>
      </c>
      <c r="Q148" s="14">
        <v>4</v>
      </c>
      <c r="R148" s="14" t="s">
        <v>380</v>
      </c>
      <c r="S148" s="47"/>
      <c r="T148" s="33">
        <v>0.62824999999999998</v>
      </c>
      <c r="U148" s="33">
        <v>0.59795626497553256</v>
      </c>
      <c r="V148" s="54">
        <v>0.6710357504937674</v>
      </c>
      <c r="W148" s="54">
        <v>0.56629700000000005</v>
      </c>
      <c r="X148" s="19">
        <v>0.61405321607641339</v>
      </c>
      <c r="Y148" s="34">
        <v>344433</v>
      </c>
      <c r="Z148" s="34">
        <v>311403.63108666928</v>
      </c>
      <c r="AA148" s="62">
        <v>536642.59479735314</v>
      </c>
      <c r="AB148" s="16">
        <v>30631.5</v>
      </c>
      <c r="AC148" s="16">
        <v>27703.519208328049</v>
      </c>
      <c r="AD148" s="56">
        <v>39087.163561512789</v>
      </c>
      <c r="AE148" s="24">
        <v>159.4</v>
      </c>
      <c r="AF148" s="24">
        <v>73.5</v>
      </c>
      <c r="AG148" s="24">
        <v>164.5</v>
      </c>
      <c r="AH148" s="24">
        <v>54.4</v>
      </c>
      <c r="AI148" s="24">
        <f t="shared" si="8"/>
        <v>161.94999999999999</v>
      </c>
      <c r="AJ148" s="24">
        <f t="shared" si="9"/>
        <v>63.95</v>
      </c>
      <c r="AK148" s="19">
        <v>9.0526174610684185E-2</v>
      </c>
      <c r="AL148" s="19">
        <v>41.82173553800375</v>
      </c>
      <c r="AM148" s="24">
        <v>41.188145613545522</v>
      </c>
      <c r="AN148" s="24">
        <v>163.00400000000002</v>
      </c>
      <c r="AO148" s="24">
        <v>74.191299999999998</v>
      </c>
      <c r="AP148" s="24">
        <v>52.529600000000002</v>
      </c>
      <c r="AQ148" s="19">
        <f>'[1]Data Comps'!U149/'[1]Data Comps'!V149</f>
        <v>8.8933116164827408E-2</v>
      </c>
      <c r="AR148" s="19">
        <v>36.787561098553503</v>
      </c>
      <c r="AS148" s="19">
        <v>33.733215807257238</v>
      </c>
      <c r="AT148" s="21">
        <v>0.63178487011423579</v>
      </c>
      <c r="AU148" s="21">
        <v>0.68165298428100041</v>
      </c>
      <c r="AV148" s="28">
        <v>339051.61191784492</v>
      </c>
      <c r="AW148" s="34">
        <v>458093.63007282355</v>
      </c>
      <c r="AX148" s="16">
        <v>31533.712880788749</v>
      </c>
      <c r="AY148" s="16">
        <v>27117.326448922791</v>
      </c>
      <c r="AZ148">
        <v>1</v>
      </c>
    </row>
    <row r="149" spans="1:52">
      <c r="A149" t="s">
        <v>167</v>
      </c>
      <c r="B149">
        <v>151</v>
      </c>
      <c r="C149" t="s">
        <v>297</v>
      </c>
      <c r="D149" t="s">
        <v>298</v>
      </c>
      <c r="E149">
        <v>2</v>
      </c>
      <c r="F149">
        <v>1</v>
      </c>
      <c r="G149" t="s">
        <v>299</v>
      </c>
      <c r="H149" t="s">
        <v>294</v>
      </c>
      <c r="I149" t="s">
        <v>580</v>
      </c>
      <c r="J149" t="s">
        <v>295</v>
      </c>
      <c r="K149">
        <v>2</v>
      </c>
      <c r="L149">
        <v>1</v>
      </c>
      <c r="M149" t="s">
        <v>363</v>
      </c>
      <c r="N149" t="s">
        <v>530</v>
      </c>
      <c r="O149" t="s">
        <v>582</v>
      </c>
      <c r="P149">
        <v>5</v>
      </c>
      <c r="Q149" s="14">
        <v>4</v>
      </c>
      <c r="R149" s="14" t="s">
        <v>380</v>
      </c>
      <c r="S149" s="47"/>
      <c r="T149" s="33">
        <v>0.66387300000000005</v>
      </c>
      <c r="U149" s="33">
        <v>0.61567105593984628</v>
      </c>
      <c r="V149" s="54">
        <v>0.66123388899453006</v>
      </c>
      <c r="W149" s="54">
        <v>0.607043</v>
      </c>
      <c r="X149" s="19">
        <v>0.60266259754780882</v>
      </c>
      <c r="Y149" s="34">
        <v>448934</v>
      </c>
      <c r="Z149" s="34">
        <v>328766.31760043744</v>
      </c>
      <c r="AA149" s="62">
        <v>491313.9226775546</v>
      </c>
      <c r="AB149" s="16">
        <v>36638.5</v>
      </c>
      <c r="AC149" s="16">
        <v>27902.870821025681</v>
      </c>
      <c r="AD149" s="56">
        <v>36896.554377028056</v>
      </c>
      <c r="AE149" s="24">
        <v>157.6</v>
      </c>
      <c r="AF149" s="24">
        <v>71.2</v>
      </c>
      <c r="AG149" s="24">
        <v>158.1</v>
      </c>
      <c r="AH149" s="24">
        <v>58.9</v>
      </c>
      <c r="AI149" s="24">
        <f t="shared" si="8"/>
        <v>157.85</v>
      </c>
      <c r="AJ149" s="24">
        <f t="shared" si="9"/>
        <v>65.05</v>
      </c>
      <c r="AK149" s="19">
        <v>8.5471221033357359E-2</v>
      </c>
      <c r="AL149" s="19">
        <v>40.549258011156866</v>
      </c>
      <c r="AM149" s="24">
        <v>39.94795158841027</v>
      </c>
      <c r="AN149" s="24">
        <v>155.87899999999999</v>
      </c>
      <c r="AO149" s="24">
        <v>75.3065</v>
      </c>
      <c r="AP149" s="24">
        <v>64.774100000000004</v>
      </c>
      <c r="AQ149" s="19">
        <f>'[1]Data Comps'!U150/'[1]Data Comps'!V150</f>
        <v>8.1612219168073707E-2</v>
      </c>
      <c r="AR149" s="19">
        <v>40.918749739491432</v>
      </c>
      <c r="AS149" s="19">
        <v>36.759201386519642</v>
      </c>
      <c r="AT149" s="21">
        <v>0.64183864858512607</v>
      </c>
      <c r="AU149" s="21">
        <v>0.67197395408373484</v>
      </c>
      <c r="AV149" s="28">
        <v>346607.93183668202</v>
      </c>
      <c r="AW149" s="34">
        <v>418989.55427456292</v>
      </c>
      <c r="AX149" s="16">
        <v>29751.161782532254</v>
      </c>
      <c r="AY149" s="16">
        <v>26940.958207499782</v>
      </c>
      <c r="AZ149">
        <v>1</v>
      </c>
    </row>
    <row r="150" spans="1:52">
      <c r="A150" t="s">
        <v>168</v>
      </c>
      <c r="B150">
        <v>152</v>
      </c>
      <c r="C150" t="s">
        <v>297</v>
      </c>
      <c r="D150" s="48" t="s">
        <v>298</v>
      </c>
      <c r="E150">
        <v>2</v>
      </c>
      <c r="F150">
        <v>1</v>
      </c>
      <c r="G150" t="s">
        <v>313</v>
      </c>
      <c r="H150" t="s">
        <v>314</v>
      </c>
      <c r="I150" t="s">
        <v>308</v>
      </c>
      <c r="J150" t="s">
        <v>308</v>
      </c>
      <c r="K150">
        <v>3</v>
      </c>
      <c r="L150">
        <v>2</v>
      </c>
      <c r="M150" t="s">
        <v>363</v>
      </c>
      <c r="N150" t="s">
        <v>530</v>
      </c>
      <c r="O150" t="s">
        <v>582</v>
      </c>
      <c r="P150">
        <v>5</v>
      </c>
      <c r="Q150" s="14">
        <v>1</v>
      </c>
      <c r="R150" s="14" t="s">
        <v>381</v>
      </c>
      <c r="S150" s="47"/>
      <c r="T150" s="33">
        <v>0.59426199999999996</v>
      </c>
      <c r="U150" s="33">
        <v>0.59160674553873993</v>
      </c>
      <c r="V150" s="54">
        <v>0.65782397015260796</v>
      </c>
      <c r="W150" s="54">
        <v>0.52837999999999996</v>
      </c>
      <c r="X150" s="19">
        <v>0.5983042325286716</v>
      </c>
      <c r="Y150" s="34">
        <v>221979</v>
      </c>
      <c r="Z150" s="34">
        <v>206541.23393675027</v>
      </c>
      <c r="AA150" s="67">
        <v>304332.18551496678</v>
      </c>
      <c r="AB150" s="16">
        <v>21842.799999999999</v>
      </c>
      <c r="AC150" s="16">
        <v>18424.588710037358</v>
      </c>
      <c r="AD150" s="56">
        <v>22563.727555318739</v>
      </c>
      <c r="AE150" s="24">
        <v>112.4</v>
      </c>
      <c r="AF150" s="24">
        <v>72.2</v>
      </c>
      <c r="AG150" s="24">
        <v>110.6</v>
      </c>
      <c r="AH150" s="24">
        <v>49</v>
      </c>
      <c r="AI150" s="24">
        <f t="shared" si="8"/>
        <v>111.5</v>
      </c>
      <c r="AJ150" s="24">
        <f t="shared" si="9"/>
        <v>60.6</v>
      </c>
      <c r="AK150" s="19">
        <v>8.920537734213195E-2</v>
      </c>
      <c r="AL150" s="19">
        <v>40.112986496295278</v>
      </c>
      <c r="AM150" s="24">
        <v>40.463019875884299</v>
      </c>
      <c r="AN150" s="24">
        <v>114.04300000000001</v>
      </c>
      <c r="AO150" s="24">
        <v>76.028299999999987</v>
      </c>
      <c r="AP150" s="24">
        <v>56.180199999999999</v>
      </c>
      <c r="AQ150" s="19">
        <f>'[1]Data Comps'!U151/'[1]Data Comps'!V151</f>
        <v>9.8400299127394925E-2</v>
      </c>
      <c r="AR150" s="19">
        <v>33.51356722814149</v>
      </c>
      <c r="AS150" s="19">
        <v>30.487712198069847</v>
      </c>
      <c r="AT150" s="21">
        <v>0.59160674553873993</v>
      </c>
      <c r="AU150" s="21">
        <v>0.65782397015260796</v>
      </c>
      <c r="AV150" s="28">
        <v>206541.23393675027</v>
      </c>
      <c r="AW150" s="34">
        <v>304332.18551496678</v>
      </c>
      <c r="AX150" s="16">
        <v>22563.727555318739</v>
      </c>
      <c r="AY150" s="16">
        <v>18424.588710037358</v>
      </c>
      <c r="AZ150">
        <v>1</v>
      </c>
    </row>
    <row r="151" spans="1:52">
      <c r="A151" t="s">
        <v>486</v>
      </c>
      <c r="B151">
        <v>153</v>
      </c>
      <c r="C151" t="s">
        <v>297</v>
      </c>
      <c r="D151" t="s">
        <v>298</v>
      </c>
      <c r="E151">
        <v>2</v>
      </c>
      <c r="F151">
        <v>0</v>
      </c>
      <c r="G151" t="s">
        <v>297</v>
      </c>
      <c r="H151" t="s">
        <v>294</v>
      </c>
      <c r="I151" t="s">
        <v>580</v>
      </c>
      <c r="J151" t="s">
        <v>298</v>
      </c>
      <c r="K151">
        <v>2</v>
      </c>
      <c r="L151">
        <v>0</v>
      </c>
      <c r="M151" t="s">
        <v>363</v>
      </c>
      <c r="N151" t="s">
        <v>530</v>
      </c>
      <c r="O151" t="s">
        <v>582</v>
      </c>
      <c r="P151">
        <v>5</v>
      </c>
      <c r="Q151" s="14">
        <v>4</v>
      </c>
      <c r="R151" s="14" t="s">
        <v>380</v>
      </c>
      <c r="S151" s="47" t="s">
        <v>468</v>
      </c>
      <c r="T151" s="33">
        <v>0.65588999999999997</v>
      </c>
      <c r="U151" s="33">
        <v>0.60422209751683897</v>
      </c>
      <c r="V151" s="54">
        <v>0.66564747942157343</v>
      </c>
      <c r="W151" s="54">
        <v>0.59862000000000004</v>
      </c>
      <c r="X151" s="19">
        <v>0.60824596346596871</v>
      </c>
      <c r="Y151" s="34">
        <v>481552</v>
      </c>
      <c r="Z151" s="34">
        <v>305463.92125126004</v>
      </c>
      <c r="AA151" s="62">
        <v>571563.75585037598</v>
      </c>
      <c r="AB151" s="16">
        <v>39492.899999999994</v>
      </c>
      <c r="AC151" s="16">
        <v>26747.024432530299</v>
      </c>
      <c r="AD151" s="56">
        <v>42581.474212833426</v>
      </c>
      <c r="AE151" s="24">
        <v>151.9</v>
      </c>
      <c r="AF151" s="24">
        <v>72</v>
      </c>
      <c r="AG151" s="24">
        <v>158.1</v>
      </c>
      <c r="AH151" s="24">
        <v>56.4</v>
      </c>
      <c r="AI151" s="24">
        <f t="shared" si="8"/>
        <v>155</v>
      </c>
      <c r="AJ151" s="24">
        <f t="shared" si="9"/>
        <v>64.2</v>
      </c>
      <c r="AK151" s="19">
        <v>8.9313091918321097E-2</v>
      </c>
      <c r="AL151" s="19">
        <v>41.125355089119864</v>
      </c>
      <c r="AM151" s="24">
        <v>40.268480583378796</v>
      </c>
      <c r="AN151" s="24">
        <v>161.68899999999999</v>
      </c>
      <c r="AO151" s="24">
        <v>81.634600000000006</v>
      </c>
      <c r="AP151" s="24">
        <v>64.781000000000006</v>
      </c>
      <c r="AQ151" s="19">
        <f>'[1]Data Comps'!U152/'[1]Data Comps'!V152</f>
        <v>8.201170382430141E-2</v>
      </c>
      <c r="AR151" s="19">
        <v>39.939808142687141</v>
      </c>
      <c r="AS151" s="19">
        <v>36.580144785518414</v>
      </c>
      <c r="AT151" s="21">
        <v>0.63464546171690739</v>
      </c>
      <c r="AU151" s="21">
        <v>0.67432708975301314</v>
      </c>
      <c r="AV151" s="28">
        <v>329565.63573218364</v>
      </c>
      <c r="AW151" s="34">
        <v>420722.0881687451</v>
      </c>
      <c r="AX151" s="16">
        <v>29650.671730112634</v>
      </c>
      <c r="AY151" s="16">
        <v>26147.735674143478</v>
      </c>
      <c r="AZ151">
        <v>1</v>
      </c>
    </row>
    <row r="152" spans="1:52">
      <c r="A152" t="s">
        <v>170</v>
      </c>
      <c r="B152" s="5">
        <v>154</v>
      </c>
      <c r="C152" s="5" t="s">
        <v>297</v>
      </c>
      <c r="D152" s="5" t="s">
        <v>298</v>
      </c>
      <c r="E152" s="46">
        <v>2</v>
      </c>
      <c r="F152" s="5">
        <v>0</v>
      </c>
      <c r="G152" t="s">
        <v>297</v>
      </c>
      <c r="H152" t="s">
        <v>294</v>
      </c>
      <c r="I152" t="s">
        <v>580</v>
      </c>
      <c r="J152" t="s">
        <v>298</v>
      </c>
      <c r="K152">
        <v>2</v>
      </c>
      <c r="L152">
        <v>1</v>
      </c>
      <c r="M152" t="s">
        <v>363</v>
      </c>
      <c r="N152" t="s">
        <v>530</v>
      </c>
      <c r="O152" t="s">
        <v>582</v>
      </c>
      <c r="P152">
        <v>5</v>
      </c>
      <c r="Q152" s="18">
        <v>4</v>
      </c>
      <c r="R152" s="18" t="s">
        <v>380</v>
      </c>
      <c r="S152" s="47"/>
      <c r="T152" s="33">
        <v>0.62821000000000005</v>
      </c>
      <c r="U152" s="33">
        <v>0.57214740831438859</v>
      </c>
      <c r="V152" s="54">
        <v>0.67282392929112933</v>
      </c>
      <c r="W152" s="54">
        <v>0.56776599999999999</v>
      </c>
      <c r="X152" s="19">
        <v>0.61665276372403777</v>
      </c>
      <c r="Y152" s="34">
        <v>334396</v>
      </c>
      <c r="Z152" s="34">
        <v>216673.83242884831</v>
      </c>
      <c r="AA152" s="62">
        <v>469498.58842187788</v>
      </c>
      <c r="AB152" s="16">
        <v>30400</v>
      </c>
      <c r="AC152" s="16">
        <v>20939.34419421629</v>
      </c>
      <c r="AD152" s="56">
        <v>34262.567196712487</v>
      </c>
      <c r="AE152" s="24">
        <v>133.6</v>
      </c>
      <c r="AF152" s="24">
        <v>77.900000000000006</v>
      </c>
      <c r="AG152" s="24">
        <v>131.19999999999999</v>
      </c>
      <c r="AH152" s="24">
        <v>48.7</v>
      </c>
      <c r="AI152" s="24">
        <f t="shared" si="8"/>
        <v>132.39999999999998</v>
      </c>
      <c r="AJ152" s="24">
        <f t="shared" si="9"/>
        <v>63.300000000000004</v>
      </c>
      <c r="AK152" s="19">
        <v>8.5587215104401759E-2</v>
      </c>
      <c r="AL152" s="19">
        <v>42.076259920565668</v>
      </c>
      <c r="AM152" s="24">
        <v>41.108880054988397</v>
      </c>
      <c r="AN152" s="24">
        <v>130.18699999999998</v>
      </c>
      <c r="AO152" s="24">
        <v>83.878999999999991</v>
      </c>
      <c r="AP152" s="24">
        <v>51.113799999999998</v>
      </c>
      <c r="AQ152" s="19">
        <f>'[1]Data Comps'!U153/'[1]Data Comps'!V153</f>
        <v>9.0910178351415682E-2</v>
      </c>
      <c r="AR152" s="19">
        <v>36.81570351316666</v>
      </c>
      <c r="AS152" s="19">
        <v>32.999605263157896</v>
      </c>
      <c r="AT152" s="21">
        <v>0.60750683397010752</v>
      </c>
      <c r="AU152" s="21">
        <v>0.6875371320030701</v>
      </c>
      <c r="AV152" s="28">
        <v>262998.35150265071</v>
      </c>
      <c r="AW152" s="34">
        <v>420689.35486768978</v>
      </c>
      <c r="AX152" s="16">
        <v>28394.433984035353</v>
      </c>
      <c r="AY152" s="16">
        <v>22509.296482160429</v>
      </c>
      <c r="AZ152">
        <v>1</v>
      </c>
    </row>
    <row r="153" spans="1:52">
      <c r="A153" t="s">
        <v>171</v>
      </c>
      <c r="B153">
        <v>155</v>
      </c>
      <c r="C153" t="s">
        <v>301</v>
      </c>
      <c r="D153" t="s">
        <v>298</v>
      </c>
      <c r="E153">
        <v>1</v>
      </c>
      <c r="F153">
        <v>0</v>
      </c>
      <c r="G153" t="s">
        <v>301</v>
      </c>
      <c r="H153" t="s">
        <v>302</v>
      </c>
      <c r="I153" t="s">
        <v>580</v>
      </c>
      <c r="J153" t="s">
        <v>298</v>
      </c>
      <c r="K153">
        <v>1</v>
      </c>
      <c r="L153">
        <v>1</v>
      </c>
      <c r="M153" t="s">
        <v>363</v>
      </c>
      <c r="N153" t="s">
        <v>530</v>
      </c>
      <c r="O153" t="s">
        <v>582</v>
      </c>
      <c r="P153">
        <v>5</v>
      </c>
      <c r="Q153" s="14">
        <v>4</v>
      </c>
      <c r="R153" s="14" t="s">
        <v>380</v>
      </c>
      <c r="S153" s="47"/>
      <c r="T153" s="33">
        <v>0.66281299999999999</v>
      </c>
      <c r="U153" s="33">
        <v>0.56953569322062614</v>
      </c>
      <c r="V153" s="54">
        <v>0.67722430047950977</v>
      </c>
      <c r="W153" s="54">
        <v>0.60587299999999999</v>
      </c>
      <c r="X153" s="19">
        <v>0.62144974189179092</v>
      </c>
      <c r="Y153" s="34">
        <v>459621</v>
      </c>
      <c r="Z153" s="34">
        <v>251033.63787301723</v>
      </c>
      <c r="AA153" s="62">
        <v>532180.14988108631</v>
      </c>
      <c r="AB153" s="16">
        <v>36535.199999999997</v>
      </c>
      <c r="AC153" s="16">
        <v>24253.011366450548</v>
      </c>
      <c r="AD153" s="56">
        <v>38117.252620096791</v>
      </c>
      <c r="AE153" s="24">
        <v>149.30000000000001</v>
      </c>
      <c r="AF153" s="24">
        <v>76.5</v>
      </c>
      <c r="AG153" s="24">
        <v>152.80000000000001</v>
      </c>
      <c r="AH153" s="24">
        <v>48.5</v>
      </c>
      <c r="AI153" s="24">
        <f t="shared" si="8"/>
        <v>151.05000000000001</v>
      </c>
      <c r="AJ153" s="24">
        <f t="shared" si="9"/>
        <v>62.5</v>
      </c>
      <c r="AK153" s="19">
        <v>0.10118857803822884</v>
      </c>
      <c r="AL153" s="19">
        <v>42.669428734368203</v>
      </c>
      <c r="AM153" s="24">
        <v>41.884982256079631</v>
      </c>
      <c r="AN153" s="24">
        <v>150.60000000000002</v>
      </c>
      <c r="AO153" s="24">
        <v>75.556899999999999</v>
      </c>
      <c r="AP153" s="24">
        <v>59.623200000000004</v>
      </c>
      <c r="AQ153" s="19">
        <f>'[1]Data Comps'!U154/'[1]Data Comps'!V154</f>
        <v>7.9489840542533954E-2</v>
      </c>
      <c r="AR153" s="19">
        <v>40.787582929507394</v>
      </c>
      <c r="AS153" s="19">
        <v>37.740672009459374</v>
      </c>
      <c r="AT153" s="21">
        <v>0.6098343431152129</v>
      </c>
      <c r="AU153" s="21">
        <v>0.68933408912271188</v>
      </c>
      <c r="AV153" s="28">
        <v>293442.17004956002</v>
      </c>
      <c r="AW153" s="34">
        <v>462852.0826554916</v>
      </c>
      <c r="AX153" s="16">
        <v>31061.920943559704</v>
      </c>
      <c r="AY153" s="16">
        <v>24948.935041127501</v>
      </c>
      <c r="AZ153">
        <v>1</v>
      </c>
    </row>
    <row r="154" spans="1:52" ht="17">
      <c r="A154" s="10" t="s">
        <v>172</v>
      </c>
      <c r="B154">
        <v>156</v>
      </c>
      <c r="C154" t="s">
        <v>297</v>
      </c>
      <c r="D154" t="s">
        <v>298</v>
      </c>
      <c r="E154">
        <v>2</v>
      </c>
      <c r="F154">
        <v>0</v>
      </c>
      <c r="G154" s="9" t="s">
        <v>310</v>
      </c>
      <c r="H154" t="s">
        <v>294</v>
      </c>
      <c r="I154" t="s">
        <v>580</v>
      </c>
      <c r="J154" t="s">
        <v>295</v>
      </c>
      <c r="K154">
        <v>3</v>
      </c>
      <c r="L154" s="9">
        <v>0</v>
      </c>
      <c r="M154" t="s">
        <v>363</v>
      </c>
      <c r="N154" t="s">
        <v>530</v>
      </c>
      <c r="O154" t="s">
        <v>582</v>
      </c>
      <c r="P154">
        <v>5</v>
      </c>
      <c r="Q154" s="14">
        <v>4</v>
      </c>
      <c r="R154" s="14" t="s">
        <v>380</v>
      </c>
      <c r="S154" s="47"/>
      <c r="T154" s="33">
        <v>0.67486900000000005</v>
      </c>
      <c r="U154" s="33"/>
      <c r="V154" s="54"/>
      <c r="W154" s="54">
        <v>0.62020799999999998</v>
      </c>
      <c r="X154" s="20"/>
      <c r="Y154" s="36">
        <v>480533</v>
      </c>
      <c r="Z154" s="36"/>
      <c r="AA154" s="62">
        <v>0</v>
      </c>
      <c r="AB154" s="16">
        <v>37879.799999999996</v>
      </c>
      <c r="AC154" s="16"/>
      <c r="AD154" s="56">
        <v>0</v>
      </c>
      <c r="AE154" s="25">
        <v>155.5</v>
      </c>
      <c r="AF154" s="25">
        <v>76.2</v>
      </c>
      <c r="AG154" s="25">
        <v>146.5</v>
      </c>
      <c r="AH154" s="25">
        <v>57.5</v>
      </c>
      <c r="AI154" s="24">
        <f t="shared" si="8"/>
        <v>151</v>
      </c>
      <c r="AJ154" s="24">
        <f t="shared" si="9"/>
        <v>66.849999999999994</v>
      </c>
      <c r="AK154" s="19" t="e">
        <v>#DIV/0!</v>
      </c>
      <c r="AL154" s="19" t="e">
        <v>#DIV/0!</v>
      </c>
      <c r="AM154" s="24" t="e">
        <v>#DIV/0!</v>
      </c>
      <c r="AN154" s="24">
        <v>160.21699999999998</v>
      </c>
      <c r="AO154" s="24">
        <v>74.658799999999999</v>
      </c>
      <c r="AP154" s="24">
        <v>69.754199999999997</v>
      </c>
      <c r="AQ154" s="19">
        <f>'[1]Data Comps'!U155/'[1]Data Comps'!V155</f>
        <v>7.8828717278521962E-2</v>
      </c>
      <c r="AR154" s="19">
        <v>42.386841883841171</v>
      </c>
      <c r="AS154" s="19">
        <v>38.057196711703867</v>
      </c>
      <c r="AT154" s="21"/>
      <c r="AU154" s="21"/>
      <c r="AV154" s="28"/>
      <c r="AW154" s="34"/>
      <c r="AX154" s="16"/>
      <c r="AY154" s="16"/>
    </row>
    <row r="155" spans="1:52">
      <c r="A155" t="s">
        <v>173</v>
      </c>
      <c r="B155" s="6">
        <v>157</v>
      </c>
      <c r="C155" s="6" t="s">
        <v>297</v>
      </c>
      <c r="D155" s="6" t="s">
        <v>298</v>
      </c>
      <c r="E155" s="6">
        <v>2</v>
      </c>
      <c r="F155" s="6">
        <v>1</v>
      </c>
      <c r="G155" t="s">
        <v>299</v>
      </c>
      <c r="H155" t="s">
        <v>294</v>
      </c>
      <c r="I155" t="s">
        <v>580</v>
      </c>
      <c r="J155" t="s">
        <v>295</v>
      </c>
      <c r="K155">
        <v>2</v>
      </c>
      <c r="L155">
        <v>1</v>
      </c>
      <c r="M155" t="s">
        <v>363</v>
      </c>
      <c r="N155" t="s">
        <v>530</v>
      </c>
      <c r="O155" t="s">
        <v>582</v>
      </c>
      <c r="P155">
        <v>5</v>
      </c>
      <c r="Q155" s="14">
        <v>4</v>
      </c>
      <c r="R155" s="14" t="s">
        <v>380</v>
      </c>
      <c r="S155" s="47"/>
      <c r="T155" s="33">
        <v>0.66459199999999996</v>
      </c>
      <c r="U155" s="33">
        <v>0.57508430117587506</v>
      </c>
      <c r="V155" s="54">
        <v>0.65901434323620689</v>
      </c>
      <c r="W155" s="54">
        <v>0.60763199999999995</v>
      </c>
      <c r="X155" s="19">
        <v>0.60045197578973752</v>
      </c>
      <c r="Y155" s="34">
        <v>404796</v>
      </c>
      <c r="Z155" s="34">
        <v>232245.65577931458</v>
      </c>
      <c r="AA155" s="62">
        <v>433848.21796453925</v>
      </c>
      <c r="AB155" s="16">
        <v>31744.9</v>
      </c>
      <c r="AC155" s="16">
        <v>22026.232330536684</v>
      </c>
      <c r="AD155" s="56">
        <v>32972.957281975119</v>
      </c>
      <c r="AE155" s="24">
        <v>137</v>
      </c>
      <c r="AF155" s="24">
        <v>73</v>
      </c>
      <c r="AG155" s="24">
        <v>136.19999999999999</v>
      </c>
      <c r="AH155" s="24">
        <v>51.4</v>
      </c>
      <c r="AI155" s="24">
        <f t="shared" si="8"/>
        <v>136.6</v>
      </c>
      <c r="AJ155" s="24">
        <f t="shared" si="9"/>
        <v>62.2</v>
      </c>
      <c r="AK155" s="19">
        <v>9.7278811978017632E-2</v>
      </c>
      <c r="AL155" s="19">
        <v>40.280358107922247</v>
      </c>
      <c r="AM155" s="24">
        <v>39.47309435314483</v>
      </c>
      <c r="AN155" s="24">
        <v>132.982</v>
      </c>
      <c r="AO155" s="24">
        <v>73.673000000000002</v>
      </c>
      <c r="AP155" s="24">
        <v>68.112799999999993</v>
      </c>
      <c r="AQ155" s="19">
        <f>'[1]Data Comps'!U156/'[1]Data Comps'!V156</f>
        <v>7.8421970572831748E-2</v>
      </c>
      <c r="AR155" s="19">
        <v>41.003356045353115</v>
      </c>
      <c r="AS155" s="19">
        <v>38.25458577598291</v>
      </c>
      <c r="AT155" s="21">
        <v>0.6129598119851114</v>
      </c>
      <c r="AU155" s="21">
        <v>0.67239813061116305</v>
      </c>
      <c r="AV155" s="28">
        <v>268370.82470427133</v>
      </c>
      <c r="AW155" s="34">
        <v>381149.22574731143</v>
      </c>
      <c r="AX155" s="16">
        <v>27020.503354555134</v>
      </c>
      <c r="AY155" s="16">
        <v>22615.350247036069</v>
      </c>
      <c r="AZ155">
        <v>1</v>
      </c>
    </row>
    <row r="156" spans="1:52">
      <c r="A156" t="s">
        <v>174</v>
      </c>
      <c r="B156" s="6">
        <v>158</v>
      </c>
      <c r="C156" s="6" t="s">
        <v>301</v>
      </c>
      <c r="D156" s="6" t="s">
        <v>298</v>
      </c>
      <c r="E156" s="6">
        <v>1</v>
      </c>
      <c r="F156" s="6">
        <v>0</v>
      </c>
      <c r="G156" t="s">
        <v>293</v>
      </c>
      <c r="H156" t="s">
        <v>294</v>
      </c>
      <c r="I156" t="s">
        <v>580</v>
      </c>
      <c r="J156" t="s">
        <v>295</v>
      </c>
      <c r="K156">
        <v>1</v>
      </c>
      <c r="L156">
        <v>2</v>
      </c>
      <c r="M156" t="s">
        <v>363</v>
      </c>
      <c r="N156" t="s">
        <v>530</v>
      </c>
      <c r="O156" t="s">
        <v>582</v>
      </c>
      <c r="P156">
        <v>5</v>
      </c>
      <c r="Q156" s="14">
        <v>4</v>
      </c>
      <c r="R156" s="14" t="s">
        <v>380</v>
      </c>
      <c r="S156" s="47"/>
      <c r="T156" s="33">
        <v>0.67697300000000005</v>
      </c>
      <c r="U156" s="33">
        <v>0.6085688699709394</v>
      </c>
      <c r="V156" s="54">
        <v>0.67092876164215987</v>
      </c>
      <c r="W156" s="54">
        <v>0.62109300000000001</v>
      </c>
      <c r="X156" s="19">
        <v>0.61372989606532968</v>
      </c>
      <c r="Y156" s="34">
        <v>434558</v>
      </c>
      <c r="Z156" s="34">
        <v>290273.75482241862</v>
      </c>
      <c r="AA156" s="62">
        <v>412265.65730031126</v>
      </c>
      <c r="AB156" s="16">
        <v>31962.3</v>
      </c>
      <c r="AC156" s="16">
        <v>25231.791551859467</v>
      </c>
      <c r="AD156" s="56">
        <v>29987.752321839354</v>
      </c>
      <c r="AE156" s="24">
        <v>143.69999999999999</v>
      </c>
      <c r="AF156" s="24">
        <v>77.3</v>
      </c>
      <c r="AG156" s="24">
        <v>144.1</v>
      </c>
      <c r="AH156" s="24">
        <v>57.1</v>
      </c>
      <c r="AI156" s="24">
        <f t="shared" si="8"/>
        <v>143.89999999999998</v>
      </c>
      <c r="AJ156" s="24">
        <f t="shared" si="9"/>
        <v>67.2</v>
      </c>
      <c r="AK156" s="19">
        <v>8.6924122944892393E-2</v>
      </c>
      <c r="AL156" s="19">
        <v>41.802013280700749</v>
      </c>
      <c r="AM156" s="24">
        <v>41.243403594480291</v>
      </c>
      <c r="AN156" s="24">
        <v>139.364</v>
      </c>
      <c r="AO156" s="24">
        <v>79.902199999999993</v>
      </c>
      <c r="AP156" s="24">
        <v>64.107600000000005</v>
      </c>
      <c r="AQ156" s="19">
        <f>'[1]Data Comps'!U157/'[1]Data Comps'!V157</f>
        <v>7.3551286594654791E-2</v>
      </c>
      <c r="AR156" s="19">
        <v>42.632358311902848</v>
      </c>
      <c r="AS156" s="19">
        <v>40.787865704282858</v>
      </c>
      <c r="AT156" s="21">
        <v>0.64251663865831232</v>
      </c>
      <c r="AU156" s="21">
        <v>0.68978941806448069</v>
      </c>
      <c r="AV156" s="28">
        <v>332563.83405429166</v>
      </c>
      <c r="AW156" s="34">
        <v>450213.38655686064</v>
      </c>
      <c r="AX156" s="16">
        <v>30165.343806142602</v>
      </c>
      <c r="AY156" s="16">
        <v>25789.537929443752</v>
      </c>
      <c r="AZ156">
        <v>1</v>
      </c>
    </row>
    <row r="157" spans="1:52">
      <c r="A157" t="s">
        <v>175</v>
      </c>
      <c r="B157">
        <v>159</v>
      </c>
      <c r="C157" t="s">
        <v>297</v>
      </c>
      <c r="D157" t="s">
        <v>298</v>
      </c>
      <c r="E157" s="48">
        <v>2</v>
      </c>
      <c r="F157">
        <v>2</v>
      </c>
      <c r="G157" t="s">
        <v>299</v>
      </c>
      <c r="H157" t="s">
        <v>294</v>
      </c>
      <c r="I157" t="s">
        <v>580</v>
      </c>
      <c r="J157" t="s">
        <v>295</v>
      </c>
      <c r="K157">
        <v>2</v>
      </c>
      <c r="L157">
        <v>2</v>
      </c>
      <c r="M157" t="s">
        <v>363</v>
      </c>
      <c r="N157" t="s">
        <v>530</v>
      </c>
      <c r="O157" t="s">
        <v>582</v>
      </c>
      <c r="P157">
        <v>5</v>
      </c>
      <c r="Q157" s="14">
        <v>4</v>
      </c>
      <c r="R157" s="14" t="s">
        <v>380</v>
      </c>
      <c r="S157" s="47"/>
      <c r="T157" s="33">
        <v>0.64722299999999999</v>
      </c>
      <c r="U157" s="33">
        <v>0.64614935580786503</v>
      </c>
      <c r="V157" s="54">
        <v>0.68110321466138501</v>
      </c>
      <c r="W157" s="54">
        <v>0.58693499999999998</v>
      </c>
      <c r="X157" s="19">
        <v>0.62534636639221797</v>
      </c>
      <c r="Y157" s="34">
        <v>418019</v>
      </c>
      <c r="Z157" s="34">
        <v>402419.96941898426</v>
      </c>
      <c r="AA157" s="62">
        <v>494040.58999378193</v>
      </c>
      <c r="AB157" s="16">
        <v>34634.400000000001</v>
      </c>
      <c r="AC157" s="16">
        <v>31381.145062025804</v>
      </c>
      <c r="AD157" s="56">
        <v>34659.238226843496</v>
      </c>
      <c r="AE157" s="24">
        <v>163.69999999999999</v>
      </c>
      <c r="AF157" s="24">
        <v>77.400000000000006</v>
      </c>
      <c r="AG157" s="24">
        <v>162.1</v>
      </c>
      <c r="AH157" s="24">
        <v>65.099999999999994</v>
      </c>
      <c r="AI157" s="24">
        <f t="shared" si="8"/>
        <v>162.89999999999998</v>
      </c>
      <c r="AJ157" s="24">
        <f t="shared" si="9"/>
        <v>71.25</v>
      </c>
      <c r="AK157" s="19">
        <v>7.7981083064376858E-2</v>
      </c>
      <c r="AL157" s="19">
        <v>43.195611252380658</v>
      </c>
      <c r="AM157" s="24">
        <v>42.762675863817634</v>
      </c>
      <c r="AN157" s="24">
        <v>156.845</v>
      </c>
      <c r="AO157" s="24">
        <v>82.726200000000006</v>
      </c>
      <c r="AP157" s="24">
        <v>60.251399999999997</v>
      </c>
      <c r="AQ157" s="19">
        <f>'[1]Data Comps'!U158/'[1]Data Comps'!V158</f>
        <v>8.2853650192933823E-2</v>
      </c>
      <c r="AR157" s="19">
        <v>38.863578035501178</v>
      </c>
      <c r="AS157" s="19">
        <v>36.208422839720043</v>
      </c>
      <c r="AT157" s="21">
        <v>0.67035781097106872</v>
      </c>
      <c r="AU157" s="21">
        <v>0.69545895627372756</v>
      </c>
      <c r="AV157" s="28">
        <v>429775.50160352618</v>
      </c>
      <c r="AW157" s="34">
        <v>510977.32448714186</v>
      </c>
      <c r="AX157" s="16">
        <v>33597.086792590337</v>
      </c>
      <c r="AY157" s="16">
        <v>30646.337678862881</v>
      </c>
      <c r="AZ157">
        <v>1</v>
      </c>
    </row>
    <row r="158" spans="1:52">
      <c r="A158" t="s">
        <v>176</v>
      </c>
      <c r="B158">
        <v>160</v>
      </c>
      <c r="C158" t="s">
        <v>293</v>
      </c>
      <c r="D158" t="s">
        <v>295</v>
      </c>
      <c r="E158">
        <v>1</v>
      </c>
      <c r="F158">
        <v>1</v>
      </c>
      <c r="G158" t="s">
        <v>293</v>
      </c>
      <c r="H158" t="s">
        <v>294</v>
      </c>
      <c r="I158" t="s">
        <v>580</v>
      </c>
      <c r="J158" t="s">
        <v>295</v>
      </c>
      <c r="K158">
        <v>1</v>
      </c>
      <c r="L158">
        <v>2</v>
      </c>
      <c r="M158" t="s">
        <v>363</v>
      </c>
      <c r="N158" t="s">
        <v>530</v>
      </c>
      <c r="O158" t="s">
        <v>582</v>
      </c>
      <c r="P158">
        <v>5</v>
      </c>
      <c r="Q158" s="14">
        <v>4</v>
      </c>
      <c r="R158" s="14" t="s">
        <v>380</v>
      </c>
      <c r="S158" s="47"/>
      <c r="T158" s="33">
        <v>0.63772200000000001</v>
      </c>
      <c r="U158" s="33">
        <v>0.5804304889528461</v>
      </c>
      <c r="V158" s="54">
        <v>0.63811251848587214</v>
      </c>
      <c r="W158" s="54">
        <v>0.57602799999999998</v>
      </c>
      <c r="X158" s="19">
        <v>0.57599529077542411</v>
      </c>
      <c r="Y158" s="34">
        <v>289800</v>
      </c>
      <c r="Z158" s="34">
        <v>202639.46465337489</v>
      </c>
      <c r="AA158" s="62">
        <v>279898.96143364569</v>
      </c>
      <c r="AB158" s="16">
        <v>24246.9</v>
      </c>
      <c r="AC158" s="16">
        <v>19062.172465156844</v>
      </c>
      <c r="AD158" s="56">
        <v>22608.815371337536</v>
      </c>
      <c r="AE158" s="24">
        <v>117.4</v>
      </c>
      <c r="AF158" s="24">
        <v>73.599999999999994</v>
      </c>
      <c r="AG158" s="24">
        <v>117.2</v>
      </c>
      <c r="AH158" s="24">
        <v>54.4</v>
      </c>
      <c r="AI158" s="24">
        <f t="shared" si="8"/>
        <v>117.30000000000001</v>
      </c>
      <c r="AJ158" s="24">
        <f t="shared" si="9"/>
        <v>64</v>
      </c>
      <c r="AK158" s="19">
        <v>9.4069398069934987E-2</v>
      </c>
      <c r="AL158" s="19">
        <v>37.816413544866023</v>
      </c>
      <c r="AM158" s="24">
        <v>37.14024244567311</v>
      </c>
      <c r="AN158" s="24">
        <v>115.783</v>
      </c>
      <c r="AO158" s="24">
        <v>73.316100000000006</v>
      </c>
      <c r="AP158" s="24">
        <v>59.694499999999998</v>
      </c>
      <c r="AQ158" s="19">
        <f>'[1]Data Comps'!U159/'[1]Data Comps'!V159</f>
        <v>8.3667701863354038E-2</v>
      </c>
      <c r="AR158" s="19">
        <v>37.783856116993633</v>
      </c>
      <c r="AS158" s="19">
        <v>35.856130061987301</v>
      </c>
      <c r="AT158" s="21">
        <v>0.61774483019784754</v>
      </c>
      <c r="AU158" s="21">
        <v>0.66609682928994496</v>
      </c>
      <c r="AV158" s="28">
        <v>245908.39115441209</v>
      </c>
      <c r="AW158" s="34">
        <v>332699.58803243987</v>
      </c>
      <c r="AX158" s="16">
        <v>24049.425322816875</v>
      </c>
      <c r="AY158" s="16">
        <v>20453.385793111116</v>
      </c>
      <c r="AZ158">
        <v>1</v>
      </c>
    </row>
    <row r="159" spans="1:52">
      <c r="A159" t="s">
        <v>177</v>
      </c>
      <c r="B159">
        <v>161</v>
      </c>
      <c r="C159" t="s">
        <v>299</v>
      </c>
      <c r="D159" t="s">
        <v>295</v>
      </c>
      <c r="E159">
        <v>2</v>
      </c>
      <c r="F159">
        <v>1</v>
      </c>
      <c r="G159" t="s">
        <v>307</v>
      </c>
      <c r="H159" t="s">
        <v>294</v>
      </c>
      <c r="I159" t="s">
        <v>308</v>
      </c>
      <c r="J159" t="s">
        <v>308</v>
      </c>
      <c r="K159">
        <v>2</v>
      </c>
      <c r="L159">
        <v>0</v>
      </c>
      <c r="M159" t="s">
        <v>364</v>
      </c>
      <c r="N159" t="s">
        <v>365</v>
      </c>
      <c r="O159" t="s">
        <v>582</v>
      </c>
      <c r="P159">
        <v>5</v>
      </c>
      <c r="Q159" s="14">
        <v>1</v>
      </c>
      <c r="R159" s="14" t="s">
        <v>381</v>
      </c>
      <c r="S159" s="47"/>
      <c r="T159" s="33">
        <v>0.64903299999999997</v>
      </c>
      <c r="U159" s="33">
        <v>0.66126298978022902</v>
      </c>
      <c r="V159" s="54">
        <v>0.66880243005423168</v>
      </c>
      <c r="W159" s="54">
        <v>0.59066300000000005</v>
      </c>
      <c r="X159" s="19">
        <v>0.61090967595092394</v>
      </c>
      <c r="Y159" s="34">
        <v>296785</v>
      </c>
      <c r="Z159" s="34">
        <v>288756.00760824623</v>
      </c>
      <c r="AA159" s="67">
        <v>308281.77145171666</v>
      </c>
      <c r="AB159" s="16">
        <v>24624.1</v>
      </c>
      <c r="AC159" s="16">
        <v>21173.026275362525</v>
      </c>
      <c r="AD159" s="56">
        <v>22083.97992451505</v>
      </c>
      <c r="AE159" s="24">
        <v>86.6</v>
      </c>
      <c r="AF159" s="24">
        <v>82.1</v>
      </c>
      <c r="AG159" s="24">
        <v>88.1</v>
      </c>
      <c r="AH159" s="24">
        <v>76.900000000000006</v>
      </c>
      <c r="AI159" s="24">
        <f t="shared" si="8"/>
        <v>87.35</v>
      </c>
      <c r="AJ159" s="24">
        <f t="shared" si="9"/>
        <v>79.5</v>
      </c>
      <c r="AK159" s="19">
        <v>7.3324972355511511E-2</v>
      </c>
      <c r="AL159" s="19">
        <v>41.51051188310084</v>
      </c>
      <c r="AM159" s="24">
        <v>41.878561632294137</v>
      </c>
      <c r="AN159" s="24">
        <v>93.499499999999998</v>
      </c>
      <c r="AO159" s="24">
        <v>86.820999999999998</v>
      </c>
      <c r="AP159" s="24">
        <v>68.121099999999998</v>
      </c>
      <c r="AQ159" s="19">
        <f>'[1]Data Comps'!U160/'[1]Data Comps'!V160</f>
        <v>8.2969489697929472E-2</v>
      </c>
      <c r="AR159" s="19">
        <v>39.113977473094501</v>
      </c>
      <c r="AS159" s="19">
        <v>36.157869729248993</v>
      </c>
      <c r="AT159" s="21">
        <v>0.66126298978022902</v>
      </c>
      <c r="AU159" s="21">
        <v>0.66880243005423168</v>
      </c>
      <c r="AV159" s="28">
        <v>288756.00760824623</v>
      </c>
      <c r="AW159" s="34">
        <v>308281.77145171666</v>
      </c>
      <c r="AX159" s="16">
        <v>22083.97992451505</v>
      </c>
      <c r="AY159" s="16">
        <v>21173.026275362525</v>
      </c>
      <c r="AZ159">
        <v>1</v>
      </c>
    </row>
    <row r="160" spans="1:52">
      <c r="A160" t="s">
        <v>178</v>
      </c>
      <c r="B160">
        <v>162</v>
      </c>
      <c r="C160" t="s">
        <v>299</v>
      </c>
      <c r="D160" t="s">
        <v>295</v>
      </c>
      <c r="E160">
        <v>2</v>
      </c>
      <c r="F160">
        <v>1</v>
      </c>
      <c r="G160" t="s">
        <v>313</v>
      </c>
      <c r="H160" t="s">
        <v>314</v>
      </c>
      <c r="I160" t="s">
        <v>308</v>
      </c>
      <c r="J160" t="s">
        <v>308</v>
      </c>
      <c r="K160">
        <v>3</v>
      </c>
      <c r="L160">
        <v>1</v>
      </c>
      <c r="M160" t="s">
        <v>364</v>
      </c>
      <c r="N160" t="s">
        <v>365</v>
      </c>
      <c r="O160" t="s">
        <v>582</v>
      </c>
      <c r="P160">
        <v>5</v>
      </c>
      <c r="Q160" s="14">
        <v>1</v>
      </c>
      <c r="R160" s="14" t="s">
        <v>381</v>
      </c>
      <c r="S160" s="47"/>
      <c r="T160" s="33">
        <v>0.63951100000000005</v>
      </c>
      <c r="U160" s="33">
        <v>0.64146064051849838</v>
      </c>
      <c r="V160" s="54">
        <v>0.69021258308380828</v>
      </c>
      <c r="W160" s="54">
        <v>0.57965199999999995</v>
      </c>
      <c r="X160" s="19">
        <v>0.63574714778869146</v>
      </c>
      <c r="Y160" s="34">
        <v>283980</v>
      </c>
      <c r="Z160" s="34">
        <v>269537.70777259115</v>
      </c>
      <c r="AA160" s="67">
        <v>383832.49537565984</v>
      </c>
      <c r="AB160" s="16">
        <v>24560.3</v>
      </c>
      <c r="AC160" s="16">
        <v>20979.919257249716</v>
      </c>
      <c r="AD160" s="56">
        <v>25664.160294725603</v>
      </c>
      <c r="AE160" s="24">
        <v>102</v>
      </c>
      <c r="AF160" s="24">
        <v>85.3</v>
      </c>
      <c r="AG160" s="24">
        <v>99.5</v>
      </c>
      <c r="AH160" s="24">
        <v>59.9</v>
      </c>
      <c r="AI160" s="24">
        <f t="shared" si="8"/>
        <v>100.75</v>
      </c>
      <c r="AJ160" s="24">
        <f t="shared" si="9"/>
        <v>72.599999999999994</v>
      </c>
      <c r="AK160" s="19">
        <v>7.783667610229314E-2</v>
      </c>
      <c r="AL160" s="19">
        <v>44.518100541814285</v>
      </c>
      <c r="AM160" s="24">
        <v>44.867919811256428</v>
      </c>
      <c r="AN160" s="24">
        <v>103.488</v>
      </c>
      <c r="AO160" s="24">
        <v>82.345500000000001</v>
      </c>
      <c r="AP160" s="24">
        <v>66.024799999999999</v>
      </c>
      <c r="AQ160" s="19">
        <f>'[1]Data Comps'!U161/'[1]Data Comps'!V161</f>
        <v>8.6486020142263531E-2</v>
      </c>
      <c r="AR160" s="19">
        <v>38.018378121757095</v>
      </c>
      <c r="AS160" s="19">
        <v>34.687687039653426</v>
      </c>
      <c r="AT160" s="21">
        <v>0.64146064051849838</v>
      </c>
      <c r="AU160" s="21">
        <v>0.69021258308380828</v>
      </c>
      <c r="AV160" s="28">
        <v>269537.70777259115</v>
      </c>
      <c r="AW160" s="34">
        <v>383832.49537565984</v>
      </c>
      <c r="AX160" s="16">
        <v>25664.160294725603</v>
      </c>
      <c r="AY160" s="16">
        <v>20979.919257249716</v>
      </c>
      <c r="AZ160">
        <v>1</v>
      </c>
    </row>
    <row r="161" spans="1:52">
      <c r="A161" t="s">
        <v>179</v>
      </c>
      <c r="B161" s="5">
        <v>163</v>
      </c>
      <c r="C161" s="5" t="s">
        <v>299</v>
      </c>
      <c r="D161" s="5" t="s">
        <v>295</v>
      </c>
      <c r="E161" s="5">
        <v>2</v>
      </c>
      <c r="F161" s="5">
        <v>1</v>
      </c>
      <c r="G161" t="s">
        <v>313</v>
      </c>
      <c r="H161" t="s">
        <v>314</v>
      </c>
      <c r="I161" t="s">
        <v>308</v>
      </c>
      <c r="J161" t="s">
        <v>308</v>
      </c>
      <c r="K161">
        <v>3</v>
      </c>
      <c r="L161">
        <v>1</v>
      </c>
      <c r="M161" t="s">
        <v>364</v>
      </c>
      <c r="N161" t="s">
        <v>365</v>
      </c>
      <c r="O161" t="s">
        <v>582</v>
      </c>
      <c r="P161">
        <v>5</v>
      </c>
      <c r="Q161" s="14">
        <v>1</v>
      </c>
      <c r="R161" s="14" t="s">
        <v>381</v>
      </c>
      <c r="S161" s="47"/>
      <c r="T161" s="33">
        <v>0.62122299999999997</v>
      </c>
      <c r="U161" s="33">
        <v>0.64512049515141878</v>
      </c>
      <c r="V161" s="54">
        <v>0.69016426324202984</v>
      </c>
      <c r="W161" s="54">
        <v>0.55964400000000003</v>
      </c>
      <c r="X161" s="19">
        <v>0.63569163441450316</v>
      </c>
      <c r="Y161" s="34">
        <v>259516</v>
      </c>
      <c r="Z161" s="34">
        <v>275747.13764724304</v>
      </c>
      <c r="AA161" s="67">
        <v>383883.27005792659</v>
      </c>
      <c r="AB161" s="16">
        <v>23445.9</v>
      </c>
      <c r="AC161" s="16">
        <v>21231.630495651327</v>
      </c>
      <c r="AD161" s="56">
        <v>25671.783852212011</v>
      </c>
      <c r="AE161" s="24">
        <v>100.8</v>
      </c>
      <c r="AF161" s="24">
        <v>85.2</v>
      </c>
      <c r="AG161" s="24">
        <v>101.2</v>
      </c>
      <c r="AH161" s="24">
        <v>61.2</v>
      </c>
      <c r="AI161" s="24">
        <f t="shared" si="8"/>
        <v>101</v>
      </c>
      <c r="AJ161" s="24">
        <f t="shared" si="9"/>
        <v>73.2</v>
      </c>
      <c r="AK161" s="19">
        <v>7.6996739392495392E-2</v>
      </c>
      <c r="AL161" s="19">
        <v>44.510876488600253</v>
      </c>
      <c r="AM161" s="24">
        <v>44.860529241116517</v>
      </c>
      <c r="AN161" s="24">
        <v>107.374</v>
      </c>
      <c r="AO161" s="24">
        <v>83.715400000000002</v>
      </c>
      <c r="AP161" s="24">
        <v>62.604500000000002</v>
      </c>
      <c r="AQ161" s="19">
        <f>'[1]Data Comps'!U162/'[1]Data Comps'!V162</f>
        <v>9.0344718630065199E-2</v>
      </c>
      <c r="AR161" s="19">
        <v>36.088008152920551</v>
      </c>
      <c r="AS161" s="19">
        <v>33.206146916944967</v>
      </c>
      <c r="AT161" s="21">
        <v>0.64512049515141878</v>
      </c>
      <c r="AU161" s="21">
        <v>0.69016426324202984</v>
      </c>
      <c r="AV161" s="28">
        <v>275747.13764724304</v>
      </c>
      <c r="AW161" s="34">
        <v>383883.27005792659</v>
      </c>
      <c r="AX161" s="16">
        <v>25671.783852212011</v>
      </c>
      <c r="AY161" s="16">
        <v>21231.630495651327</v>
      </c>
      <c r="AZ161">
        <v>1</v>
      </c>
    </row>
    <row r="162" spans="1:52">
      <c r="A162" t="s">
        <v>485</v>
      </c>
      <c r="B162">
        <v>164</v>
      </c>
      <c r="C162" t="s">
        <v>297</v>
      </c>
      <c r="D162" t="s">
        <v>298</v>
      </c>
      <c r="E162">
        <v>2</v>
      </c>
      <c r="F162">
        <v>1</v>
      </c>
      <c r="G162" t="s">
        <v>310</v>
      </c>
      <c r="H162" t="s">
        <v>294</v>
      </c>
      <c r="I162" t="s">
        <v>580</v>
      </c>
      <c r="J162" t="s">
        <v>295</v>
      </c>
      <c r="K162">
        <v>3</v>
      </c>
      <c r="L162">
        <v>0</v>
      </c>
      <c r="M162" t="s">
        <v>363</v>
      </c>
      <c r="N162" t="s">
        <v>530</v>
      </c>
      <c r="O162" t="s">
        <v>582</v>
      </c>
      <c r="P162">
        <v>5</v>
      </c>
      <c r="Q162" s="18">
        <v>4</v>
      </c>
      <c r="R162" s="18" t="s">
        <v>380</v>
      </c>
      <c r="S162" s="47" t="s">
        <v>468</v>
      </c>
      <c r="T162" s="33">
        <v>0.57342400000000004</v>
      </c>
      <c r="U162" s="33">
        <v>0.55913462862690189</v>
      </c>
      <c r="V162" s="54">
        <v>0.64414239150204478</v>
      </c>
      <c r="W162" s="54">
        <v>0.50583299999999998</v>
      </c>
      <c r="X162" s="19">
        <v>0.58503150556301098</v>
      </c>
      <c r="Y162" s="34">
        <v>175888</v>
      </c>
      <c r="Z162" s="34">
        <v>129472.72202743287</v>
      </c>
      <c r="AA162" s="62">
        <v>355118.61026083154</v>
      </c>
      <c r="AB162" s="16">
        <v>18279.8</v>
      </c>
      <c r="AC162" s="16">
        <v>13084.451322017569</v>
      </c>
      <c r="AD162" s="56">
        <v>28875.109987590549</v>
      </c>
      <c r="AE162" s="24">
        <v>87.6</v>
      </c>
      <c r="AF162" s="24">
        <v>77.3</v>
      </c>
      <c r="AG162" s="24">
        <v>79.5</v>
      </c>
      <c r="AH162" s="24">
        <v>58.1</v>
      </c>
      <c r="AI162" s="24">
        <f t="shared" ref="AI162:AI193" si="10">(AE162+AG162)/2</f>
        <v>83.55</v>
      </c>
      <c r="AJ162" s="24">
        <f t="shared" ref="AJ162:AJ193" si="11">(AF162+AH162)/2</f>
        <v>67.7</v>
      </c>
      <c r="AK162" s="19">
        <v>8.489877422397428E-2</v>
      </c>
      <c r="AL162" s="19">
        <v>38.54516341250757</v>
      </c>
      <c r="AM162" s="24">
        <v>36.895299489433803</v>
      </c>
      <c r="AN162" s="24">
        <v>84.348600000000005</v>
      </c>
      <c r="AO162" s="24">
        <v>79.536799999999999</v>
      </c>
      <c r="AP162" s="24">
        <v>58.591099999999997</v>
      </c>
      <c r="AQ162" s="19">
        <f>'[1]Data Comps'!U163/'[1]Data Comps'!V163</f>
        <v>0.10392863640498498</v>
      </c>
      <c r="AR162" s="19">
        <v>31.763076807150831</v>
      </c>
      <c r="AS162" s="19">
        <v>28.865961334369086</v>
      </c>
      <c r="AT162" s="21">
        <v>0.61041445938474514</v>
      </c>
      <c r="AU162" s="21">
        <v>0.65065082202693636</v>
      </c>
      <c r="AV162" s="28">
        <v>196472.0166243604</v>
      </c>
      <c r="AW162" s="34">
        <v>261399.08580142955</v>
      </c>
      <c r="AX162" s="16">
        <v>19791.667691906598</v>
      </c>
      <c r="AY162" s="16">
        <v>16680.233380720496</v>
      </c>
      <c r="AZ162">
        <v>1</v>
      </c>
    </row>
    <row r="163" spans="1:52">
      <c r="A163" t="s">
        <v>181</v>
      </c>
      <c r="B163">
        <v>165</v>
      </c>
      <c r="C163" t="s">
        <v>297</v>
      </c>
      <c r="D163" t="s">
        <v>298</v>
      </c>
      <c r="E163">
        <v>2</v>
      </c>
      <c r="F163">
        <v>1</v>
      </c>
      <c r="G163" t="s">
        <v>299</v>
      </c>
      <c r="H163" t="s">
        <v>294</v>
      </c>
      <c r="I163" t="s">
        <v>580</v>
      </c>
      <c r="J163" t="s">
        <v>295</v>
      </c>
      <c r="K163">
        <v>2</v>
      </c>
      <c r="L163">
        <v>1</v>
      </c>
      <c r="M163" t="s">
        <v>364</v>
      </c>
      <c r="N163" t="s">
        <v>365</v>
      </c>
      <c r="O163" t="s">
        <v>582</v>
      </c>
      <c r="P163">
        <v>5</v>
      </c>
      <c r="Q163" s="14">
        <v>4</v>
      </c>
      <c r="R163" s="14" t="s">
        <v>380</v>
      </c>
      <c r="S163" s="47"/>
      <c r="T163" s="33">
        <v>0.65203199999999994</v>
      </c>
      <c r="U163" s="33">
        <v>0.61423025474310378</v>
      </c>
      <c r="V163" s="54">
        <v>0.67236385209019778</v>
      </c>
      <c r="W163" s="54">
        <v>0.59423700000000002</v>
      </c>
      <c r="X163" s="19">
        <v>0.61655501960090997</v>
      </c>
      <c r="Y163" s="34">
        <v>333565</v>
      </c>
      <c r="Z163" s="34">
        <v>234807.40168118232</v>
      </c>
      <c r="AA163" s="55">
        <v>428054.42772385891</v>
      </c>
      <c r="AB163" s="16">
        <v>28002.6</v>
      </c>
      <c r="AC163" s="16">
        <v>20313.645777365171</v>
      </c>
      <c r="AD163" s="56">
        <v>31482.884951802436</v>
      </c>
      <c r="AE163" s="24">
        <v>113.5</v>
      </c>
      <c r="AF163" s="24">
        <v>82.2</v>
      </c>
      <c r="AG163" s="24">
        <v>114.5</v>
      </c>
      <c r="AH163" s="24">
        <v>61.9</v>
      </c>
      <c r="AI163" s="24">
        <f t="shared" si="10"/>
        <v>114</v>
      </c>
      <c r="AJ163" s="24">
        <f t="shared" si="11"/>
        <v>72.05</v>
      </c>
      <c r="AK163" s="19">
        <v>8.6958093400061595E-2</v>
      </c>
      <c r="AL163" s="19">
        <v>42.02627069914444</v>
      </c>
      <c r="AM163" s="24">
        <v>40.789250576544021</v>
      </c>
      <c r="AN163" s="24">
        <v>117.715</v>
      </c>
      <c r="AO163" s="24">
        <v>79.587500000000006</v>
      </c>
      <c r="AP163" s="24">
        <v>61.819099999999999</v>
      </c>
      <c r="AQ163" s="19">
        <f>'[1]Data Comps'!U164/'[1]Data Comps'!V164</f>
        <v>8.3949455128685554E-2</v>
      </c>
      <c r="AR163" s="19">
        <v>39.4722323750686</v>
      </c>
      <c r="AS163" s="19">
        <v>35.73578881960961</v>
      </c>
      <c r="AT163" s="21">
        <v>0.65151967729406068</v>
      </c>
      <c r="AU163" s="21">
        <v>0.69130563743628903</v>
      </c>
      <c r="AV163" s="28">
        <v>303714.78925470775</v>
      </c>
      <c r="AW163" s="34">
        <v>403317.53920415154</v>
      </c>
      <c r="AX163" s="16">
        <v>26874.593554900843</v>
      </c>
      <c r="AY163" s="16">
        <v>22936.843413492632</v>
      </c>
      <c r="AZ163">
        <v>1</v>
      </c>
    </row>
    <row r="164" spans="1:52">
      <c r="A164" t="s">
        <v>182</v>
      </c>
      <c r="B164" s="6">
        <v>166</v>
      </c>
      <c r="C164" s="6" t="s">
        <v>293</v>
      </c>
      <c r="D164" s="6" t="s">
        <v>295</v>
      </c>
      <c r="E164" s="6">
        <v>1</v>
      </c>
      <c r="F164" s="6">
        <v>1</v>
      </c>
      <c r="G164" t="s">
        <v>321</v>
      </c>
      <c r="H164" t="s">
        <v>294</v>
      </c>
      <c r="I164" t="s">
        <v>308</v>
      </c>
      <c r="J164" t="s">
        <v>308</v>
      </c>
      <c r="K164">
        <v>1</v>
      </c>
      <c r="L164">
        <v>2</v>
      </c>
      <c r="M164" t="s">
        <v>364</v>
      </c>
      <c r="N164" t="s">
        <v>365</v>
      </c>
      <c r="O164" t="s">
        <v>582</v>
      </c>
      <c r="P164">
        <v>5</v>
      </c>
      <c r="Q164" s="14">
        <v>1</v>
      </c>
      <c r="R164" s="14" t="s">
        <v>381</v>
      </c>
      <c r="S164" s="47"/>
      <c r="T164" s="33">
        <v>0.65139199999999997</v>
      </c>
      <c r="U164" s="33">
        <v>0.65005186470977616</v>
      </c>
      <c r="V164" s="54">
        <v>0.68630576919716768</v>
      </c>
      <c r="W164" s="54">
        <v>0.59299199999999996</v>
      </c>
      <c r="X164" s="19">
        <v>0.63121617714982892</v>
      </c>
      <c r="Y164" s="34">
        <v>295650</v>
      </c>
      <c r="Z164" s="34">
        <v>282540.73908364773</v>
      </c>
      <c r="AA164" s="67">
        <v>370668.64986365696</v>
      </c>
      <c r="AB164" s="16">
        <v>24453.4</v>
      </c>
      <c r="AC164" s="16">
        <v>21433.764006013003</v>
      </c>
      <c r="AD164" s="56">
        <v>25107.014529011416</v>
      </c>
      <c r="AE164" s="24">
        <v>96.9</v>
      </c>
      <c r="AF164" s="24">
        <v>83.7</v>
      </c>
      <c r="AG164" s="24">
        <v>105.2</v>
      </c>
      <c r="AH164" s="24">
        <v>63.8</v>
      </c>
      <c r="AI164" s="24">
        <f t="shared" si="10"/>
        <v>101.05000000000001</v>
      </c>
      <c r="AJ164" s="24">
        <f t="shared" si="11"/>
        <v>73.75</v>
      </c>
      <c r="AK164" s="19">
        <v>7.5860791174852213E-2</v>
      </c>
      <c r="AL164" s="19">
        <v>43.939688690040754</v>
      </c>
      <c r="AM164" s="24">
        <v>44.29064826907382</v>
      </c>
      <c r="AN164" s="24">
        <v>97.561000000000007</v>
      </c>
      <c r="AO164" s="24">
        <v>83.213800000000006</v>
      </c>
      <c r="AP164" s="24">
        <v>72.054900000000004</v>
      </c>
      <c r="AQ164" s="19">
        <f>'[1]Data Comps'!U165/'[1]Data Comps'!V165</f>
        <v>8.2710637578217491E-2</v>
      </c>
      <c r="AR164" s="19">
        <v>39.383983544456399</v>
      </c>
      <c r="AS164" s="19">
        <v>36.271029795447667</v>
      </c>
      <c r="AT164" s="21">
        <v>0.65005186470977616</v>
      </c>
      <c r="AU164" s="21">
        <v>0.68630576919716768</v>
      </c>
      <c r="AV164" s="28">
        <v>282540.73908364773</v>
      </c>
      <c r="AW164" s="34">
        <v>370668.64986365696</v>
      </c>
      <c r="AX164" s="16">
        <v>25107.014529011416</v>
      </c>
      <c r="AY164" s="16">
        <v>21433.764006013003</v>
      </c>
      <c r="AZ164">
        <v>1</v>
      </c>
    </row>
    <row r="165" spans="1:52">
      <c r="A165" t="s">
        <v>183</v>
      </c>
      <c r="B165" s="6">
        <v>167</v>
      </c>
      <c r="C165" s="6" t="s">
        <v>299</v>
      </c>
      <c r="D165" s="6" t="s">
        <v>295</v>
      </c>
      <c r="E165" s="6">
        <v>2</v>
      </c>
      <c r="F165" s="6">
        <v>0</v>
      </c>
      <c r="G165" t="s">
        <v>313</v>
      </c>
      <c r="H165" t="s">
        <v>314</v>
      </c>
      <c r="I165" t="s">
        <v>308</v>
      </c>
      <c r="J165" t="s">
        <v>308</v>
      </c>
      <c r="K165">
        <v>3</v>
      </c>
      <c r="L165">
        <v>0</v>
      </c>
      <c r="M165" t="s">
        <v>366</v>
      </c>
      <c r="N165" t="s">
        <v>365</v>
      </c>
      <c r="O165" t="s">
        <v>582</v>
      </c>
      <c r="P165">
        <v>5</v>
      </c>
      <c r="Q165" s="14">
        <v>1</v>
      </c>
      <c r="R165" s="14" t="s">
        <v>381</v>
      </c>
      <c r="S165" s="47"/>
      <c r="T165" s="33">
        <v>0.67695300000000003</v>
      </c>
      <c r="U165" s="33">
        <v>0.68554487460364777</v>
      </c>
      <c r="V165" s="54">
        <v>0.72351682960118424</v>
      </c>
      <c r="W165" s="54">
        <v>0.62329699999999999</v>
      </c>
      <c r="X165" s="19">
        <v>0.67449739132160813</v>
      </c>
      <c r="Y165" s="34">
        <v>405212</v>
      </c>
      <c r="Z165" s="34">
        <v>400713.12590760266</v>
      </c>
      <c r="AA165" s="67">
        <v>547105.45700565237</v>
      </c>
      <c r="AB165" s="16">
        <v>31084.5</v>
      </c>
      <c r="AC165" s="16">
        <v>27213.659869337218</v>
      </c>
      <c r="AD165" s="56">
        <v>32547.485665522468</v>
      </c>
      <c r="AE165" s="24">
        <v>106.6</v>
      </c>
      <c r="AF165" s="24">
        <v>95.3</v>
      </c>
      <c r="AG165" s="24">
        <v>123.5</v>
      </c>
      <c r="AH165" s="24">
        <v>69.8</v>
      </c>
      <c r="AI165" s="24">
        <f t="shared" si="10"/>
        <v>115.05</v>
      </c>
      <c r="AJ165" s="24">
        <f t="shared" si="11"/>
        <v>82.55</v>
      </c>
      <c r="AK165" s="19">
        <v>6.7913073243356159E-2</v>
      </c>
      <c r="AL165" s="19">
        <v>50.096341165665237</v>
      </c>
      <c r="AM165" s="24">
        <v>50.42836143731995</v>
      </c>
      <c r="AN165" s="24">
        <v>105.538</v>
      </c>
      <c r="AO165" s="24">
        <v>89.392200000000003</v>
      </c>
      <c r="AP165" s="24">
        <v>87.423299999999998</v>
      </c>
      <c r="AQ165" s="19">
        <f>'[1]Data Comps'!U166/'[1]Data Comps'!V166</f>
        <v>7.6711696593388154E-2</v>
      </c>
      <c r="AR165" s="19">
        <v>42.692595334589917</v>
      </c>
      <c r="AS165" s="19">
        <v>39.107465135356847</v>
      </c>
      <c r="AT165" s="21">
        <v>0.68554487460364777</v>
      </c>
      <c r="AU165" s="21">
        <v>0.72351682960118424</v>
      </c>
      <c r="AV165" s="28">
        <v>400713.12590760266</v>
      </c>
      <c r="AW165" s="34">
        <v>547105.45700565237</v>
      </c>
      <c r="AX165" s="16">
        <v>32547.485665522468</v>
      </c>
      <c r="AY165" s="16">
        <v>27213.659869337218</v>
      </c>
      <c r="AZ165">
        <v>1</v>
      </c>
    </row>
    <row r="166" spans="1:52">
      <c r="A166" t="s">
        <v>184</v>
      </c>
      <c r="B166">
        <v>168</v>
      </c>
      <c r="C166" t="s">
        <v>297</v>
      </c>
      <c r="D166" t="s">
        <v>298</v>
      </c>
      <c r="E166">
        <v>2</v>
      </c>
      <c r="F166">
        <v>1</v>
      </c>
      <c r="G166" t="s">
        <v>310</v>
      </c>
      <c r="H166" t="s">
        <v>294</v>
      </c>
      <c r="I166" t="s">
        <v>580</v>
      </c>
      <c r="J166" t="s">
        <v>295</v>
      </c>
      <c r="K166">
        <v>3</v>
      </c>
      <c r="L166">
        <v>2</v>
      </c>
      <c r="M166" t="s">
        <v>364</v>
      </c>
      <c r="N166" t="s">
        <v>365</v>
      </c>
      <c r="O166" t="s">
        <v>582</v>
      </c>
      <c r="P166">
        <v>5</v>
      </c>
      <c r="Q166" s="14">
        <v>4</v>
      </c>
      <c r="R166" s="14" t="s">
        <v>380</v>
      </c>
      <c r="S166" s="47"/>
      <c r="T166" s="33">
        <v>0.65548600000000001</v>
      </c>
      <c r="U166" s="33">
        <v>0.61648094098862083</v>
      </c>
      <c r="V166" s="54">
        <v>0.65989784824704689</v>
      </c>
      <c r="W166" s="54">
        <v>0.59579599999999999</v>
      </c>
      <c r="X166" s="19">
        <v>0.60164952422910067</v>
      </c>
      <c r="Y166" s="34">
        <v>340378</v>
      </c>
      <c r="Z166" s="34">
        <v>234095.14527201746</v>
      </c>
      <c r="AA166" s="55">
        <v>319889.03941924899</v>
      </c>
      <c r="AB166" s="16">
        <v>27008</v>
      </c>
      <c r="AC166" s="16">
        <v>20163.801784177442</v>
      </c>
      <c r="AD166" s="56">
        <v>24346.99346682812</v>
      </c>
      <c r="AE166" s="24">
        <v>114</v>
      </c>
      <c r="AF166" s="24">
        <v>85.2</v>
      </c>
      <c r="AG166" s="24">
        <v>113.3</v>
      </c>
      <c r="AH166" s="24">
        <v>60.8</v>
      </c>
      <c r="AI166" s="24">
        <f t="shared" si="10"/>
        <v>113.65</v>
      </c>
      <c r="AJ166" s="24">
        <f t="shared" si="11"/>
        <v>73</v>
      </c>
      <c r="AK166" s="19">
        <v>8.6135070254221624E-2</v>
      </c>
      <c r="AL166" s="19">
        <v>40.395166807651343</v>
      </c>
      <c r="AM166" s="24">
        <v>39.41624741326924</v>
      </c>
      <c r="AN166" s="24">
        <v>112.744</v>
      </c>
      <c r="AO166" s="24">
        <v>82.911299999999997</v>
      </c>
      <c r="AP166" s="24">
        <v>63.152099999999997</v>
      </c>
      <c r="AQ166" s="19">
        <f>'[1]Data Comps'!U167/'[1]Data Comps'!V167</f>
        <v>7.9347078835882462E-2</v>
      </c>
      <c r="AR166" s="19">
        <v>39.830763076267068</v>
      </c>
      <c r="AS166" s="19">
        <v>37.808575236966824</v>
      </c>
      <c r="AT166" s="21">
        <v>0.65204421091544706</v>
      </c>
      <c r="AU166" s="21">
        <v>0.69920214671737124</v>
      </c>
      <c r="AV166" s="28">
        <v>308255.78550628317</v>
      </c>
      <c r="AW166" s="34">
        <v>431963.69942656788</v>
      </c>
      <c r="AX166" s="16">
        <v>28023.647092705043</v>
      </c>
      <c r="AY166" s="16">
        <v>23248.099367017967</v>
      </c>
      <c r="AZ166">
        <v>1</v>
      </c>
    </row>
    <row r="167" spans="1:52">
      <c r="A167" t="s">
        <v>543</v>
      </c>
      <c r="B167">
        <v>169</v>
      </c>
      <c r="C167" t="s">
        <v>297</v>
      </c>
      <c r="D167" t="s">
        <v>298</v>
      </c>
      <c r="E167">
        <v>2</v>
      </c>
      <c r="F167">
        <v>1</v>
      </c>
      <c r="G167" t="s">
        <v>297</v>
      </c>
      <c r="H167" t="s">
        <v>294</v>
      </c>
      <c r="I167" t="s">
        <v>580</v>
      </c>
      <c r="J167" t="s">
        <v>298</v>
      </c>
      <c r="K167">
        <v>2</v>
      </c>
      <c r="L167">
        <v>1</v>
      </c>
      <c r="M167" t="s">
        <v>364</v>
      </c>
      <c r="N167" t="s">
        <v>365</v>
      </c>
      <c r="O167" t="s">
        <v>582</v>
      </c>
      <c r="P167">
        <v>5</v>
      </c>
      <c r="Q167" s="14">
        <v>4</v>
      </c>
      <c r="R167" s="14" t="s">
        <v>380</v>
      </c>
      <c r="S167" s="47"/>
      <c r="T167" s="33">
        <v>0.55560100000000001</v>
      </c>
      <c r="U167" s="33">
        <v>0.44781384422993525</v>
      </c>
      <c r="V167" s="54">
        <v>0.58634258772029269</v>
      </c>
      <c r="W167" s="54">
        <v>0.48645500000000003</v>
      </c>
      <c r="X167" s="19">
        <v>0.51912639000904393</v>
      </c>
      <c r="Y167" s="34">
        <v>158030</v>
      </c>
      <c r="Z167" s="34">
        <v>81613.904890213948</v>
      </c>
      <c r="AA167" s="55">
        <v>201191.19703297503</v>
      </c>
      <c r="AB167" s="16">
        <v>17057.400000000001</v>
      </c>
      <c r="AC167" s="16">
        <v>10634.087550963643</v>
      </c>
      <c r="AD167" s="56">
        <v>19341.266266635026</v>
      </c>
      <c r="AE167" s="24">
        <v>65.900000000000006</v>
      </c>
      <c r="AF167" s="24">
        <v>83.5</v>
      </c>
      <c r="AG167" s="24">
        <v>65.900000000000006</v>
      </c>
      <c r="AH167" s="24">
        <v>71.900000000000006</v>
      </c>
      <c r="AI167" s="24">
        <f t="shared" si="10"/>
        <v>65.900000000000006</v>
      </c>
      <c r="AJ167" s="24">
        <f t="shared" si="11"/>
        <v>77.7</v>
      </c>
      <c r="AK167" s="19">
        <v>9.9955426628585309E-2</v>
      </c>
      <c r="AL167" s="19">
        <v>32.815865660084839</v>
      </c>
      <c r="AM167" s="24">
        <v>31.206518889620469</v>
      </c>
      <c r="AN167" s="24">
        <v>88.680899999999994</v>
      </c>
      <c r="AO167" s="24">
        <v>65.756600000000006</v>
      </c>
      <c r="AP167" s="24">
        <v>56.405900000000003</v>
      </c>
      <c r="AQ167" s="19">
        <f>'[1]Data Comps'!U168/'[1]Data Comps'!V168</f>
        <v>0.10793773334177056</v>
      </c>
      <c r="AR167" s="19">
        <v>30.387499334867726</v>
      </c>
      <c r="AS167" s="19">
        <v>27.793802103485874</v>
      </c>
      <c r="AT167" s="21">
        <v>0.6218539032180378</v>
      </c>
      <c r="AU167" s="21">
        <v>0.63818425765043085</v>
      </c>
      <c r="AV167" s="28">
        <v>207156.89970305594</v>
      </c>
      <c r="AW167" s="34">
        <v>240578.59701258928</v>
      </c>
      <c r="AX167" s="16">
        <v>18901.628751532913</v>
      </c>
      <c r="AY167" s="16">
        <v>17059.063538380437</v>
      </c>
      <c r="AZ167">
        <v>1</v>
      </c>
    </row>
    <row r="168" spans="1:52">
      <c r="A168" t="s">
        <v>544</v>
      </c>
      <c r="B168">
        <v>170</v>
      </c>
      <c r="C168" t="s">
        <v>297</v>
      </c>
      <c r="D168" t="s">
        <v>298</v>
      </c>
      <c r="E168">
        <v>2</v>
      </c>
      <c r="F168">
        <v>1</v>
      </c>
      <c r="G168" t="s">
        <v>300</v>
      </c>
      <c r="H168" t="s">
        <v>294</v>
      </c>
      <c r="I168" t="s">
        <v>580</v>
      </c>
      <c r="J168" t="s">
        <v>298</v>
      </c>
      <c r="K168">
        <v>3</v>
      </c>
      <c r="L168">
        <v>1</v>
      </c>
      <c r="M168" t="s">
        <v>364</v>
      </c>
      <c r="N168" t="s">
        <v>365</v>
      </c>
      <c r="O168" t="s">
        <v>582</v>
      </c>
      <c r="P168">
        <v>5</v>
      </c>
      <c r="Q168" s="14">
        <v>4</v>
      </c>
      <c r="R168" s="14" t="s">
        <v>380</v>
      </c>
      <c r="S168" s="47"/>
      <c r="T168" s="33">
        <v>0.69764099999999996</v>
      </c>
      <c r="U168" s="33">
        <v>0.64908291176579502</v>
      </c>
      <c r="V168" s="54">
        <v>0.71494789531598968</v>
      </c>
      <c r="W168" s="54">
        <v>0.64736300000000002</v>
      </c>
      <c r="X168" s="19">
        <v>0.66492059993816921</v>
      </c>
      <c r="Y168" s="34">
        <v>732846</v>
      </c>
      <c r="Z168" s="34">
        <v>548914.16658047284</v>
      </c>
      <c r="AA168" s="55">
        <v>929052.87778788467</v>
      </c>
      <c r="AB168" s="16">
        <v>51357.1</v>
      </c>
      <c r="AC168" s="16">
        <v>42215.983768815349</v>
      </c>
      <c r="AD168" s="56">
        <v>58077.49931370945</v>
      </c>
      <c r="AE168" s="24">
        <v>214.6</v>
      </c>
      <c r="AF168" s="24">
        <v>83.3</v>
      </c>
      <c r="AG168" s="24">
        <v>212.4</v>
      </c>
      <c r="AH168" s="24">
        <v>61.8</v>
      </c>
      <c r="AI168" s="24">
        <f t="shared" si="10"/>
        <v>213.5</v>
      </c>
      <c r="AJ168" s="24">
        <f t="shared" si="11"/>
        <v>72.55</v>
      </c>
      <c r="AK168" s="19">
        <v>7.8199573764491187E-2</v>
      </c>
      <c r="AL168" s="19">
        <v>48.554279511691654</v>
      </c>
      <c r="AM168" s="24">
        <v>47.990334747517835</v>
      </c>
      <c r="AN168" s="24">
        <v>204.34200000000001</v>
      </c>
      <c r="AO168" s="24">
        <v>88.161100000000005</v>
      </c>
      <c r="AP168" s="24">
        <v>70.392200000000003</v>
      </c>
      <c r="AQ168" s="19">
        <f>'[1]Data Comps'!U169/'[1]Data Comps'!V169</f>
        <v>7.0078979758366688E-2</v>
      </c>
      <c r="AR168" s="19">
        <v>45.75416280191245</v>
      </c>
      <c r="AS168" s="19">
        <v>42.808842399590318</v>
      </c>
      <c r="AT168" s="21">
        <v>0.67811265502893858</v>
      </c>
      <c r="AU168" s="21">
        <v>0.72266320436999376</v>
      </c>
      <c r="AV168" s="28">
        <v>575479.6597622236</v>
      </c>
      <c r="AW168" s="34">
        <v>775686.98476040817</v>
      </c>
      <c r="AX168" s="16">
        <v>46331.3737209955</v>
      </c>
      <c r="AY168" s="16">
        <v>40028.190550358326</v>
      </c>
      <c r="AZ168">
        <v>1</v>
      </c>
    </row>
    <row r="169" spans="1:52">
      <c r="A169" t="s">
        <v>545</v>
      </c>
      <c r="B169">
        <v>171</v>
      </c>
      <c r="C169" t="s">
        <v>297</v>
      </c>
      <c r="D169" t="s">
        <v>298</v>
      </c>
      <c r="E169">
        <v>2</v>
      </c>
      <c r="F169">
        <v>1</v>
      </c>
      <c r="G169" t="s">
        <v>310</v>
      </c>
      <c r="H169" t="s">
        <v>294</v>
      </c>
      <c r="I169" t="s">
        <v>580</v>
      </c>
      <c r="J169" t="s">
        <v>295</v>
      </c>
      <c r="K169">
        <v>3</v>
      </c>
      <c r="L169">
        <v>1</v>
      </c>
      <c r="M169" t="s">
        <v>364</v>
      </c>
      <c r="N169" t="s">
        <v>365</v>
      </c>
      <c r="O169" t="s">
        <v>582</v>
      </c>
      <c r="P169">
        <v>5</v>
      </c>
      <c r="Q169" s="14">
        <v>4</v>
      </c>
      <c r="R169" s="14" t="s">
        <v>380</v>
      </c>
      <c r="S169" s="47" t="s">
        <v>468</v>
      </c>
      <c r="T169" s="33">
        <v>0.65470099999999998</v>
      </c>
      <c r="U169" s="33">
        <v>0.60209208772110456</v>
      </c>
      <c r="V169" s="54">
        <v>0.66309224673413647</v>
      </c>
      <c r="W169" s="54">
        <v>0.59904999999999997</v>
      </c>
      <c r="X169" s="19">
        <v>0.60597968339094199</v>
      </c>
      <c r="Y169" s="34">
        <v>388389</v>
      </c>
      <c r="Z169" s="34">
        <v>204161.50381857023</v>
      </c>
      <c r="AA169" s="55">
        <v>384283.65392680187</v>
      </c>
      <c r="AB169" s="16">
        <v>31792.5</v>
      </c>
      <c r="AC169" s="16">
        <v>18300.7300834733</v>
      </c>
      <c r="AD169" s="56">
        <v>29168.154883288571</v>
      </c>
      <c r="AE169" s="24">
        <v>107.1</v>
      </c>
      <c r="AF169" s="24">
        <v>81.3</v>
      </c>
      <c r="AG169" s="24">
        <v>105.7</v>
      </c>
      <c r="AH169" s="24">
        <v>60.1</v>
      </c>
      <c r="AI169" s="24">
        <f t="shared" si="10"/>
        <v>106.4</v>
      </c>
      <c r="AJ169" s="24">
        <f t="shared" si="11"/>
        <v>70.7</v>
      </c>
      <c r="AK169" s="19">
        <v>9.0272717489412499E-2</v>
      </c>
      <c r="AL169" s="19">
        <v>40.815288072351031</v>
      </c>
      <c r="AM169" s="24">
        <v>39.524301979105068</v>
      </c>
      <c r="AN169" s="24">
        <v>143.983</v>
      </c>
      <c r="AO169" s="24">
        <v>78.490700000000004</v>
      </c>
      <c r="AP169" s="24">
        <v>68.491799999999998</v>
      </c>
      <c r="AQ169" s="19">
        <f>'[1]Data Comps'!U170/'[1]Data Comps'!V170</f>
        <v>8.1857364652448958E-2</v>
      </c>
      <c r="AR169" s="19">
        <v>39.839594275705188</v>
      </c>
      <c r="AS169" s="19">
        <v>36.649115357395615</v>
      </c>
      <c r="AT169" s="21">
        <v>0.6409009817549528</v>
      </c>
      <c r="AU169" s="21">
        <v>0.68379388723847123</v>
      </c>
      <c r="AV169" s="28">
        <v>272210.7473280619</v>
      </c>
      <c r="AW169" s="34">
        <v>368231.84289137158</v>
      </c>
      <c r="AX169" s="16">
        <v>25150.837150379761</v>
      </c>
      <c r="AY169" s="16">
        <v>21212.510905110692</v>
      </c>
      <c r="AZ169">
        <v>1</v>
      </c>
    </row>
    <row r="170" spans="1:52">
      <c r="A170" t="s">
        <v>546</v>
      </c>
      <c r="B170" s="5">
        <v>172</v>
      </c>
      <c r="C170" s="5" t="s">
        <v>297</v>
      </c>
      <c r="D170" s="5" t="s">
        <v>298</v>
      </c>
      <c r="E170" s="5">
        <v>2</v>
      </c>
      <c r="F170" s="5">
        <v>0</v>
      </c>
      <c r="G170" t="s">
        <v>299</v>
      </c>
      <c r="H170" t="s">
        <v>294</v>
      </c>
      <c r="I170" t="s">
        <v>580</v>
      </c>
      <c r="J170" t="s">
        <v>295</v>
      </c>
      <c r="K170">
        <v>2</v>
      </c>
      <c r="L170">
        <v>1</v>
      </c>
      <c r="M170" t="s">
        <v>364</v>
      </c>
      <c r="N170" t="s">
        <v>365</v>
      </c>
      <c r="O170" t="s">
        <v>582</v>
      </c>
      <c r="P170">
        <v>5</v>
      </c>
      <c r="Q170" s="14">
        <v>4</v>
      </c>
      <c r="R170" s="14" t="s">
        <v>380</v>
      </c>
      <c r="S170" s="47"/>
      <c r="T170" s="33">
        <v>0.70252899999999996</v>
      </c>
      <c r="U170" s="33">
        <v>0.66656771369282897</v>
      </c>
      <c r="V170" s="54">
        <v>0.7194326115451295</v>
      </c>
      <c r="W170" s="54">
        <v>0.65240200000000004</v>
      </c>
      <c r="X170" s="19">
        <v>0.67034905108896214</v>
      </c>
      <c r="Y170" s="34">
        <v>714074</v>
      </c>
      <c r="Z170" s="34">
        <v>541822.4429182373</v>
      </c>
      <c r="AA170" s="55">
        <v>884629.92299961031</v>
      </c>
      <c r="AB170" s="16">
        <v>48996</v>
      </c>
      <c r="AC170" s="16">
        <v>39644.28982803211</v>
      </c>
      <c r="AD170" s="56">
        <v>54582.911119457785</v>
      </c>
      <c r="AE170" s="24">
        <v>191.9</v>
      </c>
      <c r="AF170" s="24">
        <v>86.7</v>
      </c>
      <c r="AG170" s="24">
        <v>191.6</v>
      </c>
      <c r="AH170" s="24">
        <v>66.900000000000006</v>
      </c>
      <c r="AI170" s="24">
        <f t="shared" si="10"/>
        <v>191.75</v>
      </c>
      <c r="AJ170" s="24">
        <f t="shared" si="11"/>
        <v>76.800000000000011</v>
      </c>
      <c r="AK170" s="19">
        <v>7.4121758552115793E-2</v>
      </c>
      <c r="AL170" s="19">
        <v>49.365559604753244</v>
      </c>
      <c r="AM170" s="24">
        <v>48.621257360030569</v>
      </c>
      <c r="AN170" s="24">
        <v>195.31399999999999</v>
      </c>
      <c r="AO170" s="24">
        <v>86.219800000000006</v>
      </c>
      <c r="AP170" s="24">
        <v>73.316100000000006</v>
      </c>
      <c r="AQ170" s="19">
        <f>'[1]Data Comps'!U171/'[1]Data Comps'!V171</f>
        <v>6.8614737408167786E-2</v>
      </c>
      <c r="AR170" s="19">
        <v>46.517927224944884</v>
      </c>
      <c r="AS170" s="19">
        <v>43.722385500857214</v>
      </c>
      <c r="AT170" s="21">
        <v>0.69300273373796939</v>
      </c>
      <c r="AU170" s="21">
        <v>0.72896558506606768</v>
      </c>
      <c r="AV170" s="28">
        <v>582343.47029664891</v>
      </c>
      <c r="AW170" s="34">
        <v>754696.24625888583</v>
      </c>
      <c r="AX170" s="16">
        <v>44021.213194905176</v>
      </c>
      <c r="AY170" s="16">
        <v>38574.871205883552</v>
      </c>
      <c r="AZ170">
        <v>1</v>
      </c>
    </row>
    <row r="171" spans="1:52">
      <c r="A171" t="s">
        <v>542</v>
      </c>
      <c r="B171">
        <v>173</v>
      </c>
      <c r="C171" t="s">
        <v>297</v>
      </c>
      <c r="D171" t="s">
        <v>298</v>
      </c>
      <c r="E171">
        <v>2</v>
      </c>
      <c r="F171">
        <v>1</v>
      </c>
      <c r="G171" t="s">
        <v>310</v>
      </c>
      <c r="H171" t="s">
        <v>294</v>
      </c>
      <c r="I171" t="s">
        <v>580</v>
      </c>
      <c r="J171" t="s">
        <v>295</v>
      </c>
      <c r="K171">
        <v>3</v>
      </c>
      <c r="L171">
        <v>1</v>
      </c>
      <c r="M171" t="s">
        <v>366</v>
      </c>
      <c r="N171" t="s">
        <v>365</v>
      </c>
      <c r="O171" t="s">
        <v>582</v>
      </c>
      <c r="P171">
        <v>5</v>
      </c>
      <c r="Q171" s="14">
        <v>4</v>
      </c>
      <c r="R171" s="14" t="s">
        <v>380</v>
      </c>
      <c r="S171" s="47"/>
      <c r="T171" s="33">
        <v>0.71399000000000001</v>
      </c>
      <c r="U171" s="33">
        <v>0.69462785272250516</v>
      </c>
      <c r="V171" s="54">
        <v>0.72748120972786379</v>
      </c>
      <c r="W171" s="54">
        <v>0.664682</v>
      </c>
      <c r="X171" s="19">
        <v>0.67991430150252852</v>
      </c>
      <c r="Y171" s="34">
        <v>744938</v>
      </c>
      <c r="Z171" s="34">
        <v>594886.76216443826</v>
      </c>
      <c r="AA171" s="55">
        <v>892604.44733524346</v>
      </c>
      <c r="AB171" s="16">
        <v>48686.3</v>
      </c>
      <c r="AC171" s="16">
        <v>39891.431027294959</v>
      </c>
      <c r="AD171" s="56">
        <v>53608.550954295657</v>
      </c>
      <c r="AE171" s="24">
        <v>178.7</v>
      </c>
      <c r="AF171" s="24">
        <v>91.7</v>
      </c>
      <c r="AG171" s="24">
        <v>175.4</v>
      </c>
      <c r="AH171" s="24">
        <v>77.099999999999994</v>
      </c>
      <c r="AI171" s="24">
        <f t="shared" si="10"/>
        <v>177.05</v>
      </c>
      <c r="AJ171" s="24">
        <f t="shared" si="11"/>
        <v>84.4</v>
      </c>
      <c r="AK171" s="19">
        <v>6.7208194964562984E-2</v>
      </c>
      <c r="AL171" s="19">
        <v>50.880424706586446</v>
      </c>
      <c r="AM171" s="24">
        <v>49.951235284996216</v>
      </c>
      <c r="AN171" s="24">
        <v>185.66399999999999</v>
      </c>
      <c r="AO171" s="24">
        <v>94.169600000000003</v>
      </c>
      <c r="AP171" s="24">
        <v>79.188000000000002</v>
      </c>
      <c r="AQ171" s="19">
        <f>'[1]Data Comps'!U172/'[1]Data Comps'!V172</f>
        <v>6.5356177292606912E-2</v>
      </c>
      <c r="AR171" s="19">
        <v>48.417738380069061</v>
      </c>
      <c r="AS171" s="19">
        <v>45.902317489725036</v>
      </c>
      <c r="AT171" s="21">
        <v>0.71742345714206601</v>
      </c>
      <c r="AU171" s="21">
        <v>0.7387431536429101</v>
      </c>
      <c r="AV171" s="28">
        <v>655417.85318455461</v>
      </c>
      <c r="AW171" s="34">
        <v>779530.70216632518</v>
      </c>
      <c r="AX171" s="16">
        <v>43785.417219466188</v>
      </c>
      <c r="AY171" s="16">
        <v>39874.452522680222</v>
      </c>
      <c r="AZ171">
        <v>1</v>
      </c>
    </row>
    <row r="172" spans="1:52">
      <c r="A172" t="s">
        <v>190</v>
      </c>
      <c r="B172">
        <v>174</v>
      </c>
      <c r="C172" t="s">
        <v>297</v>
      </c>
      <c r="D172" t="s">
        <v>298</v>
      </c>
      <c r="E172">
        <v>2</v>
      </c>
      <c r="F172">
        <v>1</v>
      </c>
      <c r="G172" t="s">
        <v>299</v>
      </c>
      <c r="H172" t="s">
        <v>294</v>
      </c>
      <c r="I172" t="s">
        <v>580</v>
      </c>
      <c r="J172" t="s">
        <v>295</v>
      </c>
      <c r="K172">
        <v>2</v>
      </c>
      <c r="L172">
        <v>1</v>
      </c>
      <c r="M172" t="s">
        <v>364</v>
      </c>
      <c r="N172" t="s">
        <v>365</v>
      </c>
      <c r="O172" t="s">
        <v>582</v>
      </c>
      <c r="P172">
        <v>6</v>
      </c>
      <c r="Q172" s="14">
        <v>4</v>
      </c>
      <c r="R172" s="14" t="s">
        <v>380</v>
      </c>
      <c r="S172" s="47"/>
      <c r="T172" s="33">
        <v>0.69705600000000001</v>
      </c>
      <c r="U172" s="33">
        <v>0.66412404918845647</v>
      </c>
      <c r="V172" s="54">
        <v>0.70916379728197265</v>
      </c>
      <c r="W172" s="54">
        <v>0.64535900000000002</v>
      </c>
      <c r="X172" s="19">
        <v>0.65871706061576152</v>
      </c>
      <c r="Y172" s="34">
        <v>602877</v>
      </c>
      <c r="Z172" s="34">
        <v>431388.04985195247</v>
      </c>
      <c r="AA172" s="55">
        <v>698695.5177744925</v>
      </c>
      <c r="AB172" s="16">
        <v>42541.799999999996</v>
      </c>
      <c r="AC172" s="16">
        <v>31987.096738741762</v>
      </c>
      <c r="AD172" s="56">
        <v>44993.976772453956</v>
      </c>
      <c r="AE172" s="24">
        <v>154.1</v>
      </c>
      <c r="AF172" s="24">
        <v>87.1</v>
      </c>
      <c r="AG172" s="24">
        <v>157.69999999999999</v>
      </c>
      <c r="AH172" s="24">
        <v>69.5</v>
      </c>
      <c r="AI172" s="24">
        <f t="shared" si="10"/>
        <v>155.89999999999998</v>
      </c>
      <c r="AJ172" s="24">
        <f t="shared" si="11"/>
        <v>78.3</v>
      </c>
      <c r="AK172" s="19">
        <v>7.4551351177174485E-2</v>
      </c>
      <c r="AL172" s="19">
        <v>47.572006067965575</v>
      </c>
      <c r="AM172" s="24">
        <v>46.585936689346731</v>
      </c>
      <c r="AN172" s="24">
        <v>172.69499999999999</v>
      </c>
      <c r="AO172" s="24">
        <v>86.076700000000002</v>
      </c>
      <c r="AP172" s="24">
        <v>72.001300000000001</v>
      </c>
      <c r="AQ172" s="19">
        <f>'[1]Data Comps'!U173/'[1]Data Comps'!V173</f>
        <v>7.0564642539025363E-2</v>
      </c>
      <c r="AR172" s="19">
        <v>45.618736508693395</v>
      </c>
      <c r="AS172" s="19">
        <v>42.514209553897579</v>
      </c>
      <c r="AT172" s="21">
        <v>0.69215850721737315</v>
      </c>
      <c r="AU172" s="21">
        <v>0.7220676521981868</v>
      </c>
      <c r="AV172" s="28">
        <v>494137.36736988684</v>
      </c>
      <c r="AW172" s="34">
        <v>619271.43450240477</v>
      </c>
      <c r="AX172" s="16">
        <v>37055.765606591769</v>
      </c>
      <c r="AY172" s="16">
        <v>32824.025962179468</v>
      </c>
      <c r="AZ172">
        <v>1</v>
      </c>
    </row>
    <row r="173" spans="1:52">
      <c r="A173" t="s">
        <v>191</v>
      </c>
      <c r="B173" s="6">
        <v>175</v>
      </c>
      <c r="C173" s="6" t="s">
        <v>301</v>
      </c>
      <c r="D173" s="6" t="s">
        <v>298</v>
      </c>
      <c r="E173" s="6">
        <v>1</v>
      </c>
      <c r="F173" s="6">
        <v>1</v>
      </c>
      <c r="G173" t="s">
        <v>293</v>
      </c>
      <c r="H173" t="s">
        <v>294</v>
      </c>
      <c r="I173" t="s">
        <v>580</v>
      </c>
      <c r="J173" t="s">
        <v>295</v>
      </c>
      <c r="K173">
        <v>1</v>
      </c>
      <c r="L173">
        <v>2</v>
      </c>
      <c r="M173" t="s">
        <v>364</v>
      </c>
      <c r="N173" t="s">
        <v>365</v>
      </c>
      <c r="O173" t="s">
        <v>582</v>
      </c>
      <c r="P173">
        <v>6</v>
      </c>
      <c r="Q173" s="14">
        <v>4</v>
      </c>
      <c r="R173" s="14" t="s">
        <v>380</v>
      </c>
      <c r="S173" s="47"/>
      <c r="T173" s="33">
        <v>0.67512399999999995</v>
      </c>
      <c r="U173" s="33">
        <v>0.65969588980875005</v>
      </c>
      <c r="V173" s="54">
        <v>0.71232901247480196</v>
      </c>
      <c r="W173" s="54">
        <v>0.61919299999999999</v>
      </c>
      <c r="X173" s="19">
        <v>0.66176086201960593</v>
      </c>
      <c r="Y173" s="34">
        <v>564367</v>
      </c>
      <c r="Z173" s="34">
        <v>491388.78228045383</v>
      </c>
      <c r="AA173" s="55">
        <v>681062.54480232648</v>
      </c>
      <c r="AB173" s="16">
        <v>41635.300000000003</v>
      </c>
      <c r="AC173" s="16">
        <v>36765.867639267657</v>
      </c>
      <c r="AD173" s="56">
        <v>42940.231989849504</v>
      </c>
      <c r="AE173" s="24">
        <v>177.6</v>
      </c>
      <c r="AF173" s="24">
        <v>86.1</v>
      </c>
      <c r="AG173" s="24">
        <v>185.2</v>
      </c>
      <c r="AH173" s="24">
        <v>65.7</v>
      </c>
      <c r="AI173" s="24">
        <f t="shared" si="10"/>
        <v>181.39999999999998</v>
      </c>
      <c r="AJ173" s="24">
        <f t="shared" si="11"/>
        <v>75.900000000000006</v>
      </c>
      <c r="AK173" s="19">
        <v>7.4820323469012379E-2</v>
      </c>
      <c r="AL173" s="19">
        <v>48.092399869596015</v>
      </c>
      <c r="AM173" s="24">
        <v>47.582128454498374</v>
      </c>
      <c r="AN173" s="24">
        <v>175.65700000000001</v>
      </c>
      <c r="AO173" s="24">
        <v>89.015500000000003</v>
      </c>
      <c r="AP173" s="24">
        <v>64.091200000000001</v>
      </c>
      <c r="AQ173" s="19">
        <f>'[1]Data Comps'!U174/'[1]Data Comps'!V174</f>
        <v>7.3773448837370012E-2</v>
      </c>
      <c r="AR173" s="19">
        <v>42.385322633625734</v>
      </c>
      <c r="AS173" s="19">
        <v>40.665036639582276</v>
      </c>
      <c r="AT173" s="21">
        <v>0.68758656321904388</v>
      </c>
      <c r="AU173" s="21">
        <v>0.72546611546421136</v>
      </c>
      <c r="AV173" s="28">
        <v>537284.64123559149</v>
      </c>
      <c r="AW173" s="34">
        <v>704112.74901650567</v>
      </c>
      <c r="AX173" s="16">
        <v>41612.176821702669</v>
      </c>
      <c r="AY173" s="16">
        <v>36236.319182533109</v>
      </c>
      <c r="AZ173">
        <v>1</v>
      </c>
    </row>
    <row r="174" spans="1:52">
      <c r="A174" t="s">
        <v>192</v>
      </c>
      <c r="B174" s="6">
        <v>176</v>
      </c>
      <c r="C174" s="6" t="s">
        <v>301</v>
      </c>
      <c r="D174" s="6" t="s">
        <v>298</v>
      </c>
      <c r="E174" s="6">
        <v>1</v>
      </c>
      <c r="F174" s="6">
        <v>1</v>
      </c>
      <c r="G174" t="s">
        <v>293</v>
      </c>
      <c r="H174" t="s">
        <v>294</v>
      </c>
      <c r="I174" t="s">
        <v>580</v>
      </c>
      <c r="J174" t="s">
        <v>295</v>
      </c>
      <c r="K174">
        <v>1</v>
      </c>
      <c r="L174">
        <v>1</v>
      </c>
      <c r="M174" t="s">
        <v>364</v>
      </c>
      <c r="N174" t="s">
        <v>365</v>
      </c>
      <c r="O174" t="s">
        <v>582</v>
      </c>
      <c r="P174">
        <v>6</v>
      </c>
      <c r="Q174" s="14">
        <v>4</v>
      </c>
      <c r="R174" s="14" t="s">
        <v>380</v>
      </c>
      <c r="S174" s="47"/>
      <c r="T174" s="33">
        <v>0.663628</v>
      </c>
      <c r="U174" s="33">
        <v>0.62021730337482994</v>
      </c>
      <c r="V174" s="54">
        <v>0.69057080776048529</v>
      </c>
      <c r="W174" s="54">
        <v>0.607267</v>
      </c>
      <c r="X174" s="19">
        <v>0.63745505156037918</v>
      </c>
      <c r="Y174" s="34">
        <v>419799</v>
      </c>
      <c r="Z174" s="34">
        <v>270635.64378566924</v>
      </c>
      <c r="AA174" s="55">
        <v>529058.6028577988</v>
      </c>
      <c r="AB174" s="16">
        <v>33084.9</v>
      </c>
      <c r="AC174" s="16">
        <v>22969.278829801893</v>
      </c>
      <c r="AD174" s="56">
        <v>36539.620158933518</v>
      </c>
      <c r="AE174" s="24">
        <v>127.9</v>
      </c>
      <c r="AF174" s="24">
        <v>85.3</v>
      </c>
      <c r="AG174" s="24">
        <v>128.30000000000001</v>
      </c>
      <c r="AH174" s="24">
        <v>59.1</v>
      </c>
      <c r="AI174" s="24">
        <f t="shared" si="10"/>
        <v>128.10000000000002</v>
      </c>
      <c r="AJ174" s="24">
        <f t="shared" si="11"/>
        <v>72.2</v>
      </c>
      <c r="AK174" s="19">
        <v>8.744791943755828E-2</v>
      </c>
      <c r="AL174" s="19">
        <v>44.61175851451133</v>
      </c>
      <c r="AM174" s="24">
        <v>43.437118439375737</v>
      </c>
      <c r="AN174" s="24">
        <v>133.43799999999999</v>
      </c>
      <c r="AO174" s="24">
        <v>82.456500000000005</v>
      </c>
      <c r="AP174" s="24">
        <v>61.177399999999999</v>
      </c>
      <c r="AQ174" s="19">
        <f>'[1]Data Comps'!U175/'[1]Data Comps'!V175</f>
        <v>7.8811288259381274E-2</v>
      </c>
      <c r="AR174" s="19">
        <v>40.901828624677663</v>
      </c>
      <c r="AS174" s="19">
        <v>38.06561301379179</v>
      </c>
      <c r="AT174" s="21">
        <v>0.65401192234155148</v>
      </c>
      <c r="AU174" s="21">
        <v>0.70719886631301965</v>
      </c>
      <c r="AV174" s="28">
        <v>338130.43569075572</v>
      </c>
      <c r="AW174" s="34">
        <v>488029.20751982171</v>
      </c>
      <c r="AX174" s="16">
        <v>30800.500140832028</v>
      </c>
      <c r="AY174" s="16">
        <v>25350.33137115464</v>
      </c>
      <c r="AZ174">
        <v>1</v>
      </c>
    </row>
    <row r="175" spans="1:52">
      <c r="A175" t="s">
        <v>193</v>
      </c>
      <c r="B175">
        <v>177</v>
      </c>
      <c r="C175" t="s">
        <v>301</v>
      </c>
      <c r="D175" t="s">
        <v>298</v>
      </c>
      <c r="E175">
        <v>1</v>
      </c>
      <c r="F175">
        <v>1</v>
      </c>
      <c r="G175" t="s">
        <v>293</v>
      </c>
      <c r="H175" t="s">
        <v>294</v>
      </c>
      <c r="I175" t="s">
        <v>580</v>
      </c>
      <c r="J175" t="s">
        <v>295</v>
      </c>
      <c r="K175">
        <v>1</v>
      </c>
      <c r="L175">
        <v>2</v>
      </c>
      <c r="M175" t="s">
        <v>366</v>
      </c>
      <c r="N175" t="s">
        <v>365</v>
      </c>
      <c r="O175" t="s">
        <v>582</v>
      </c>
      <c r="P175">
        <v>6</v>
      </c>
      <c r="Q175" s="14">
        <v>4</v>
      </c>
      <c r="R175" s="14" t="s">
        <v>380</v>
      </c>
      <c r="S175" s="47"/>
      <c r="T175" s="33">
        <v>0.73777199999999998</v>
      </c>
      <c r="U175" s="33">
        <v>0.67589271987755406</v>
      </c>
      <c r="V175" s="54">
        <v>0.74393651626999469</v>
      </c>
      <c r="W175" s="54">
        <v>0.69135800000000003</v>
      </c>
      <c r="X175" s="19">
        <v>0.6984019290123521</v>
      </c>
      <c r="Y175" s="34">
        <v>1139350</v>
      </c>
      <c r="Z175" s="34">
        <v>792245.62091386272</v>
      </c>
      <c r="AA175" s="55">
        <v>1218552.3274151967</v>
      </c>
      <c r="AB175" s="16">
        <v>67538.8</v>
      </c>
      <c r="AC175" s="16">
        <v>56029.34320634426</v>
      </c>
      <c r="AD175" s="56">
        <v>67759.17880248875</v>
      </c>
      <c r="AE175" s="24">
        <v>258.3</v>
      </c>
      <c r="AF175" s="24">
        <v>91.9</v>
      </c>
      <c r="AG175" s="24">
        <v>258.89999999999998</v>
      </c>
      <c r="AH175" s="24">
        <v>66.2</v>
      </c>
      <c r="AI175" s="24">
        <f t="shared" si="10"/>
        <v>258.60000000000002</v>
      </c>
      <c r="AJ175" s="24">
        <f t="shared" si="11"/>
        <v>79.050000000000011</v>
      </c>
      <c r="AK175" s="19">
        <v>7.0722187320788082E-2</v>
      </c>
      <c r="AL175" s="19">
        <v>54.220454910499178</v>
      </c>
      <c r="AM175" s="24">
        <v>53.950727367896029</v>
      </c>
      <c r="AN175" s="24">
        <v>253.99100000000001</v>
      </c>
      <c r="AO175" s="24">
        <v>90.956199999999995</v>
      </c>
      <c r="AP175" s="24">
        <v>76.368899999999996</v>
      </c>
      <c r="AQ175" s="19">
        <f>'[1]Data Comps'!U176/'[1]Data Comps'!V176</f>
        <v>5.9278360468688292E-2</v>
      </c>
      <c r="AR175" s="19">
        <v>52.917291488420091</v>
      </c>
      <c r="AS175" s="19">
        <v>50.608687154642958</v>
      </c>
      <c r="AT175" s="21">
        <v>0.70441762199417413</v>
      </c>
      <c r="AU175" s="21">
        <v>0.75018815681676954</v>
      </c>
      <c r="AV175" s="28">
        <v>823759.89367983583</v>
      </c>
      <c r="AW175" s="34">
        <v>1143557.918869742</v>
      </c>
      <c r="AX175" s="16">
        <v>61378.182549530196</v>
      </c>
      <c r="AY175" s="16">
        <v>52477.418133756015</v>
      </c>
      <c r="AZ175">
        <v>1</v>
      </c>
    </row>
    <row r="176" spans="1:52">
      <c r="A176" t="s">
        <v>194</v>
      </c>
      <c r="B176">
        <v>178</v>
      </c>
      <c r="C176" t="s">
        <v>301</v>
      </c>
      <c r="D176" t="s">
        <v>298</v>
      </c>
      <c r="E176">
        <v>1</v>
      </c>
      <c r="F176">
        <v>2</v>
      </c>
      <c r="G176" t="s">
        <v>301</v>
      </c>
      <c r="H176" t="s">
        <v>302</v>
      </c>
      <c r="I176" t="s">
        <v>580</v>
      </c>
      <c r="J176" t="s">
        <v>298</v>
      </c>
      <c r="K176">
        <v>1</v>
      </c>
      <c r="L176">
        <v>2</v>
      </c>
      <c r="M176" t="s">
        <v>366</v>
      </c>
      <c r="N176" t="s">
        <v>365</v>
      </c>
      <c r="O176" t="s">
        <v>582</v>
      </c>
      <c r="P176">
        <v>6</v>
      </c>
      <c r="Q176" s="14">
        <v>4</v>
      </c>
      <c r="R176" s="14" t="s">
        <v>380</v>
      </c>
      <c r="S176" s="47"/>
      <c r="T176" s="33">
        <v>0.73730200000000001</v>
      </c>
      <c r="U176" s="33">
        <v>0.70142190999452048</v>
      </c>
      <c r="V176" s="54">
        <v>0.74278131343034304</v>
      </c>
      <c r="W176" s="54">
        <v>0.69201800000000002</v>
      </c>
      <c r="X176" s="19">
        <v>0.69710025668871356</v>
      </c>
      <c r="Y176" s="34">
        <v>1155950</v>
      </c>
      <c r="Z176" s="34">
        <v>868278.48007168376</v>
      </c>
      <c r="AA176" s="55">
        <v>1147720.4235726246</v>
      </c>
      <c r="AB176" s="16">
        <v>68064.200000000012</v>
      </c>
      <c r="AC176" s="16">
        <v>56477.549394033602</v>
      </c>
      <c r="AD176" s="56">
        <v>64179.010368956646</v>
      </c>
      <c r="AE176" s="24">
        <v>246.3</v>
      </c>
      <c r="AF176" s="24">
        <v>92.3</v>
      </c>
      <c r="AG176" s="24">
        <v>244.5</v>
      </c>
      <c r="AH176" s="24">
        <v>74.099999999999994</v>
      </c>
      <c r="AI176" s="24">
        <f t="shared" si="10"/>
        <v>245.4</v>
      </c>
      <c r="AJ176" s="24">
        <f t="shared" si="11"/>
        <v>83.199999999999989</v>
      </c>
      <c r="AK176" s="19">
        <v>6.5045432646644544E-2</v>
      </c>
      <c r="AL176" s="19">
        <v>53.972304221574149</v>
      </c>
      <c r="AM176" s="24">
        <v>53.649335677250157</v>
      </c>
      <c r="AN176" s="24">
        <v>237.76599999999999</v>
      </c>
      <c r="AO176" s="24">
        <v>92.012100000000004</v>
      </c>
      <c r="AP176" s="24">
        <v>78.169600000000003</v>
      </c>
      <c r="AQ176" s="19">
        <f>'[1]Data Comps'!U177/'[1]Data Comps'!V177</f>
        <v>5.888161252649337E-2</v>
      </c>
      <c r="AR176" s="19">
        <v>52.869866035905815</v>
      </c>
      <c r="AS176" s="19">
        <v>50.949691614681427</v>
      </c>
      <c r="AT176" s="21">
        <v>0.72164250664717833</v>
      </c>
      <c r="AU176" s="21">
        <v>0.74998809709232439</v>
      </c>
      <c r="AV176" s="28">
        <v>878806.15444813296</v>
      </c>
      <c r="AW176" s="34">
        <v>1094653.2801020602</v>
      </c>
      <c r="AX176" s="16">
        <v>58799.075968798876</v>
      </c>
      <c r="AY176" s="16">
        <v>52648.951204884637</v>
      </c>
      <c r="AZ176">
        <v>1</v>
      </c>
    </row>
    <row r="177" spans="1:52">
      <c r="A177" t="s">
        <v>195</v>
      </c>
      <c r="B177">
        <v>179</v>
      </c>
      <c r="C177" t="s">
        <v>297</v>
      </c>
      <c r="D177" t="s">
        <v>298</v>
      </c>
      <c r="E177">
        <v>2</v>
      </c>
      <c r="F177">
        <v>0</v>
      </c>
      <c r="G177" t="s">
        <v>299</v>
      </c>
      <c r="H177" t="s">
        <v>294</v>
      </c>
      <c r="I177" t="s">
        <v>580</v>
      </c>
      <c r="J177" t="s">
        <v>295</v>
      </c>
      <c r="K177">
        <v>2</v>
      </c>
      <c r="L177">
        <v>1</v>
      </c>
      <c r="M177" t="s">
        <v>364</v>
      </c>
      <c r="N177" t="s">
        <v>365</v>
      </c>
      <c r="O177" t="s">
        <v>582</v>
      </c>
      <c r="P177">
        <v>6</v>
      </c>
      <c r="Q177" s="14">
        <v>4</v>
      </c>
      <c r="R177" s="14" t="s">
        <v>380</v>
      </c>
      <c r="S177" s="47"/>
      <c r="T177" s="33">
        <v>0.71459499999999998</v>
      </c>
      <c r="U177" s="33">
        <v>0.66871599458671915</v>
      </c>
      <c r="V177" s="54">
        <v>0.71926973483466972</v>
      </c>
      <c r="W177" s="54">
        <v>0.66567200000000004</v>
      </c>
      <c r="X177" s="19">
        <v>0.67023550134448784</v>
      </c>
      <c r="Y177" s="34">
        <v>756385</v>
      </c>
      <c r="Z177" s="34">
        <v>523834.97567747917</v>
      </c>
      <c r="AA177" s="55">
        <v>853689.35821061267</v>
      </c>
      <c r="AB177" s="16">
        <v>50136</v>
      </c>
      <c r="AC177" s="16">
        <v>38122.091237342909</v>
      </c>
      <c r="AD177" s="56">
        <v>52773.952374881439</v>
      </c>
      <c r="AE177" s="24">
        <v>183.5</v>
      </c>
      <c r="AF177" s="24">
        <v>87.5</v>
      </c>
      <c r="AG177" s="24">
        <v>183.1</v>
      </c>
      <c r="AH177" s="24">
        <v>68</v>
      </c>
      <c r="AI177" s="24">
        <f t="shared" si="10"/>
        <v>183.3</v>
      </c>
      <c r="AJ177" s="24">
        <f t="shared" si="11"/>
        <v>77.75</v>
      </c>
      <c r="AK177" s="19">
        <v>7.3635259584504065E-2</v>
      </c>
      <c r="AL177" s="19">
        <v>49.338763355544572</v>
      </c>
      <c r="AM177" s="24">
        <v>48.529017808619109</v>
      </c>
      <c r="AN177" s="24">
        <v>185</v>
      </c>
      <c r="AO177" s="24">
        <v>88.750200000000007</v>
      </c>
      <c r="AP177" s="24">
        <v>76.875200000000007</v>
      </c>
      <c r="AQ177" s="19">
        <f>'[1]Data Comps'!U178/'[1]Data Comps'!V178</f>
        <v>6.628370472709004E-2</v>
      </c>
      <c r="AR177" s="19">
        <v>48.533967491367299</v>
      </c>
      <c r="AS177" s="19">
        <v>45.259992819530879</v>
      </c>
      <c r="AT177" s="21">
        <v>0.69519008584097275</v>
      </c>
      <c r="AU177" s="21">
        <v>0.72955318866384888</v>
      </c>
      <c r="AV177" s="28">
        <v>571055.15062465065</v>
      </c>
      <c r="AW177" s="34">
        <v>734813.61293613131</v>
      </c>
      <c r="AX177" s="16">
        <v>42763.86714873428</v>
      </c>
      <c r="AY177" s="16">
        <v>37549.340344054945</v>
      </c>
      <c r="AZ177">
        <v>1</v>
      </c>
    </row>
    <row r="178" spans="1:52">
      <c r="A178" t="s">
        <v>196</v>
      </c>
      <c r="B178">
        <v>180</v>
      </c>
      <c r="C178" t="s">
        <v>301</v>
      </c>
      <c r="D178" t="s">
        <v>298</v>
      </c>
      <c r="E178">
        <v>1</v>
      </c>
      <c r="F178">
        <v>1</v>
      </c>
      <c r="G178" t="s">
        <v>299</v>
      </c>
      <c r="H178" t="s">
        <v>294</v>
      </c>
      <c r="I178" t="s">
        <v>580</v>
      </c>
      <c r="J178" t="s">
        <v>295</v>
      </c>
      <c r="K178">
        <v>2</v>
      </c>
      <c r="L178">
        <v>2</v>
      </c>
      <c r="M178" t="s">
        <v>363</v>
      </c>
      <c r="N178" t="s">
        <v>530</v>
      </c>
      <c r="O178" t="s">
        <v>582</v>
      </c>
      <c r="P178">
        <v>6</v>
      </c>
      <c r="Q178" s="14">
        <v>4</v>
      </c>
      <c r="R178" s="14" t="s">
        <v>380</v>
      </c>
      <c r="S178" s="47"/>
      <c r="T178" s="33">
        <v>0.66422300000000001</v>
      </c>
      <c r="U178" s="33">
        <v>0.68459251964206136</v>
      </c>
      <c r="V178" s="54">
        <v>0.70982571882365308</v>
      </c>
      <c r="W178" s="54">
        <v>0.60696300000000003</v>
      </c>
      <c r="X178" s="19">
        <v>0.65845709445886547</v>
      </c>
      <c r="Y178" s="34">
        <v>652200</v>
      </c>
      <c r="Z178" s="34">
        <v>714822.17327854095</v>
      </c>
      <c r="AA178" s="62">
        <v>837240.7544392834</v>
      </c>
      <c r="AB178" s="16">
        <v>50020</v>
      </c>
      <c r="AC178" s="16">
        <v>49166.041461987785</v>
      </c>
      <c r="AD178" s="56">
        <v>52915.737158243312</v>
      </c>
      <c r="AE178" s="24">
        <v>229.4</v>
      </c>
      <c r="AF178" s="24">
        <v>80.7</v>
      </c>
      <c r="AG178" s="24">
        <v>230</v>
      </c>
      <c r="AH178" s="24">
        <v>71.2</v>
      </c>
      <c r="AI178" s="24">
        <f t="shared" si="10"/>
        <v>229.7</v>
      </c>
      <c r="AJ178" s="24">
        <f t="shared" si="11"/>
        <v>75.95</v>
      </c>
      <c r="AK178" s="19">
        <v>6.8780800736058745E-2</v>
      </c>
      <c r="AL178" s="19">
        <v>47.648662232710095</v>
      </c>
      <c r="AM178" s="24">
        <v>47.466451347103074</v>
      </c>
      <c r="AN178" s="24">
        <v>226.37199999999999</v>
      </c>
      <c r="AO178" s="24">
        <v>81.065700000000007</v>
      </c>
      <c r="AP178" s="24">
        <v>58.122600000000006</v>
      </c>
      <c r="AQ178" s="19">
        <f>'[1]Data Comps'!U179/'[1]Data Comps'!V179</f>
        <v>7.669426556271082E-2</v>
      </c>
      <c r="AR178" s="19">
        <v>40.951193575055264</v>
      </c>
      <c r="AS178" s="19">
        <v>39.116353458616551</v>
      </c>
      <c r="AT178" s="21">
        <v>0.6993570287536609</v>
      </c>
      <c r="AU178" s="21">
        <v>0.71666578157141625</v>
      </c>
      <c r="AV178" s="28">
        <v>691055.84698362253</v>
      </c>
      <c r="AW178" s="34">
        <v>783261.33218508912</v>
      </c>
      <c r="AX178" s="16">
        <v>47827.478022512783</v>
      </c>
      <c r="AY178" s="16">
        <v>44826.003498148493</v>
      </c>
      <c r="AZ178">
        <v>1</v>
      </c>
    </row>
    <row r="179" spans="1:52">
      <c r="A179" t="s">
        <v>197</v>
      </c>
      <c r="B179" s="5">
        <v>181</v>
      </c>
      <c r="C179" s="5" t="s">
        <v>297</v>
      </c>
      <c r="D179" s="5" t="s">
        <v>298</v>
      </c>
      <c r="E179" s="46">
        <v>2</v>
      </c>
      <c r="F179" s="5">
        <v>2</v>
      </c>
      <c r="G179" t="s">
        <v>297</v>
      </c>
      <c r="H179" t="s">
        <v>294</v>
      </c>
      <c r="I179" t="s">
        <v>580</v>
      </c>
      <c r="J179" t="s">
        <v>298</v>
      </c>
      <c r="K179">
        <v>2</v>
      </c>
      <c r="L179">
        <v>2</v>
      </c>
      <c r="M179" t="s">
        <v>364</v>
      </c>
      <c r="N179" t="s">
        <v>365</v>
      </c>
      <c r="O179" t="s">
        <v>582</v>
      </c>
      <c r="P179">
        <v>6</v>
      </c>
      <c r="Q179" s="14">
        <v>4</v>
      </c>
      <c r="R179" s="14" t="s">
        <v>380</v>
      </c>
      <c r="S179" s="47"/>
      <c r="T179" s="33">
        <v>0.69246300000000005</v>
      </c>
      <c r="U179" s="33">
        <v>0.61547617305983293</v>
      </c>
      <c r="V179" s="54">
        <v>0.71173727855668978</v>
      </c>
      <c r="W179" s="54">
        <v>0.63952100000000001</v>
      </c>
      <c r="X179" s="19">
        <v>0.66119558166979575</v>
      </c>
      <c r="Y179" s="34">
        <v>608498</v>
      </c>
      <c r="Z179" s="34">
        <v>355844.35582502093</v>
      </c>
      <c r="AA179" s="55">
        <v>638135.05785789643</v>
      </c>
      <c r="AB179" s="16">
        <v>43896.9</v>
      </c>
      <c r="AC179" s="16">
        <v>30629.943391796638</v>
      </c>
      <c r="AD179" s="56">
        <v>40406.03566800421</v>
      </c>
      <c r="AE179" s="24">
        <v>172</v>
      </c>
      <c r="AF179" s="24">
        <v>87.8</v>
      </c>
      <c r="AG179" s="24">
        <v>167.3</v>
      </c>
      <c r="AH179" s="24">
        <v>54</v>
      </c>
      <c r="AI179" s="24">
        <f t="shared" si="10"/>
        <v>169.65</v>
      </c>
      <c r="AJ179" s="24">
        <f t="shared" si="11"/>
        <v>70.900000000000006</v>
      </c>
      <c r="AK179" s="19">
        <v>8.6076799843519999E-2</v>
      </c>
      <c r="AL179" s="19">
        <v>47.99443643791102</v>
      </c>
      <c r="AM179" s="24">
        <v>47.379188329767871</v>
      </c>
      <c r="AN179" s="24">
        <v>174.387</v>
      </c>
      <c r="AO179" s="24">
        <v>87.193400000000011</v>
      </c>
      <c r="AP179" s="24">
        <v>63.304799999999993</v>
      </c>
      <c r="AQ179" s="19">
        <f>'[1]Data Comps'!U180/'[1]Data Comps'!V180</f>
        <v>7.2139760525096228E-2</v>
      </c>
      <c r="AR179" s="19">
        <v>44.891391808894781</v>
      </c>
      <c r="AS179" s="19">
        <v>41.585943426528978</v>
      </c>
      <c r="AT179" s="21">
        <v>0.65120657413585625</v>
      </c>
      <c r="AU179" s="21">
        <v>0.72744164994460259</v>
      </c>
      <c r="AV179" s="28">
        <v>421153.83724712796</v>
      </c>
      <c r="AW179" s="34">
        <v>684764.9427832932</v>
      </c>
      <c r="AX179" s="16">
        <v>40166.44533897868</v>
      </c>
      <c r="AY179" s="16">
        <v>31853.074244824827</v>
      </c>
      <c r="AZ179">
        <v>1</v>
      </c>
    </row>
    <row r="180" spans="1:52">
      <c r="A180" t="s">
        <v>198</v>
      </c>
      <c r="B180">
        <v>182</v>
      </c>
      <c r="C180" t="s">
        <v>301</v>
      </c>
      <c r="D180" t="s">
        <v>298</v>
      </c>
      <c r="E180" s="48">
        <v>1</v>
      </c>
      <c r="F180">
        <v>1</v>
      </c>
      <c r="G180" t="s">
        <v>297</v>
      </c>
      <c r="H180" t="s">
        <v>294</v>
      </c>
      <c r="I180" t="s">
        <v>580</v>
      </c>
      <c r="J180" t="s">
        <v>298</v>
      </c>
      <c r="K180">
        <v>2</v>
      </c>
      <c r="L180">
        <v>1</v>
      </c>
      <c r="M180" t="s">
        <v>364</v>
      </c>
      <c r="N180" t="s">
        <v>365</v>
      </c>
      <c r="O180" t="s">
        <v>582</v>
      </c>
      <c r="P180">
        <v>6</v>
      </c>
      <c r="Q180" s="14">
        <v>4</v>
      </c>
      <c r="R180" s="14" t="s">
        <v>380</v>
      </c>
      <c r="S180" s="47"/>
      <c r="T180" s="33">
        <v>0.68946399999999997</v>
      </c>
      <c r="U180" s="33">
        <v>0.64334436327691347</v>
      </c>
      <c r="V180" s="54">
        <v>0.70521230117388378</v>
      </c>
      <c r="W180" s="54">
        <v>0.63772200000000001</v>
      </c>
      <c r="X180" s="19">
        <v>0.6540102037354758</v>
      </c>
      <c r="Y180" s="34">
        <v>579090</v>
      </c>
      <c r="Z180" s="34">
        <v>398565.30093308806</v>
      </c>
      <c r="AA180" s="55">
        <v>695861.19980846148</v>
      </c>
      <c r="AB180" s="16">
        <v>41575.699999999997</v>
      </c>
      <c r="AC180" s="16">
        <v>31392.824106444361</v>
      </c>
      <c r="AD180" s="56">
        <v>45363.83159124307</v>
      </c>
      <c r="AE180" s="24">
        <v>162</v>
      </c>
      <c r="AF180" s="24">
        <v>84.6</v>
      </c>
      <c r="AG180" s="24">
        <v>162.69999999999999</v>
      </c>
      <c r="AH180" s="24">
        <v>62.8</v>
      </c>
      <c r="AI180" s="24">
        <f t="shared" si="10"/>
        <v>162.35</v>
      </c>
      <c r="AJ180" s="24">
        <f t="shared" si="11"/>
        <v>73.699999999999989</v>
      </c>
      <c r="AK180" s="19">
        <v>8.0089306526130499E-2</v>
      </c>
      <c r="AL180" s="19">
        <v>46.906249898414515</v>
      </c>
      <c r="AM180" s="24">
        <v>46.018678894583644</v>
      </c>
      <c r="AN180" s="24">
        <v>160.69999999999999</v>
      </c>
      <c r="AO180" s="24">
        <v>83.052700000000002</v>
      </c>
      <c r="AP180" s="24">
        <v>67.818100000000001</v>
      </c>
      <c r="AQ180" s="19">
        <f>'[1]Data Comps'!U181/'[1]Data Comps'!V181</f>
        <v>7.1794885078312526E-2</v>
      </c>
      <c r="AR180" s="19">
        <v>44.493701160960789</v>
      </c>
      <c r="AS180" s="19">
        <v>41.785706554549897</v>
      </c>
      <c r="AT180" s="21">
        <v>0.67428144794640887</v>
      </c>
      <c r="AU180" s="21">
        <v>0.71711160208801883</v>
      </c>
      <c r="AV180" s="28">
        <v>451628.06510192691</v>
      </c>
      <c r="AW180" s="34">
        <v>608403.41254176782</v>
      </c>
      <c r="AX180" s="16">
        <v>37074.884489340227</v>
      </c>
      <c r="AY180" s="16">
        <v>31798.511379622658</v>
      </c>
      <c r="AZ180">
        <v>1</v>
      </c>
    </row>
    <row r="181" spans="1:52">
      <c r="A181" s="6" t="s">
        <v>199</v>
      </c>
      <c r="B181">
        <v>183</v>
      </c>
      <c r="C181" t="s">
        <v>301</v>
      </c>
      <c r="D181" t="s">
        <v>298</v>
      </c>
      <c r="E181" s="48">
        <v>1</v>
      </c>
      <c r="F181">
        <v>1</v>
      </c>
      <c r="G181" t="s">
        <v>297</v>
      </c>
      <c r="H181" t="s">
        <v>294</v>
      </c>
      <c r="I181" t="s">
        <v>580</v>
      </c>
      <c r="J181" t="s">
        <v>298</v>
      </c>
      <c r="K181">
        <v>2</v>
      </c>
      <c r="L181">
        <v>1</v>
      </c>
      <c r="M181" t="s">
        <v>364</v>
      </c>
      <c r="N181" t="s">
        <v>365</v>
      </c>
      <c r="O181" t="s">
        <v>582</v>
      </c>
      <c r="P181">
        <v>6</v>
      </c>
      <c r="Q181" s="14">
        <v>4</v>
      </c>
      <c r="R181" s="14" t="s">
        <v>380</v>
      </c>
      <c r="S181" s="47"/>
      <c r="T181" s="33">
        <v>0.69151799999999997</v>
      </c>
      <c r="U181" s="33">
        <v>0.65787923302297191</v>
      </c>
      <c r="V181" s="54">
        <v>0.70781064901683832</v>
      </c>
      <c r="W181" s="54">
        <v>0.63947100000000001</v>
      </c>
      <c r="X181" s="19">
        <v>0.65681889011746541</v>
      </c>
      <c r="Y181" s="34">
        <v>640700</v>
      </c>
      <c r="Z181" s="34">
        <v>488688.21143421938</v>
      </c>
      <c r="AA181" s="55">
        <v>776792.16409244004</v>
      </c>
      <c r="AB181" s="16">
        <v>44920.9</v>
      </c>
      <c r="AC181" s="16">
        <v>36733.293115850909</v>
      </c>
      <c r="AD181" s="56">
        <v>50000.045151724109</v>
      </c>
      <c r="AE181" s="24">
        <v>182.3</v>
      </c>
      <c r="AF181" s="24">
        <v>83.2</v>
      </c>
      <c r="AG181" s="24">
        <v>183.7</v>
      </c>
      <c r="AH181" s="24">
        <v>65.599999999999994</v>
      </c>
      <c r="AI181" s="24">
        <f t="shared" si="10"/>
        <v>183</v>
      </c>
      <c r="AJ181" s="24">
        <f t="shared" si="11"/>
        <v>74.400000000000006</v>
      </c>
      <c r="AK181" s="19">
        <v>7.5987687085444358E-2</v>
      </c>
      <c r="AL181" s="19">
        <v>47.332172387888633</v>
      </c>
      <c r="AM181" s="24">
        <v>46.607487757377825</v>
      </c>
      <c r="AN181" s="24">
        <v>183.52199999999999</v>
      </c>
      <c r="AO181" s="24">
        <v>80.6631</v>
      </c>
      <c r="AP181" s="24">
        <v>64.422200000000004</v>
      </c>
      <c r="AQ181" s="19">
        <f>'[1]Data Comps'!U182/'[1]Data Comps'!V182</f>
        <v>7.0112221008272205E-2</v>
      </c>
      <c r="AR181" s="19">
        <v>44.782452593964429</v>
      </c>
      <c r="AS181" s="19">
        <v>42.788546088791627</v>
      </c>
      <c r="AT181" s="21">
        <v>0.68390696241794324</v>
      </c>
      <c r="AU181" s="21">
        <v>0.71766827431485591</v>
      </c>
      <c r="AV181" s="28">
        <v>522970.12196436443</v>
      </c>
      <c r="AW181" s="34">
        <v>663279.17907675495</v>
      </c>
      <c r="AX181" s="16">
        <v>40343.69328780433</v>
      </c>
      <c r="AY181" s="16">
        <v>35702.351878020389</v>
      </c>
      <c r="AZ181">
        <v>1</v>
      </c>
    </row>
    <row r="182" spans="1:52">
      <c r="A182" t="s">
        <v>200</v>
      </c>
      <c r="B182" s="6">
        <v>184</v>
      </c>
      <c r="C182" s="6" t="s">
        <v>301</v>
      </c>
      <c r="D182" s="6" t="s">
        <v>298</v>
      </c>
      <c r="E182" s="85">
        <v>1</v>
      </c>
      <c r="F182" s="6">
        <v>0</v>
      </c>
      <c r="G182" t="s">
        <v>297</v>
      </c>
      <c r="H182" t="s">
        <v>294</v>
      </c>
      <c r="I182" t="s">
        <v>580</v>
      </c>
      <c r="J182" t="s">
        <v>298</v>
      </c>
      <c r="K182">
        <v>2</v>
      </c>
      <c r="L182">
        <v>1</v>
      </c>
      <c r="M182" t="s">
        <v>364</v>
      </c>
      <c r="N182" t="s">
        <v>365</v>
      </c>
      <c r="O182" t="s">
        <v>582</v>
      </c>
      <c r="P182">
        <v>6</v>
      </c>
      <c r="Q182" s="14">
        <v>4</v>
      </c>
      <c r="R182" s="14" t="s">
        <v>380</v>
      </c>
      <c r="S182" s="47"/>
      <c r="T182" s="33">
        <v>0.71104100000000003</v>
      </c>
      <c r="U182" s="33">
        <v>0.65059291072943071</v>
      </c>
      <c r="V182" s="54">
        <v>0.72081391699784636</v>
      </c>
      <c r="W182" s="54">
        <v>0.66110400000000002</v>
      </c>
      <c r="X182" s="19">
        <v>0.67205952951547376</v>
      </c>
      <c r="Y182" s="34">
        <v>765824</v>
      </c>
      <c r="Z182" s="34">
        <v>469380.73414866917</v>
      </c>
      <c r="AA182" s="55">
        <v>859151.11363767553</v>
      </c>
      <c r="AB182" s="16">
        <v>49903.199999999997</v>
      </c>
      <c r="AC182" s="16">
        <v>36127.103636018684</v>
      </c>
      <c r="AD182" s="56">
        <v>52830.842348284932</v>
      </c>
      <c r="AE182" s="24">
        <v>184.1</v>
      </c>
      <c r="AF182" s="24">
        <v>88.3</v>
      </c>
      <c r="AG182" s="24">
        <v>179.3</v>
      </c>
      <c r="AH182" s="24">
        <v>62.7</v>
      </c>
      <c r="AI182" s="24">
        <f t="shared" si="10"/>
        <v>181.7</v>
      </c>
      <c r="AJ182" s="24">
        <f t="shared" si="11"/>
        <v>75.5</v>
      </c>
      <c r="AK182" s="19">
        <v>7.8780139231819757E-2</v>
      </c>
      <c r="AL182" s="19">
        <v>49.622050074571888</v>
      </c>
      <c r="AM182" s="24">
        <v>48.786906025864255</v>
      </c>
      <c r="AN182" s="24">
        <v>194.911</v>
      </c>
      <c r="AO182" s="24">
        <v>87.792699999999996</v>
      </c>
      <c r="AP182" s="24">
        <v>70.675899999999999</v>
      </c>
      <c r="AQ182" s="19">
        <f>'[1]Data Comps'!U183/'[1]Data Comps'!V183</f>
        <v>6.5162752799598864E-2</v>
      </c>
      <c r="AR182" s="19">
        <v>47.900245356634656</v>
      </c>
      <c r="AS182" s="19">
        <v>46.038570672822587</v>
      </c>
      <c r="AT182" s="21">
        <v>0.68231194238911519</v>
      </c>
      <c r="AU182" s="21">
        <v>0.73131419633078998</v>
      </c>
      <c r="AV182" s="28">
        <v>526722.40724308928</v>
      </c>
      <c r="AW182" s="34">
        <v>741779.72184313845</v>
      </c>
      <c r="AX182" s="16">
        <v>42880.58046806942</v>
      </c>
      <c r="AY182" s="16">
        <v>36141.526596893898</v>
      </c>
      <c r="AZ182">
        <v>1</v>
      </c>
    </row>
    <row r="183" spans="1:52">
      <c r="A183" t="s">
        <v>201</v>
      </c>
      <c r="B183" s="6">
        <v>185</v>
      </c>
      <c r="C183" s="6" t="s">
        <v>301</v>
      </c>
      <c r="D183" s="6" t="s">
        <v>298</v>
      </c>
      <c r="E183" s="85">
        <v>1</v>
      </c>
      <c r="F183" s="6">
        <v>0</v>
      </c>
      <c r="G183" t="s">
        <v>301</v>
      </c>
      <c r="H183" t="s">
        <v>302</v>
      </c>
      <c r="I183" t="s">
        <v>580</v>
      </c>
      <c r="J183" t="s">
        <v>298</v>
      </c>
      <c r="K183">
        <v>1</v>
      </c>
      <c r="L183">
        <v>0</v>
      </c>
      <c r="M183" t="s">
        <v>363</v>
      </c>
      <c r="N183" t="s">
        <v>530</v>
      </c>
      <c r="O183" t="s">
        <v>582</v>
      </c>
      <c r="P183">
        <v>6</v>
      </c>
      <c r="Q183" s="14">
        <v>4</v>
      </c>
      <c r="R183" s="14" t="s">
        <v>380</v>
      </c>
      <c r="S183" s="47"/>
      <c r="T183" s="33">
        <v>0.67546399999999995</v>
      </c>
      <c r="U183" s="33">
        <v>0.60602733172254597</v>
      </c>
      <c r="V183" s="54">
        <v>0.69072048387432605</v>
      </c>
      <c r="W183" s="54">
        <v>0.620618</v>
      </c>
      <c r="X183" s="19">
        <v>0.63763056250202321</v>
      </c>
      <c r="Y183" s="34">
        <v>476976</v>
      </c>
      <c r="Z183" s="34">
        <v>286438.78459480364</v>
      </c>
      <c r="AA183" s="62">
        <v>664007.54424999491</v>
      </c>
      <c r="AB183" s="16">
        <v>35142.300000000003</v>
      </c>
      <c r="AC183" s="16">
        <v>25122.014878580143</v>
      </c>
      <c r="AD183" s="56">
        <v>45801.112228643193</v>
      </c>
      <c r="AE183" s="24">
        <v>143.30000000000001</v>
      </c>
      <c r="AF183" s="24">
        <v>80.5</v>
      </c>
      <c r="AG183" s="24">
        <v>144.80000000000001</v>
      </c>
      <c r="AH183" s="24">
        <v>55.5</v>
      </c>
      <c r="AI183" s="24">
        <f t="shared" si="10"/>
        <v>144.05000000000001</v>
      </c>
      <c r="AJ183" s="24">
        <f t="shared" si="11"/>
        <v>68</v>
      </c>
      <c r="AK183" s="19">
        <v>9.241639341489849E-2</v>
      </c>
      <c r="AL183" s="19">
        <v>44.634342691886637</v>
      </c>
      <c r="AM183" s="24">
        <v>43.4928877448572</v>
      </c>
      <c r="AN183" s="24">
        <v>151.417</v>
      </c>
      <c r="AO183" s="24">
        <v>80.004000000000005</v>
      </c>
      <c r="AP183" s="24">
        <v>61.211100000000002</v>
      </c>
      <c r="AQ183" s="19">
        <f>'[1]Data Comps'!U184/'[1]Data Comps'!V184</f>
        <v>7.3677291939217071E-2</v>
      </c>
      <c r="AR183" s="19">
        <v>42.461898040764297</v>
      </c>
      <c r="AS183" s="19">
        <v>40.718108945629623</v>
      </c>
      <c r="AT183" s="21">
        <v>0.64167531243943099</v>
      </c>
      <c r="AU183" s="21">
        <v>0.69990636900661729</v>
      </c>
      <c r="AV183" s="28">
        <v>336977.37929530314</v>
      </c>
      <c r="AW183" s="34">
        <v>488768.99159048474</v>
      </c>
      <c r="AX183" s="16">
        <v>31645.998138865103</v>
      </c>
      <c r="AY183" s="16">
        <v>26198.645247281875</v>
      </c>
      <c r="AZ183">
        <v>1</v>
      </c>
    </row>
    <row r="184" spans="1:52">
      <c r="A184" t="s">
        <v>202</v>
      </c>
      <c r="B184">
        <v>186</v>
      </c>
      <c r="C184" t="s">
        <v>301</v>
      </c>
      <c r="D184" t="s">
        <v>298</v>
      </c>
      <c r="E184" s="48">
        <v>1</v>
      </c>
      <c r="F184">
        <v>1</v>
      </c>
      <c r="G184" t="s">
        <v>299</v>
      </c>
      <c r="H184" t="s">
        <v>294</v>
      </c>
      <c r="I184" t="s">
        <v>580</v>
      </c>
      <c r="J184" t="s">
        <v>295</v>
      </c>
      <c r="K184">
        <v>2</v>
      </c>
      <c r="L184">
        <v>1</v>
      </c>
      <c r="M184" t="s">
        <v>364</v>
      </c>
      <c r="N184" t="s">
        <v>365</v>
      </c>
      <c r="O184" t="s">
        <v>582</v>
      </c>
      <c r="P184">
        <v>6</v>
      </c>
      <c r="Q184" s="14">
        <v>4</v>
      </c>
      <c r="R184" s="14" t="s">
        <v>380</v>
      </c>
      <c r="S184" s="47"/>
      <c r="T184" s="33">
        <v>0.71286099999999997</v>
      </c>
      <c r="U184" s="33">
        <v>0.66797401423734881</v>
      </c>
      <c r="V184" s="54">
        <v>0.70557541484445163</v>
      </c>
      <c r="W184" s="54">
        <v>0.66355299999999995</v>
      </c>
      <c r="X184" s="19">
        <v>0.6543452494511155</v>
      </c>
      <c r="Y184" s="34">
        <v>687248</v>
      </c>
      <c r="Z184" s="34">
        <v>479353.09901548427</v>
      </c>
      <c r="AA184" s="55">
        <v>720940.09903431393</v>
      </c>
      <c r="AB184" s="16">
        <v>44747.200000000004</v>
      </c>
      <c r="AC184" s="16">
        <v>35015.333310598144</v>
      </c>
      <c r="AD184" s="56">
        <v>46872.094127078046</v>
      </c>
      <c r="AE184" s="24">
        <v>171.2</v>
      </c>
      <c r="AF184" s="24">
        <v>83.8</v>
      </c>
      <c r="AG184" s="24">
        <v>168.3</v>
      </c>
      <c r="AH184" s="24">
        <v>69.8</v>
      </c>
      <c r="AI184" s="24">
        <f t="shared" si="10"/>
        <v>169.75</v>
      </c>
      <c r="AJ184" s="24">
        <f t="shared" si="11"/>
        <v>76.8</v>
      </c>
      <c r="AK184" s="19">
        <v>7.3379105432507544E-2</v>
      </c>
      <c r="AL184" s="19">
        <v>46.963388286066419</v>
      </c>
      <c r="AM184" s="24">
        <v>46.143026834670025</v>
      </c>
      <c r="AN184" s="24">
        <v>165.33</v>
      </c>
      <c r="AO184" s="24">
        <v>83.782200000000003</v>
      </c>
      <c r="AP184" s="24">
        <v>80.430899999999994</v>
      </c>
      <c r="AQ184" s="19">
        <f>'[1]Data Comps'!U185/'[1]Data Comps'!V185</f>
        <v>6.5110702395641748E-2</v>
      </c>
      <c r="AR184" s="19">
        <v>48.225571579567109</v>
      </c>
      <c r="AS184" s="19">
        <v>46.075374548575105</v>
      </c>
      <c r="AT184" s="21">
        <v>0.69194400923813715</v>
      </c>
      <c r="AU184" s="21">
        <v>0.71665371546560752</v>
      </c>
      <c r="AV184" s="28">
        <v>519885.66964515566</v>
      </c>
      <c r="AW184" s="34">
        <v>624160.73232469975</v>
      </c>
      <c r="AX184" s="16">
        <v>38100.816291786185</v>
      </c>
      <c r="AY184" s="16">
        <v>34564.602947416795</v>
      </c>
      <c r="AZ184">
        <v>1</v>
      </c>
    </row>
    <row r="185" spans="1:52">
      <c r="A185" t="s">
        <v>203</v>
      </c>
      <c r="B185">
        <v>187</v>
      </c>
      <c r="C185" t="s">
        <v>297</v>
      </c>
      <c r="D185" t="s">
        <v>298</v>
      </c>
      <c r="E185" s="48">
        <v>2</v>
      </c>
      <c r="F185">
        <v>1</v>
      </c>
      <c r="G185" t="s">
        <v>297</v>
      </c>
      <c r="H185" t="s">
        <v>294</v>
      </c>
      <c r="I185" t="s">
        <v>580</v>
      </c>
      <c r="J185" t="s">
        <v>298</v>
      </c>
      <c r="K185">
        <v>2</v>
      </c>
      <c r="L185">
        <v>1</v>
      </c>
      <c r="M185" t="s">
        <v>364</v>
      </c>
      <c r="N185" t="s">
        <v>365</v>
      </c>
      <c r="O185" t="s">
        <v>582</v>
      </c>
      <c r="P185">
        <v>6</v>
      </c>
      <c r="Q185" s="14">
        <v>4</v>
      </c>
      <c r="R185" s="14" t="s">
        <v>380</v>
      </c>
      <c r="S185" s="47"/>
      <c r="T185" s="33">
        <v>0.71068100000000001</v>
      </c>
      <c r="U185" s="33">
        <v>0.64180951861946678</v>
      </c>
      <c r="V185" s="54">
        <v>0.71596883479077311</v>
      </c>
      <c r="W185" s="54">
        <v>0.66098900000000005</v>
      </c>
      <c r="X185" s="19">
        <v>0.66659839815902977</v>
      </c>
      <c r="Y185" s="34">
        <v>662012</v>
      </c>
      <c r="Z185" s="34">
        <v>394956.69542785414</v>
      </c>
      <c r="AA185" s="55">
        <v>760219.18920188828</v>
      </c>
      <c r="AB185" s="16">
        <v>43934.400000000001</v>
      </c>
      <c r="AC185" s="16">
        <v>31314.193546562583</v>
      </c>
      <c r="AD185" s="56">
        <v>47736.161059605773</v>
      </c>
      <c r="AE185" s="24">
        <v>162.19999999999999</v>
      </c>
      <c r="AF185" s="24">
        <v>88.9</v>
      </c>
      <c r="AG185" s="24">
        <v>162.19999999999999</v>
      </c>
      <c r="AH185" s="24">
        <v>61.2</v>
      </c>
      <c r="AI185" s="24">
        <f t="shared" si="10"/>
        <v>162.19999999999999</v>
      </c>
      <c r="AJ185" s="24">
        <f t="shared" si="11"/>
        <v>75.050000000000011</v>
      </c>
      <c r="AK185" s="19">
        <v>8.1703403907387756E-2</v>
      </c>
      <c r="AL185" s="19">
        <v>48.752845878508715</v>
      </c>
      <c r="AM185" s="24">
        <v>47.776308714014959</v>
      </c>
      <c r="AN185" s="24">
        <v>158.108</v>
      </c>
      <c r="AO185" s="24">
        <v>85.951299999999989</v>
      </c>
      <c r="AP185" s="24">
        <v>78.523399999999995</v>
      </c>
      <c r="AQ185" s="19">
        <f>'[1]Data Comps'!U186/'[1]Data Comps'!V186</f>
        <v>6.6364960151779728E-2</v>
      </c>
      <c r="AR185" s="19">
        <v>47.848925442435615</v>
      </c>
      <c r="AS185" s="19">
        <v>45.20457773407626</v>
      </c>
      <c r="AT185" s="21">
        <v>0.67481438009529515</v>
      </c>
      <c r="AU185" s="21">
        <v>0.72838899021234282</v>
      </c>
      <c r="AV185" s="28">
        <v>462064.55527767312</v>
      </c>
      <c r="AW185" s="34">
        <v>671201.61706184875</v>
      </c>
      <c r="AX185" s="16">
        <v>39228.088324490949</v>
      </c>
      <c r="AY185" s="16">
        <v>32480.781012379244</v>
      </c>
      <c r="AZ185">
        <v>1</v>
      </c>
    </row>
    <row r="186" spans="1:52">
      <c r="A186" t="s">
        <v>204</v>
      </c>
      <c r="B186">
        <v>188</v>
      </c>
      <c r="C186" t="s">
        <v>301</v>
      </c>
      <c r="D186" t="s">
        <v>298</v>
      </c>
      <c r="E186" s="48">
        <v>1</v>
      </c>
      <c r="F186">
        <v>1</v>
      </c>
      <c r="G186" t="s">
        <v>299</v>
      </c>
      <c r="H186" t="s">
        <v>294</v>
      </c>
      <c r="I186" t="s">
        <v>580</v>
      </c>
      <c r="J186" t="s">
        <v>295</v>
      </c>
      <c r="K186">
        <v>2</v>
      </c>
      <c r="L186">
        <v>1</v>
      </c>
      <c r="M186" t="s">
        <v>363</v>
      </c>
      <c r="N186" t="s">
        <v>530</v>
      </c>
      <c r="O186" t="s">
        <v>582</v>
      </c>
      <c r="P186">
        <v>6</v>
      </c>
      <c r="Q186" s="14">
        <v>4</v>
      </c>
      <c r="R186" s="14" t="s">
        <v>380</v>
      </c>
      <c r="S186" s="47"/>
      <c r="T186" s="33">
        <v>0.67125999999999997</v>
      </c>
      <c r="U186" s="33">
        <v>0.64748426069405896</v>
      </c>
      <c r="V186" s="54">
        <v>0.68470171860358831</v>
      </c>
      <c r="W186" s="54">
        <v>0.616699</v>
      </c>
      <c r="X186" s="19">
        <v>0.63021132137895819</v>
      </c>
      <c r="Y186" s="34">
        <v>495754.00000000006</v>
      </c>
      <c r="Z186" s="34">
        <v>372617.48352393345</v>
      </c>
      <c r="AA186" s="62">
        <v>558559.97731116111</v>
      </c>
      <c r="AB186" s="16">
        <v>38721.4</v>
      </c>
      <c r="AC186" s="16">
        <v>29032.285827183339</v>
      </c>
      <c r="AD186" s="56">
        <v>39084.423382300891</v>
      </c>
      <c r="AE186" s="24">
        <v>150.5</v>
      </c>
      <c r="AF186" s="24">
        <v>79.099999999999994</v>
      </c>
      <c r="AG186" s="24">
        <v>148.5</v>
      </c>
      <c r="AH186" s="24">
        <v>66.8</v>
      </c>
      <c r="AI186" s="24">
        <f t="shared" si="10"/>
        <v>149.5</v>
      </c>
      <c r="AJ186" s="24">
        <f t="shared" si="11"/>
        <v>72.949999999999989</v>
      </c>
      <c r="AK186" s="19">
        <v>7.7997948230940195E-2</v>
      </c>
      <c r="AL186" s="19">
        <v>43.731723923444079</v>
      </c>
      <c r="AM186" s="24">
        <v>42.87334408244854</v>
      </c>
      <c r="AN186" s="24">
        <v>159.85900000000001</v>
      </c>
      <c r="AO186" s="24">
        <v>85.601800000000011</v>
      </c>
      <c r="AP186" s="24">
        <v>66.006200000000007</v>
      </c>
      <c r="AQ186" s="19">
        <f>'[1]Data Comps'!U187/'[1]Data Comps'!V187</f>
        <v>7.8106076804221436E-2</v>
      </c>
      <c r="AR186" s="19">
        <v>41.916182706833304</v>
      </c>
      <c r="AS186" s="19">
        <v>38.40930338262563</v>
      </c>
      <c r="AT186" s="21">
        <v>0.67360757388410775</v>
      </c>
      <c r="AU186" s="21">
        <v>0.69732681220269388</v>
      </c>
      <c r="AV186" s="28">
        <v>413611.64821204665</v>
      </c>
      <c r="AW186" s="34">
        <v>489770.67924510315</v>
      </c>
      <c r="AX186" s="16">
        <v>31994.285229206249</v>
      </c>
      <c r="AY186" s="16">
        <v>29190.61328755541</v>
      </c>
      <c r="AZ186">
        <v>1</v>
      </c>
    </row>
    <row r="187" spans="1:52">
      <c r="A187" t="s">
        <v>205</v>
      </c>
      <c r="B187">
        <v>189</v>
      </c>
      <c r="C187" t="s">
        <v>297</v>
      </c>
      <c r="D187" t="s">
        <v>298</v>
      </c>
      <c r="E187" s="48">
        <v>2</v>
      </c>
      <c r="F187">
        <v>0</v>
      </c>
      <c r="G187" t="s">
        <v>300</v>
      </c>
      <c r="H187" t="s">
        <v>294</v>
      </c>
      <c r="I187" t="s">
        <v>580</v>
      </c>
      <c r="J187" t="s">
        <v>298</v>
      </c>
      <c r="K187">
        <v>3</v>
      </c>
      <c r="L187">
        <v>1</v>
      </c>
      <c r="M187" t="s">
        <v>364</v>
      </c>
      <c r="N187" t="s">
        <v>365</v>
      </c>
      <c r="O187" t="s">
        <v>582</v>
      </c>
      <c r="P187">
        <v>6</v>
      </c>
      <c r="Q187" s="14">
        <v>4</v>
      </c>
      <c r="R187" s="14" t="s">
        <v>380</v>
      </c>
      <c r="S187" s="47"/>
      <c r="T187" s="33">
        <v>0.66915599999999997</v>
      </c>
      <c r="U187" s="33">
        <v>0.63168593915350202</v>
      </c>
      <c r="V187" s="54">
        <v>0.69764226136167007</v>
      </c>
      <c r="W187" s="54">
        <v>0.61576399999999998</v>
      </c>
      <c r="X187" s="19">
        <v>0.64576027196337171</v>
      </c>
      <c r="Y187" s="34">
        <v>425391</v>
      </c>
      <c r="Z187" s="34">
        <v>281482.60774832149</v>
      </c>
      <c r="AA187" s="55">
        <v>555822.01002800593</v>
      </c>
      <c r="AB187" s="16">
        <v>33992.699999999997</v>
      </c>
      <c r="AC187" s="16">
        <v>23181.037010610125</v>
      </c>
      <c r="AD187" s="56">
        <v>37530.304481593666</v>
      </c>
      <c r="AE187" s="26">
        <v>120.4</v>
      </c>
      <c r="AF187" s="24">
        <v>89</v>
      </c>
      <c r="AG187" s="24">
        <v>130.9</v>
      </c>
      <c r="AH187" s="24">
        <v>61.6</v>
      </c>
      <c r="AI187" s="24">
        <f t="shared" si="10"/>
        <v>125.65</v>
      </c>
      <c r="AJ187" s="24">
        <f t="shared" si="11"/>
        <v>75.3</v>
      </c>
      <c r="AK187" s="19">
        <v>7.8909727322267822E-2</v>
      </c>
      <c r="AL187" s="19">
        <v>45.703137912986122</v>
      </c>
      <c r="AM187" s="24">
        <v>44.429856168681191</v>
      </c>
      <c r="AN187" s="24">
        <v>129.55000000000001</v>
      </c>
      <c r="AO187" s="24">
        <v>83.975499999999997</v>
      </c>
      <c r="AP187" s="24">
        <v>75.535700000000006</v>
      </c>
      <c r="AQ187" s="19">
        <f>'[1]Data Comps'!U188/'[1]Data Comps'!V188</f>
        <v>7.9909306967002117E-2</v>
      </c>
      <c r="AR187" s="19">
        <v>41.678056732327946</v>
      </c>
      <c r="AS187" s="19">
        <v>37.542560608601264</v>
      </c>
      <c r="AT187" s="21">
        <v>0.66448505602087549</v>
      </c>
      <c r="AU187" s="21">
        <v>0.71538351607302864</v>
      </c>
      <c r="AV187" s="28">
        <v>360688.11657028523</v>
      </c>
      <c r="AW187" s="34">
        <v>521124.06452524971</v>
      </c>
      <c r="AX187" s="16">
        <v>31942.691742615181</v>
      </c>
      <c r="AY187" s="16">
        <v>26194.332905297724</v>
      </c>
      <c r="AZ187">
        <v>1</v>
      </c>
    </row>
    <row r="188" spans="1:52">
      <c r="A188" t="s">
        <v>206</v>
      </c>
      <c r="B188" s="5">
        <v>190</v>
      </c>
      <c r="C188" s="5" t="s">
        <v>297</v>
      </c>
      <c r="D188" s="5" t="s">
        <v>298</v>
      </c>
      <c r="E188" s="46">
        <v>2</v>
      </c>
      <c r="F188" s="5">
        <v>1</v>
      </c>
      <c r="G188" t="s">
        <v>299</v>
      </c>
      <c r="H188" t="s">
        <v>294</v>
      </c>
      <c r="I188" t="s">
        <v>580</v>
      </c>
      <c r="J188" t="s">
        <v>295</v>
      </c>
      <c r="K188">
        <v>2</v>
      </c>
      <c r="L188">
        <v>2</v>
      </c>
      <c r="M188" t="s">
        <v>364</v>
      </c>
      <c r="N188" t="s">
        <v>365</v>
      </c>
      <c r="O188" t="s">
        <v>582</v>
      </c>
      <c r="P188">
        <v>6</v>
      </c>
      <c r="Q188" s="14">
        <v>4</v>
      </c>
      <c r="R188" s="14" t="s">
        <v>380</v>
      </c>
      <c r="S188" s="47"/>
      <c r="T188" s="33">
        <v>0.68566000000000005</v>
      </c>
      <c r="U188" s="33">
        <v>0.63722286065730693</v>
      </c>
      <c r="V188" s="82">
        <v>0.70308038281851137</v>
      </c>
      <c r="W188" s="54">
        <v>0.63287800000000005</v>
      </c>
      <c r="X188" s="19">
        <v>0.65094223152950181</v>
      </c>
      <c r="Y188" s="34">
        <v>590457</v>
      </c>
      <c r="Z188" s="34">
        <v>424540.01758730365</v>
      </c>
      <c r="AA188" s="55">
        <v>624969.21482723125</v>
      </c>
      <c r="AB188" s="16">
        <v>41934.6</v>
      </c>
      <c r="AC188" s="16">
        <v>33941.094116246408</v>
      </c>
      <c r="AD188" s="83">
        <v>40697.502249240912</v>
      </c>
      <c r="AE188" s="24">
        <v>179.6</v>
      </c>
      <c r="AF188" s="24">
        <v>83</v>
      </c>
      <c r="AG188" s="24">
        <v>176.2</v>
      </c>
      <c r="AH188" s="24">
        <v>60.5</v>
      </c>
      <c r="AI188" s="24">
        <f t="shared" si="10"/>
        <v>177.89999999999998</v>
      </c>
      <c r="AJ188" s="24">
        <f t="shared" si="11"/>
        <v>71.75</v>
      </c>
      <c r="AK188" s="19">
        <v>7.9947926485556015E-2</v>
      </c>
      <c r="AL188" s="19">
        <v>46.536618377081076</v>
      </c>
      <c r="AM188" s="24">
        <v>46.069354158378715</v>
      </c>
      <c r="AN188" s="24">
        <v>175.04499999999999</v>
      </c>
      <c r="AO188" s="24">
        <v>79.265699999999995</v>
      </c>
      <c r="AP188" s="24">
        <v>73.210700000000003</v>
      </c>
      <c r="AQ188" s="19">
        <f>'[1]Data Comps'!U189/'[1]Data Comps'!V189</f>
        <v>7.102058236247516E-2</v>
      </c>
      <c r="AR188" s="19">
        <v>43.918212565535534</v>
      </c>
      <c r="AS188" s="19">
        <v>42.241275700734001</v>
      </c>
      <c r="AT188" s="21">
        <v>0.66883022859661345</v>
      </c>
      <c r="AU188" s="21">
        <v>0.71610066803328065</v>
      </c>
      <c r="AV188" s="28">
        <v>467743.79767153389</v>
      </c>
      <c r="AW188" s="34">
        <v>641698.10259069945</v>
      </c>
      <c r="AX188" s="16">
        <v>39252.47333533776</v>
      </c>
      <c r="AY188" s="16">
        <v>33503.748846543247</v>
      </c>
      <c r="AZ188">
        <v>1</v>
      </c>
    </row>
    <row r="189" spans="1:52">
      <c r="A189" t="s">
        <v>484</v>
      </c>
      <c r="B189">
        <v>191</v>
      </c>
      <c r="C189" t="s">
        <v>297</v>
      </c>
      <c r="D189" t="s">
        <v>298</v>
      </c>
      <c r="E189" s="48">
        <v>2</v>
      </c>
      <c r="F189">
        <v>1</v>
      </c>
      <c r="G189" t="s">
        <v>299</v>
      </c>
      <c r="H189" t="s">
        <v>294</v>
      </c>
      <c r="I189" t="s">
        <v>580</v>
      </c>
      <c r="J189" t="s">
        <v>295</v>
      </c>
      <c r="K189">
        <v>2</v>
      </c>
      <c r="L189">
        <v>1</v>
      </c>
      <c r="M189" t="s">
        <v>364</v>
      </c>
      <c r="N189" t="s">
        <v>365</v>
      </c>
      <c r="O189" t="s">
        <v>582</v>
      </c>
      <c r="P189">
        <v>6</v>
      </c>
      <c r="Q189" s="14">
        <v>4</v>
      </c>
      <c r="R189" s="14" t="s">
        <v>380</v>
      </c>
      <c r="S189" s="47" t="s">
        <v>468</v>
      </c>
      <c r="T189" s="33">
        <v>0.63657699999999995</v>
      </c>
      <c r="U189" s="33">
        <v>0.64650624055998984</v>
      </c>
      <c r="V189" s="54">
        <v>0.70075920241626122</v>
      </c>
      <c r="W189" s="54">
        <v>0.575878</v>
      </c>
      <c r="X189" s="19">
        <v>0.64927789241192779</v>
      </c>
      <c r="Y189" s="34">
        <v>323731</v>
      </c>
      <c r="Z189" s="34">
        <v>326977.97630778118</v>
      </c>
      <c r="AA189" s="62">
        <v>585855.54238288151</v>
      </c>
      <c r="AB189" s="16">
        <v>27203.3</v>
      </c>
      <c r="AC189" s="16">
        <v>25721.623113978287</v>
      </c>
      <c r="AD189" s="56">
        <v>39070.518939879796</v>
      </c>
      <c r="AE189" s="24">
        <v>135.1</v>
      </c>
      <c r="AF189" s="24">
        <v>88.6</v>
      </c>
      <c r="AG189" s="24">
        <v>128.5</v>
      </c>
      <c r="AH189" s="24">
        <v>66.8</v>
      </c>
      <c r="AI189" s="24">
        <f t="shared" si="10"/>
        <v>131.80000000000001</v>
      </c>
      <c r="AJ189" s="24">
        <f t="shared" si="11"/>
        <v>77.699999999999989</v>
      </c>
      <c r="AK189" s="19">
        <v>7.9319393098574345E-2</v>
      </c>
      <c r="AL189" s="19">
        <v>46.195429460062641</v>
      </c>
      <c r="AM189" s="24">
        <v>44.98447102412743</v>
      </c>
      <c r="AN189" s="24">
        <v>129.92699999999999</v>
      </c>
      <c r="AO189" s="24">
        <v>83.3733</v>
      </c>
      <c r="AP189" s="24">
        <v>59.673299999999998</v>
      </c>
      <c r="AQ189" s="19">
        <f>'[1]Data Comps'!U190/'[1]Data Comps'!V190</f>
        <v>8.403056858935351E-2</v>
      </c>
      <c r="AR189" s="19">
        <v>37.68374021709225</v>
      </c>
      <c r="AS189" s="19">
        <v>35.701293593056725</v>
      </c>
      <c r="AT189" s="21">
        <v>0.67990674757326075</v>
      </c>
      <c r="AU189" s="21">
        <v>0.7172787158445626</v>
      </c>
      <c r="AV189" s="28">
        <v>408436.19056891795</v>
      </c>
      <c r="AW189" s="34">
        <v>541728.24078452296</v>
      </c>
      <c r="AX189" s="16">
        <v>32981.006218502371</v>
      </c>
      <c r="AY189" s="16">
        <v>28244.778655577404</v>
      </c>
      <c r="AZ189">
        <v>1</v>
      </c>
    </row>
    <row r="190" spans="1:52">
      <c r="A190" t="s">
        <v>208</v>
      </c>
      <c r="B190">
        <v>192</v>
      </c>
      <c r="C190" t="s">
        <v>301</v>
      </c>
      <c r="D190" t="s">
        <v>298</v>
      </c>
      <c r="E190" s="48">
        <v>1</v>
      </c>
      <c r="F190">
        <v>1</v>
      </c>
      <c r="G190" t="s">
        <v>293</v>
      </c>
      <c r="H190" t="s">
        <v>294</v>
      </c>
      <c r="I190" t="s">
        <v>580</v>
      </c>
      <c r="J190" t="s">
        <v>295</v>
      </c>
      <c r="K190">
        <v>1</v>
      </c>
      <c r="L190">
        <v>1</v>
      </c>
      <c r="M190" t="s">
        <v>364</v>
      </c>
      <c r="N190" t="s">
        <v>365</v>
      </c>
      <c r="O190" t="s">
        <v>582</v>
      </c>
      <c r="P190">
        <v>6</v>
      </c>
      <c r="Q190" s="14">
        <v>4</v>
      </c>
      <c r="R190" s="14" t="s">
        <v>380</v>
      </c>
      <c r="S190" s="47"/>
      <c r="T190" s="33">
        <v>0.69237300000000002</v>
      </c>
      <c r="U190" s="33">
        <v>0.66261090842754622</v>
      </c>
      <c r="V190" s="54">
        <v>0.71743987423640276</v>
      </c>
      <c r="W190" s="54">
        <v>0.64026099999999997</v>
      </c>
      <c r="X190" s="19">
        <v>0.6682065834859956</v>
      </c>
      <c r="Y190" s="34">
        <v>684659</v>
      </c>
      <c r="Z190" s="34">
        <v>473840.32470156229</v>
      </c>
      <c r="AA190" s="62">
        <v>802596.71558249067</v>
      </c>
      <c r="AB190" s="16">
        <v>47549.7</v>
      </c>
      <c r="AC190" s="16">
        <v>35203.899471255791</v>
      </c>
      <c r="AD190" s="56">
        <v>50038.051695458897</v>
      </c>
      <c r="AE190" s="24">
        <v>166.6</v>
      </c>
      <c r="AF190" s="24">
        <v>88.1</v>
      </c>
      <c r="AG190" s="24">
        <v>177.6</v>
      </c>
      <c r="AH190" s="24">
        <v>66.900000000000006</v>
      </c>
      <c r="AI190" s="24">
        <f t="shared" si="10"/>
        <v>172.1</v>
      </c>
      <c r="AJ190" s="24">
        <f t="shared" si="11"/>
        <v>77.5</v>
      </c>
      <c r="AK190" s="19">
        <v>7.5319251927360775E-2</v>
      </c>
      <c r="AL190" s="19">
        <v>49.011865291182154</v>
      </c>
      <c r="AM190" s="24">
        <v>48.119182605304871</v>
      </c>
      <c r="AN190" s="24">
        <v>209.815</v>
      </c>
      <c r="AO190" s="24">
        <v>86.216999999999999</v>
      </c>
      <c r="AP190" s="24">
        <v>62.100299999999997</v>
      </c>
      <c r="AQ190" s="19">
        <f>'[1]Data Comps'!U191/'[1]Data Comps'!V191</f>
        <v>6.9450193453967593E-2</v>
      </c>
      <c r="AR190" s="19">
        <v>44.907424390889389</v>
      </c>
      <c r="AS190" s="19">
        <v>43.196423952201592</v>
      </c>
      <c r="AT190" s="21">
        <v>0.69116194976846002</v>
      </c>
      <c r="AU190" s="21">
        <v>0.72877553745764645</v>
      </c>
      <c r="AV190" s="28">
        <v>531106.38041065296</v>
      </c>
      <c r="AW190" s="34">
        <v>699409.14968876715</v>
      </c>
      <c r="AX190" s="16">
        <v>40820.247057554283</v>
      </c>
      <c r="AY190" s="16">
        <v>35396.268803993764</v>
      </c>
      <c r="AZ190">
        <v>1</v>
      </c>
    </row>
    <row r="191" spans="1:52">
      <c r="A191" s="86" t="s">
        <v>209</v>
      </c>
      <c r="B191" s="98">
        <v>193</v>
      </c>
      <c r="C191" s="86"/>
      <c r="D191" s="86"/>
      <c r="E191" s="86"/>
      <c r="F191" s="86"/>
      <c r="G191" s="86" t="s">
        <v>297</v>
      </c>
      <c r="H191" s="86" t="s">
        <v>294</v>
      </c>
      <c r="I191" s="86" t="s">
        <v>580</v>
      </c>
      <c r="J191" s="86" t="s">
        <v>298</v>
      </c>
      <c r="K191" s="86">
        <v>2</v>
      </c>
      <c r="L191" s="86">
        <v>1</v>
      </c>
      <c r="M191" s="86" t="s">
        <v>364</v>
      </c>
      <c r="N191" s="86" t="s">
        <v>365</v>
      </c>
      <c r="O191" s="86" t="s">
        <v>582</v>
      </c>
      <c r="P191" s="86">
        <v>6</v>
      </c>
      <c r="Q191" s="87">
        <v>4</v>
      </c>
      <c r="R191" s="87" t="s">
        <v>380</v>
      </c>
      <c r="S191" s="87" t="s">
        <v>606</v>
      </c>
      <c r="T191" s="92">
        <v>0.632938</v>
      </c>
      <c r="U191" s="92">
        <v>0.64641428604535089</v>
      </c>
      <c r="V191" s="93">
        <v>0.70320851966280384</v>
      </c>
      <c r="W191" s="93">
        <v>0.57291400000000003</v>
      </c>
      <c r="X191" s="88">
        <v>0.65187714907268601</v>
      </c>
      <c r="Y191" s="94">
        <v>376590</v>
      </c>
      <c r="Z191" s="94">
        <v>366288.05717022269</v>
      </c>
      <c r="AA191" s="96">
        <v>640054.96547948499</v>
      </c>
      <c r="AB191" s="87">
        <v>32506.7</v>
      </c>
      <c r="AC191" s="87">
        <v>28689.505820975806</v>
      </c>
      <c r="AD191" s="96">
        <v>42154.762625879455</v>
      </c>
      <c r="AE191" s="89">
        <v>149</v>
      </c>
      <c r="AF191" s="89">
        <v>86.2</v>
      </c>
      <c r="AG191" s="89">
        <v>145.5</v>
      </c>
      <c r="AH191" s="89">
        <v>64.900000000000006</v>
      </c>
      <c r="AI191" s="89">
        <f t="shared" si="10"/>
        <v>147.25</v>
      </c>
      <c r="AJ191" s="89">
        <f t="shared" si="11"/>
        <v>75.550000000000011</v>
      </c>
      <c r="AK191" s="88">
        <v>7.9337651755844313E-2</v>
      </c>
      <c r="AL191" s="88">
        <v>46.583762853988823</v>
      </c>
      <c r="AM191" s="89">
        <v>45.550366716088121</v>
      </c>
      <c r="AN191" s="89">
        <v>149.797</v>
      </c>
      <c r="AO191" s="89">
        <v>82.838800000000006</v>
      </c>
      <c r="AP191" s="89">
        <v>63.524099999999997</v>
      </c>
      <c r="AQ191" s="88" t="e">
        <f>'[1]Data Comps'!U403/'[1]Data Comps'!V403</f>
        <v>#DIV/0!</v>
      </c>
      <c r="AR191" s="88">
        <v>37.315092037287542</v>
      </c>
      <c r="AS191" s="88">
        <v>34.754988971504332</v>
      </c>
      <c r="AT191" s="90">
        <v>0.67781185419841117</v>
      </c>
      <c r="AU191" s="90">
        <v>0.7170525697965503</v>
      </c>
      <c r="AV191" s="91">
        <v>431326.24880960479</v>
      </c>
      <c r="AW191" s="94">
        <v>572886.32738656283</v>
      </c>
      <c r="AX191" s="87">
        <v>34912.868730604969</v>
      </c>
      <c r="AY191" s="87">
        <v>30028.805923089749</v>
      </c>
      <c r="AZ191" s="86">
        <v>1</v>
      </c>
    </row>
    <row r="192" spans="1:52">
      <c r="A192" t="s">
        <v>210</v>
      </c>
      <c r="B192" s="6">
        <v>194</v>
      </c>
      <c r="C192" s="6" t="s">
        <v>301</v>
      </c>
      <c r="D192" s="6" t="s">
        <v>298</v>
      </c>
      <c r="E192" s="85">
        <v>1</v>
      </c>
      <c r="F192" s="6">
        <v>1</v>
      </c>
      <c r="G192" t="s">
        <v>299</v>
      </c>
      <c r="H192" t="s">
        <v>294</v>
      </c>
      <c r="I192" t="s">
        <v>580</v>
      </c>
      <c r="J192" t="s">
        <v>295</v>
      </c>
      <c r="K192">
        <v>2</v>
      </c>
      <c r="L192">
        <v>1</v>
      </c>
      <c r="M192" t="s">
        <v>364</v>
      </c>
      <c r="N192" t="s">
        <v>365</v>
      </c>
      <c r="O192" t="s">
        <v>582</v>
      </c>
      <c r="P192">
        <v>6</v>
      </c>
      <c r="Q192" s="14">
        <v>4</v>
      </c>
      <c r="R192" s="14" t="s">
        <v>380</v>
      </c>
      <c r="S192" s="47"/>
      <c r="T192" s="33">
        <v>0.68569500000000005</v>
      </c>
      <c r="U192" s="33">
        <v>0.63510943606971404</v>
      </c>
      <c r="V192" s="54">
        <v>0.69547728686502486</v>
      </c>
      <c r="W192" s="54">
        <v>0.63317800000000002</v>
      </c>
      <c r="X192" s="19">
        <v>0.64282816696975742</v>
      </c>
      <c r="Y192" s="34">
        <v>515466</v>
      </c>
      <c r="Z192" s="34">
        <v>345160.24210704991</v>
      </c>
      <c r="AA192" s="55">
        <v>603150.40523600474</v>
      </c>
      <c r="AB192" s="16">
        <v>37457</v>
      </c>
      <c r="AC192" s="16">
        <v>27905.700994951636</v>
      </c>
      <c r="AD192" s="56">
        <v>40762.140082244645</v>
      </c>
      <c r="AE192" s="24">
        <v>145.6</v>
      </c>
      <c r="AF192" s="24">
        <v>83.1</v>
      </c>
      <c r="AG192" s="24">
        <v>150.4</v>
      </c>
      <c r="AH192" s="24">
        <v>62.2</v>
      </c>
      <c r="AI192" s="24">
        <f t="shared" si="10"/>
        <v>148</v>
      </c>
      <c r="AJ192" s="24">
        <f t="shared" si="11"/>
        <v>72.650000000000006</v>
      </c>
      <c r="AK192" s="19">
        <v>8.2036712256631145E-2</v>
      </c>
      <c r="AL192" s="19">
        <v>45.351372218598314</v>
      </c>
      <c r="AM192" s="24">
        <v>44.39048617312865</v>
      </c>
      <c r="AN192" s="24">
        <v>149.84200000000001</v>
      </c>
      <c r="AO192" s="24">
        <v>81.634100000000004</v>
      </c>
      <c r="AP192" s="24">
        <v>66.059200000000004</v>
      </c>
      <c r="AQ192" s="19">
        <f>'[1]Data Comps'!U193/'[1]Data Comps'!V193</f>
        <v>7.2666286428202831E-2</v>
      </c>
      <c r="AR192" s="19">
        <v>43.931918314301235</v>
      </c>
      <c r="AS192" s="19">
        <v>41.28461969725285</v>
      </c>
      <c r="AT192" s="21">
        <v>0.66703597126724323</v>
      </c>
      <c r="AU192" s="21">
        <v>0.70881202763254914</v>
      </c>
      <c r="AV192" s="28">
        <v>400545.39784662391</v>
      </c>
      <c r="AW192" s="34">
        <v>535133.80323238648</v>
      </c>
      <c r="AX192" s="16">
        <v>33590.063503865247</v>
      </c>
      <c r="AY192" s="16">
        <v>28851.320486091969</v>
      </c>
      <c r="AZ192">
        <v>1</v>
      </c>
    </row>
    <row r="193" spans="1:52">
      <c r="A193" t="s">
        <v>211</v>
      </c>
      <c r="B193">
        <v>195</v>
      </c>
      <c r="C193" t="s">
        <v>299</v>
      </c>
      <c r="D193" t="s">
        <v>295</v>
      </c>
      <c r="E193" s="48">
        <v>2</v>
      </c>
      <c r="F193">
        <v>0</v>
      </c>
      <c r="G193" t="s">
        <v>307</v>
      </c>
      <c r="H193" t="s">
        <v>294</v>
      </c>
      <c r="I193" t="s">
        <v>308</v>
      </c>
      <c r="J193" t="s">
        <v>308</v>
      </c>
      <c r="K193">
        <v>2</v>
      </c>
      <c r="L193" s="9">
        <v>0</v>
      </c>
      <c r="M193" t="s">
        <v>366</v>
      </c>
      <c r="N193" t="s">
        <v>365</v>
      </c>
      <c r="O193" t="s">
        <v>582</v>
      </c>
      <c r="P193">
        <v>6</v>
      </c>
      <c r="Q193" s="14">
        <v>1</v>
      </c>
      <c r="R193" s="14" t="s">
        <v>381</v>
      </c>
      <c r="S193" s="47"/>
      <c r="T193" s="33">
        <v>0.58971399999999996</v>
      </c>
      <c r="U193" s="35"/>
      <c r="V193" s="58"/>
      <c r="W193" s="58">
        <v>0.522312</v>
      </c>
      <c r="X193" s="20"/>
      <c r="Y193" s="59">
        <v>211444</v>
      </c>
      <c r="Z193" s="36"/>
      <c r="AA193" s="69">
        <v>0</v>
      </c>
      <c r="AB193" s="16">
        <v>20689.2</v>
      </c>
      <c r="AC193" s="69"/>
      <c r="AD193" s="57">
        <v>0</v>
      </c>
      <c r="AE193" s="25">
        <v>101.6</v>
      </c>
      <c r="AF193" s="25">
        <v>98.3</v>
      </c>
      <c r="AG193" s="25">
        <v>114.6</v>
      </c>
      <c r="AH193" s="25">
        <v>59</v>
      </c>
      <c r="AI193" s="24">
        <f t="shared" si="10"/>
        <v>108.1</v>
      </c>
      <c r="AJ193" s="24">
        <f t="shared" si="11"/>
        <v>78.650000000000006</v>
      </c>
      <c r="AK193" s="19"/>
      <c r="AL193" s="19" t="e">
        <v>#DIV/0!</v>
      </c>
      <c r="AM193" s="24" t="e">
        <v>#DIV/0!</v>
      </c>
      <c r="AN193" s="24">
        <v>99.969200000000001</v>
      </c>
      <c r="AO193" s="24">
        <v>84.462400000000002</v>
      </c>
      <c r="AP193" s="24">
        <v>53.448900000000002</v>
      </c>
      <c r="AQ193" s="19">
        <f>'[1]Data Comps'!U194/'[1]Data Comps'!V194</f>
        <v>9.7847184124401743E-2</v>
      </c>
      <c r="AR193" s="19">
        <v>33.096351296633301</v>
      </c>
      <c r="AS193" s="19">
        <v>30.660054521199466</v>
      </c>
      <c r="AT193" s="21"/>
      <c r="AU193" s="21"/>
      <c r="AV193" s="28"/>
      <c r="AW193" s="34"/>
      <c r="AX193" s="50"/>
      <c r="AY193" s="50"/>
    </row>
    <row r="194" spans="1:52">
      <c r="A194" t="s">
        <v>212</v>
      </c>
      <c r="B194">
        <v>196</v>
      </c>
      <c r="C194" t="s">
        <v>299</v>
      </c>
      <c r="D194" t="s">
        <v>295</v>
      </c>
      <c r="E194" s="48">
        <v>2</v>
      </c>
      <c r="F194">
        <v>0</v>
      </c>
      <c r="G194" t="s">
        <v>313</v>
      </c>
      <c r="H194" t="s">
        <v>314</v>
      </c>
      <c r="I194" t="s">
        <v>308</v>
      </c>
      <c r="J194" t="s">
        <v>308</v>
      </c>
      <c r="K194">
        <v>3</v>
      </c>
      <c r="L194">
        <v>0</v>
      </c>
      <c r="M194" t="s">
        <v>367</v>
      </c>
      <c r="N194" t="s">
        <v>531</v>
      </c>
      <c r="O194" t="s">
        <v>583</v>
      </c>
      <c r="P194">
        <v>6</v>
      </c>
      <c r="Q194" s="14">
        <v>1</v>
      </c>
      <c r="R194" s="14" t="s">
        <v>381</v>
      </c>
      <c r="S194" s="47"/>
      <c r="T194" s="33">
        <v>0.65220199999999995</v>
      </c>
      <c r="U194" s="33">
        <v>0.70694578534221297</v>
      </c>
      <c r="V194" s="54">
        <v>0.74686897335488533</v>
      </c>
      <c r="W194" s="54">
        <v>0.59442200000000001</v>
      </c>
      <c r="X194" s="19">
        <v>0.70175036821910286</v>
      </c>
      <c r="Y194" s="34">
        <v>343666</v>
      </c>
      <c r="Z194" s="34">
        <v>500115.3118696523</v>
      </c>
      <c r="AA194" s="67">
        <v>711754.40611098753</v>
      </c>
      <c r="AB194" s="16">
        <v>29537.399999999998</v>
      </c>
      <c r="AC194" s="16">
        <v>31593.586416933293</v>
      </c>
      <c r="AD194" s="56">
        <v>38689.462619029589</v>
      </c>
      <c r="AE194" s="24">
        <v>128.80000000000001</v>
      </c>
      <c r="AF194" s="24">
        <v>105.6</v>
      </c>
      <c r="AG194" s="24">
        <v>115</v>
      </c>
      <c r="AH194" s="24">
        <v>74.2</v>
      </c>
      <c r="AI194" s="24">
        <f t="shared" ref="AI194:AI200" si="12">(AE194+AG194)/2</f>
        <v>121.9</v>
      </c>
      <c r="AJ194" s="24">
        <f t="shared" ref="AJ194:AJ200" si="13">(AF194+AH194)/2</f>
        <v>89.9</v>
      </c>
      <c r="AK194" s="19">
        <v>6.3172603731772359E-2</v>
      </c>
      <c r="AL194" s="19">
        <v>54.862197414463218</v>
      </c>
      <c r="AM194" s="24">
        <v>55.189787445709406</v>
      </c>
      <c r="AN194" s="24">
        <v>108.488</v>
      </c>
      <c r="AO194" s="24">
        <v>103.43299999999999</v>
      </c>
      <c r="AP194" s="24">
        <v>73.491600000000005</v>
      </c>
      <c r="AQ194" s="19">
        <f>'[1]Data Comps'!U195/'[1]Data Comps'!V195</f>
        <v>8.5947984380183085E-2</v>
      </c>
      <c r="AR194" s="19">
        <v>39.493157191715383</v>
      </c>
      <c r="AS194" s="19">
        <v>34.904832517418598</v>
      </c>
      <c r="AT194" s="21">
        <v>0.70694578534221297</v>
      </c>
      <c r="AU194" s="21">
        <v>0.74686897335488533</v>
      </c>
      <c r="AV194" s="28">
        <v>500115.3118696523</v>
      </c>
      <c r="AW194" s="34">
        <v>711754.40611098753</v>
      </c>
      <c r="AX194" s="16">
        <v>38689.462619029589</v>
      </c>
      <c r="AY194" s="16">
        <v>31593.586416933293</v>
      </c>
      <c r="AZ194">
        <v>1</v>
      </c>
    </row>
    <row r="195" spans="1:52">
      <c r="A195" t="s">
        <v>213</v>
      </c>
      <c r="B195">
        <v>197</v>
      </c>
      <c r="C195" t="s">
        <v>301</v>
      </c>
      <c r="D195" t="s">
        <v>298</v>
      </c>
      <c r="E195">
        <v>1</v>
      </c>
      <c r="F195">
        <v>0</v>
      </c>
      <c r="G195" t="s">
        <v>300</v>
      </c>
      <c r="H195" t="s">
        <v>294</v>
      </c>
      <c r="I195" t="s">
        <v>580</v>
      </c>
      <c r="J195" t="s">
        <v>298</v>
      </c>
      <c r="K195">
        <v>3</v>
      </c>
      <c r="L195">
        <v>1</v>
      </c>
      <c r="M195" s="1" t="s">
        <v>366</v>
      </c>
      <c r="N195" t="s">
        <v>365</v>
      </c>
      <c r="O195" t="s">
        <v>582</v>
      </c>
      <c r="P195">
        <v>6</v>
      </c>
      <c r="Q195" s="14">
        <v>4</v>
      </c>
      <c r="R195" s="14" t="s">
        <v>380</v>
      </c>
      <c r="S195" s="47"/>
      <c r="T195" s="33">
        <v>0.73866600000000004</v>
      </c>
      <c r="U195" s="33">
        <v>0.68192916803061332</v>
      </c>
      <c r="V195" s="54">
        <v>0.73379342846813389</v>
      </c>
      <c r="W195" s="54">
        <v>0.69276300000000002</v>
      </c>
      <c r="X195" s="19">
        <v>0.68739834176071013</v>
      </c>
      <c r="Y195" s="34">
        <v>909080</v>
      </c>
      <c r="Z195" s="34">
        <v>522243.57754071325</v>
      </c>
      <c r="AA195" s="62">
        <v>911382.29840459349</v>
      </c>
      <c r="AB195" s="16">
        <v>54075.7</v>
      </c>
      <c r="AC195" s="16">
        <v>36594.121548259478</v>
      </c>
      <c r="AD195" s="56">
        <v>53544.338815584226</v>
      </c>
      <c r="AE195" s="24">
        <v>168</v>
      </c>
      <c r="AF195" s="24">
        <v>96</v>
      </c>
      <c r="AG195" s="24">
        <v>168.3</v>
      </c>
      <c r="AH195" s="24">
        <v>72.099999999999994</v>
      </c>
      <c r="AI195" s="24">
        <f t="shared" si="12"/>
        <v>168.15</v>
      </c>
      <c r="AJ195" s="24">
        <f t="shared" si="13"/>
        <v>84.05</v>
      </c>
      <c r="AK195" s="19">
        <v>7.104150822086322E-2</v>
      </c>
      <c r="AL195" s="19">
        <v>52.130570390458061</v>
      </c>
      <c r="AM195" s="24">
        <v>51.063230132146103</v>
      </c>
      <c r="AN195" s="24">
        <v>174.18299999999999</v>
      </c>
      <c r="AO195" s="24">
        <v>96.768199999999993</v>
      </c>
      <c r="AP195" s="24">
        <v>85.038699999999992</v>
      </c>
      <c r="AQ195" s="19">
        <f>'[1]Data Comps'!U196/'[1]Data Comps'!V196</f>
        <v>5.9483983807805688E-2</v>
      </c>
      <c r="AR195" s="19">
        <v>53.116672900380856</v>
      </c>
      <c r="AS195" s="19">
        <v>50.433743807292373</v>
      </c>
      <c r="AT195" s="21">
        <v>0.71040765160000308</v>
      </c>
      <c r="AU195" s="21">
        <v>0.74638143694509795</v>
      </c>
      <c r="AV195" s="28">
        <v>609399.35710321635</v>
      </c>
      <c r="AW195" s="34">
        <v>811405.5240209261</v>
      </c>
      <c r="AX195" s="16">
        <v>44210.349354612037</v>
      </c>
      <c r="AY195" s="16">
        <v>38012.982017108254</v>
      </c>
      <c r="AZ195">
        <v>1</v>
      </c>
    </row>
    <row r="196" spans="1:52">
      <c r="A196" t="s">
        <v>214</v>
      </c>
      <c r="B196">
        <v>198</v>
      </c>
      <c r="C196" t="s">
        <v>301</v>
      </c>
      <c r="D196" t="s">
        <v>298</v>
      </c>
      <c r="E196">
        <v>1</v>
      </c>
      <c r="F196">
        <v>2</v>
      </c>
      <c r="G196" t="s">
        <v>293</v>
      </c>
      <c r="H196" t="s">
        <v>294</v>
      </c>
      <c r="I196" t="s">
        <v>580</v>
      </c>
      <c r="J196" t="s">
        <v>295</v>
      </c>
      <c r="K196">
        <v>1</v>
      </c>
      <c r="L196" s="9">
        <v>2</v>
      </c>
      <c r="M196" s="1" t="s">
        <v>363</v>
      </c>
      <c r="N196" t="s">
        <v>530</v>
      </c>
      <c r="O196" t="s">
        <v>582</v>
      </c>
      <c r="P196">
        <v>6</v>
      </c>
      <c r="Q196" s="14">
        <v>4</v>
      </c>
      <c r="R196" s="14" t="s">
        <v>380</v>
      </c>
      <c r="S196" s="47"/>
      <c r="T196" s="33">
        <v>0.69371700000000003</v>
      </c>
      <c r="U196" s="33">
        <v>0.66814547264865642</v>
      </c>
      <c r="V196" s="54">
        <v>0.67502672134533781</v>
      </c>
      <c r="W196" s="54">
        <v>0.64156999999999997</v>
      </c>
      <c r="X196" s="19">
        <v>0.61831850600302996</v>
      </c>
      <c r="Y196" s="34">
        <v>564235</v>
      </c>
      <c r="Z196" s="34">
        <v>437681.714297742</v>
      </c>
      <c r="AA196" s="62">
        <v>456681.08945437719</v>
      </c>
      <c r="AB196" s="16">
        <v>39002.200000000004</v>
      </c>
      <c r="AC196" s="16">
        <v>32008.975594252301</v>
      </c>
      <c r="AD196" s="56">
        <v>32698.02205518854</v>
      </c>
      <c r="AE196" s="24">
        <v>158</v>
      </c>
      <c r="AF196" s="24">
        <v>76.400000000000006</v>
      </c>
      <c r="AG196" s="24">
        <v>154.69999999999999</v>
      </c>
      <c r="AH196" s="24">
        <v>73.599999999999994</v>
      </c>
      <c r="AI196" s="24">
        <f t="shared" si="12"/>
        <v>156.35</v>
      </c>
      <c r="AJ196" s="24">
        <f t="shared" si="13"/>
        <v>75</v>
      </c>
      <c r="AK196" s="19"/>
      <c r="AL196" s="19">
        <v>42.350667454353847</v>
      </c>
      <c r="AM196" s="24">
        <v>41.89988208004565</v>
      </c>
      <c r="AN196" s="24">
        <v>153.202</v>
      </c>
      <c r="AO196" s="24">
        <v>90.597800000000007</v>
      </c>
      <c r="AP196" s="24">
        <v>64.64</v>
      </c>
      <c r="AQ196" s="19">
        <f>'[1]Data Comps'!U197/'[1]Data Comps'!V197</f>
        <v>6.9124035198100092E-2</v>
      </c>
      <c r="AR196" s="19">
        <v>45.105467668399385</v>
      </c>
      <c r="AS196" s="19">
        <v>43.400244088794985</v>
      </c>
      <c r="AT196" s="21">
        <v>0.6854581406951118</v>
      </c>
      <c r="AU196" s="21">
        <v>0.69046162765144636</v>
      </c>
      <c r="AV196" s="28">
        <v>460328.30592657928</v>
      </c>
      <c r="AW196" s="34">
        <v>477840.79582596011</v>
      </c>
      <c r="AX196" s="16">
        <v>31949.298205030253</v>
      </c>
      <c r="AY196" s="16">
        <v>31287.163134407936</v>
      </c>
      <c r="AZ196">
        <v>1</v>
      </c>
    </row>
    <row r="197" spans="1:52">
      <c r="A197" t="s">
        <v>215</v>
      </c>
      <c r="B197" s="5">
        <v>199</v>
      </c>
      <c r="C197" s="5" t="s">
        <v>299</v>
      </c>
      <c r="D197" s="5" t="s">
        <v>295</v>
      </c>
      <c r="E197" s="5">
        <v>2</v>
      </c>
      <c r="F197" s="5">
        <v>1</v>
      </c>
      <c r="G197" t="s">
        <v>310</v>
      </c>
      <c r="H197" t="s">
        <v>294</v>
      </c>
      <c r="I197" t="s">
        <v>580</v>
      </c>
      <c r="J197" t="s">
        <v>295</v>
      </c>
      <c r="K197">
        <v>3</v>
      </c>
      <c r="L197">
        <v>2</v>
      </c>
      <c r="M197" s="1" t="s">
        <v>366</v>
      </c>
      <c r="N197" t="s">
        <v>365</v>
      </c>
      <c r="O197" t="s">
        <v>582</v>
      </c>
      <c r="P197">
        <v>6</v>
      </c>
      <c r="Q197" s="18">
        <v>4</v>
      </c>
      <c r="R197" s="18" t="s">
        <v>380</v>
      </c>
      <c r="S197" s="47"/>
      <c r="T197" s="33">
        <v>0.70857700000000001</v>
      </c>
      <c r="U197" s="33">
        <v>0.7235504990093784</v>
      </c>
      <c r="V197" s="54">
        <v>0.71679431131601901</v>
      </c>
      <c r="W197" s="54">
        <v>0.65771500000000005</v>
      </c>
      <c r="X197" s="19">
        <v>0.66741023038481428</v>
      </c>
      <c r="Y197" s="34">
        <v>605185</v>
      </c>
      <c r="Z197" s="34">
        <v>634404.95445116318</v>
      </c>
      <c r="AA197" s="62">
        <v>600523.22357512033</v>
      </c>
      <c r="AB197" s="16">
        <v>40751.9</v>
      </c>
      <c r="AC197" s="16">
        <v>38710.354644004095</v>
      </c>
      <c r="AD197" s="56">
        <v>37538.983204765107</v>
      </c>
      <c r="AE197" s="24">
        <v>143.5</v>
      </c>
      <c r="AF197" s="24">
        <v>95.7</v>
      </c>
      <c r="AG197" s="24">
        <v>157</v>
      </c>
      <c r="AH197" s="24">
        <v>101.3</v>
      </c>
      <c r="AI197" s="24">
        <f t="shared" si="12"/>
        <v>150.25</v>
      </c>
      <c r="AJ197" s="24">
        <f t="shared" si="13"/>
        <v>98.5</v>
      </c>
      <c r="AK197" s="19">
        <v>5.4526144655704614E-2</v>
      </c>
      <c r="AL197" s="19">
        <v>48.894564276381637</v>
      </c>
      <c r="AM197" s="24">
        <v>47.991967733869629</v>
      </c>
      <c r="AN197" s="24">
        <v>152.22800000000001</v>
      </c>
      <c r="AO197" s="24">
        <v>102.922</v>
      </c>
      <c r="AP197" s="24">
        <v>83.773399999999995</v>
      </c>
      <c r="AQ197" s="19">
        <f>'[1]Data Comps'!U198/'[1]Data Comps'!V198</f>
        <v>6.7337921462032269E-2</v>
      </c>
      <c r="AR197" s="19">
        <v>47.461239400757123</v>
      </c>
      <c r="AS197" s="19">
        <v>44.551419688407165</v>
      </c>
      <c r="AT197" s="21">
        <v>0.74620265351228332</v>
      </c>
      <c r="AU197" s="21">
        <v>0.74057480645694063</v>
      </c>
      <c r="AV197" s="28">
        <v>762666.17622372264</v>
      </c>
      <c r="AW197" s="34">
        <v>720504.96608697192</v>
      </c>
      <c r="AX197" s="16">
        <v>40171.082191183275</v>
      </c>
      <c r="AY197" s="16">
        <v>41585.246248787807</v>
      </c>
      <c r="AZ197">
        <v>1</v>
      </c>
    </row>
    <row r="198" spans="1:52">
      <c r="A198" t="s">
        <v>554</v>
      </c>
      <c r="B198">
        <v>200</v>
      </c>
      <c r="C198" t="s">
        <v>301</v>
      </c>
      <c r="D198" t="s">
        <v>298</v>
      </c>
      <c r="E198">
        <v>1</v>
      </c>
      <c r="F198">
        <v>2</v>
      </c>
      <c r="G198" t="s">
        <v>297</v>
      </c>
      <c r="H198" t="s">
        <v>294</v>
      </c>
      <c r="I198" t="s">
        <v>580</v>
      </c>
      <c r="J198" t="s">
        <v>298</v>
      </c>
      <c r="K198">
        <v>2</v>
      </c>
      <c r="L198">
        <v>2</v>
      </c>
      <c r="M198" s="1" t="s">
        <v>366</v>
      </c>
      <c r="N198" t="s">
        <v>365</v>
      </c>
      <c r="O198" t="s">
        <v>582</v>
      </c>
      <c r="P198">
        <v>6</v>
      </c>
      <c r="Q198" s="14">
        <v>4</v>
      </c>
      <c r="R198" s="14" t="s">
        <v>380</v>
      </c>
      <c r="S198" s="47"/>
      <c r="T198" s="33">
        <v>0.73925099999999999</v>
      </c>
      <c r="U198" s="33">
        <v>0.70284632457635177</v>
      </c>
      <c r="V198" s="54">
        <v>0.74672713035560279</v>
      </c>
      <c r="W198" s="54">
        <v>0.69452700000000001</v>
      </c>
      <c r="X198" s="19">
        <v>0.70193629877900376</v>
      </c>
      <c r="Y198" s="34">
        <v>866693</v>
      </c>
      <c r="Z198" s="34">
        <v>750724.63859023119</v>
      </c>
      <c r="AA198" s="55">
        <v>1021957.8775148902</v>
      </c>
      <c r="AB198" s="16">
        <v>51329.3</v>
      </c>
      <c r="AC198" s="16">
        <v>48788.001026671664</v>
      </c>
      <c r="AD198" s="56">
        <v>56483.120606142038</v>
      </c>
      <c r="AE198" s="24">
        <v>204.7</v>
      </c>
      <c r="AF198" s="24">
        <v>97.8</v>
      </c>
      <c r="AG198" s="24">
        <v>214.4</v>
      </c>
      <c r="AH198" s="24">
        <v>75.8</v>
      </c>
      <c r="AI198" s="24">
        <f t="shared" si="12"/>
        <v>209.55</v>
      </c>
      <c r="AJ198" s="24">
        <f t="shared" si="13"/>
        <v>86.8</v>
      </c>
      <c r="AK198" s="19">
        <v>6.4987877736755184E-2</v>
      </c>
      <c r="AL198" s="19">
        <v>54.846715696867641</v>
      </c>
      <c r="AM198" s="24">
        <v>54.279466142160771</v>
      </c>
      <c r="AN198" s="24">
        <v>174.86799999999999</v>
      </c>
      <c r="AO198" s="24">
        <v>95.704800000000006</v>
      </c>
      <c r="AP198" s="24">
        <v>84.480200000000011</v>
      </c>
      <c r="AQ198" s="19">
        <f>'[1]Data Comps'!U199/'[1]Data Comps'!V199</f>
        <v>5.9224315876556063E-2</v>
      </c>
      <c r="AR198" s="19">
        <v>53.286495668793137</v>
      </c>
      <c r="AS198" s="19">
        <v>50.654869635860997</v>
      </c>
      <c r="AT198" s="21">
        <v>0.72676384379255121</v>
      </c>
      <c r="AU198" s="21">
        <v>0.75816184518222851</v>
      </c>
      <c r="AV198" s="28">
        <v>813381.60779118259</v>
      </c>
      <c r="AW198" s="34">
        <v>1049455.4253559059</v>
      </c>
      <c r="AX198" s="16">
        <v>54482.696081796938</v>
      </c>
      <c r="AY198" s="16">
        <v>47804.63483516717</v>
      </c>
      <c r="AZ198">
        <v>1</v>
      </c>
    </row>
    <row r="199" spans="1:52">
      <c r="A199" t="s">
        <v>217</v>
      </c>
      <c r="B199">
        <v>201</v>
      </c>
      <c r="C199" t="s">
        <v>301</v>
      </c>
      <c r="D199" t="s">
        <v>298</v>
      </c>
      <c r="E199">
        <v>1</v>
      </c>
      <c r="F199">
        <v>1</v>
      </c>
      <c r="G199" t="s">
        <v>297</v>
      </c>
      <c r="H199" t="s">
        <v>294</v>
      </c>
      <c r="I199" t="s">
        <v>580</v>
      </c>
      <c r="J199" t="s">
        <v>298</v>
      </c>
      <c r="K199">
        <v>2</v>
      </c>
      <c r="L199">
        <v>2</v>
      </c>
      <c r="M199" s="1" t="s">
        <v>366</v>
      </c>
      <c r="N199" t="s">
        <v>365</v>
      </c>
      <c r="O199" t="s">
        <v>582</v>
      </c>
      <c r="P199">
        <v>6</v>
      </c>
      <c r="Q199" s="14">
        <v>4</v>
      </c>
      <c r="R199" s="14" t="s">
        <v>380</v>
      </c>
      <c r="S199" s="47"/>
      <c r="T199" s="33">
        <v>0.70914699999999997</v>
      </c>
      <c r="U199" s="33">
        <v>0.68763710636588005</v>
      </c>
      <c r="V199" s="54">
        <v>0.72046663958378732</v>
      </c>
      <c r="W199" s="54">
        <v>0.660524</v>
      </c>
      <c r="X199" s="19">
        <v>0.67161997567846099</v>
      </c>
      <c r="Y199" s="34">
        <v>604140</v>
      </c>
      <c r="Z199" s="34">
        <v>504497.29277702246</v>
      </c>
      <c r="AA199" s="55">
        <v>638728.02651464287</v>
      </c>
      <c r="AB199" s="16">
        <v>41089.300000000003</v>
      </c>
      <c r="AC199" s="16">
        <v>34770.087582798791</v>
      </c>
      <c r="AD199" s="56">
        <v>39341.78845389621</v>
      </c>
      <c r="AE199" s="24">
        <v>158.4</v>
      </c>
      <c r="AF199" s="24">
        <v>95.4</v>
      </c>
      <c r="AG199" s="24">
        <v>154.69999999999999</v>
      </c>
      <c r="AH199" s="24">
        <v>76.599999999999994</v>
      </c>
      <c r="AI199" s="24">
        <f t="shared" si="12"/>
        <v>156.55000000000001</v>
      </c>
      <c r="AJ199" s="24">
        <f t="shared" si="13"/>
        <v>86</v>
      </c>
      <c r="AK199" s="19">
        <v>6.8920265937217742E-2</v>
      </c>
      <c r="AL199" s="19">
        <v>49.556977001363521</v>
      </c>
      <c r="AM199" s="24">
        <v>48.706074503691241</v>
      </c>
      <c r="AN199" s="24">
        <v>136.70399999999998</v>
      </c>
      <c r="AO199" s="24">
        <v>98.911799999999999</v>
      </c>
      <c r="AP199" s="24">
        <v>85.381399999999999</v>
      </c>
      <c r="AQ199" s="19">
        <f>'[1]Data Comps'!U200/'[1]Data Comps'!V200</f>
        <v>6.8012877809779201E-2</v>
      </c>
      <c r="AR199" s="19">
        <v>47.631461490219415</v>
      </c>
      <c r="AS199" s="19">
        <v>44.109293660393334</v>
      </c>
      <c r="AT199" s="21">
        <v>0.71557255653938046</v>
      </c>
      <c r="AU199" s="21">
        <v>0.74191310601664606</v>
      </c>
      <c r="AV199" s="28">
        <v>599002.78086213395</v>
      </c>
      <c r="AW199" s="34">
        <v>746016.51820166572</v>
      </c>
      <c r="AX199" s="16">
        <v>41376.233099696808</v>
      </c>
      <c r="AY199" s="16">
        <v>36681.76641658791</v>
      </c>
      <c r="AZ199">
        <v>1</v>
      </c>
    </row>
    <row r="200" spans="1:52">
      <c r="A200" t="s">
        <v>218</v>
      </c>
      <c r="B200" s="6">
        <v>202</v>
      </c>
      <c r="C200" s="6" t="s">
        <v>293</v>
      </c>
      <c r="D200" s="6" t="s">
        <v>295</v>
      </c>
      <c r="E200" s="6">
        <v>1</v>
      </c>
      <c r="F200" s="6">
        <v>0</v>
      </c>
      <c r="G200" t="s">
        <v>307</v>
      </c>
      <c r="H200" t="s">
        <v>294</v>
      </c>
      <c r="I200" t="s">
        <v>308</v>
      </c>
      <c r="J200" t="s">
        <v>308</v>
      </c>
      <c r="K200">
        <v>2</v>
      </c>
      <c r="L200">
        <v>0</v>
      </c>
      <c r="M200" s="1" t="s">
        <v>364</v>
      </c>
      <c r="N200" t="s">
        <v>365</v>
      </c>
      <c r="O200" t="s">
        <v>582</v>
      </c>
      <c r="P200">
        <v>6</v>
      </c>
      <c r="Q200" s="14">
        <v>1</v>
      </c>
      <c r="R200" s="14" t="s">
        <v>381</v>
      </c>
      <c r="S200" s="47"/>
      <c r="T200" s="33">
        <v>0.62049299999999996</v>
      </c>
      <c r="U200" s="33">
        <v>0.69837195705833799</v>
      </c>
      <c r="V200" s="54">
        <v>0.69919491455312255</v>
      </c>
      <c r="W200" s="54">
        <v>0.55842000000000003</v>
      </c>
      <c r="X200" s="19">
        <v>0.64617585977506886</v>
      </c>
      <c r="Y200" s="34">
        <v>269059</v>
      </c>
      <c r="Z200" s="34">
        <v>414265.27646037954</v>
      </c>
      <c r="AA200" s="67">
        <v>417545.65760882135</v>
      </c>
      <c r="AB200" s="16">
        <v>23926</v>
      </c>
      <c r="AC200" s="16">
        <v>26946.509358761097</v>
      </c>
      <c r="AD200" s="56">
        <v>27083.844167787993</v>
      </c>
      <c r="AE200" s="24">
        <v>97.6</v>
      </c>
      <c r="AF200" s="24">
        <v>89.1</v>
      </c>
      <c r="AG200" s="24">
        <v>103.3</v>
      </c>
      <c r="AH200" s="24">
        <v>88.4</v>
      </c>
      <c r="AI200" s="24">
        <f t="shared" si="12"/>
        <v>100.44999999999999</v>
      </c>
      <c r="AJ200" s="24">
        <f t="shared" si="13"/>
        <v>88.75</v>
      </c>
      <c r="AK200" s="19">
        <v>6.5046507370835047E-2</v>
      </c>
      <c r="AL200" s="19">
        <v>45.903534993063737</v>
      </c>
      <c r="AM200" s="24">
        <v>46.250338949899891</v>
      </c>
      <c r="AN200" s="24">
        <v>92.962199999999996</v>
      </c>
      <c r="AO200" s="24">
        <v>92.631299999999996</v>
      </c>
      <c r="AP200" s="24">
        <v>65.503599999999992</v>
      </c>
      <c r="AQ200" s="19">
        <f>'[1]Data Comps'!U201/'[1]Data Comps'!V201</f>
        <v>8.8924733980279419E-2</v>
      </c>
      <c r="AR200" s="19">
        <v>36.006681008720868</v>
      </c>
      <c r="AS200" s="19">
        <v>33.736395552954946</v>
      </c>
      <c r="AT200" s="21">
        <v>0.69837195705833799</v>
      </c>
      <c r="AU200" s="21">
        <v>0.69919491455312255</v>
      </c>
      <c r="AV200" s="28">
        <v>414265.27646037954</v>
      </c>
      <c r="AW200" s="34">
        <v>417545.65760882135</v>
      </c>
      <c r="AX200" s="16">
        <v>27083.844167787993</v>
      </c>
      <c r="AY200" s="16">
        <v>26946.509358761097</v>
      </c>
      <c r="AZ200">
        <v>1</v>
      </c>
    </row>
    <row r="201" spans="1:52">
      <c r="A201" s="100" t="s">
        <v>483</v>
      </c>
      <c r="B201" s="98">
        <v>203</v>
      </c>
      <c r="C201" s="86"/>
      <c r="D201" s="86"/>
      <c r="E201" s="86"/>
      <c r="F201" s="86"/>
      <c r="G201" s="100" t="s">
        <v>310</v>
      </c>
      <c r="H201" s="100" t="s">
        <v>294</v>
      </c>
      <c r="I201" s="100" t="s">
        <v>580</v>
      </c>
      <c r="J201" s="100" t="s">
        <v>295</v>
      </c>
      <c r="K201" s="100">
        <v>3</v>
      </c>
      <c r="L201" s="100">
        <v>0</v>
      </c>
      <c r="M201" s="100" t="s">
        <v>364</v>
      </c>
      <c r="N201" s="100" t="s">
        <v>365</v>
      </c>
      <c r="O201" s="100" t="s">
        <v>582</v>
      </c>
      <c r="P201" s="100">
        <v>6</v>
      </c>
      <c r="Q201" s="101">
        <v>4</v>
      </c>
      <c r="R201" s="101" t="s">
        <v>380</v>
      </c>
      <c r="S201" s="102" t="s">
        <v>468</v>
      </c>
      <c r="T201" s="103">
        <v>0.57999999999999996</v>
      </c>
      <c r="U201" s="103">
        <v>0.59499999999999997</v>
      </c>
      <c r="V201" s="105">
        <v>0.66900000000000004</v>
      </c>
      <c r="W201" s="105">
        <v>0.51300000000000001</v>
      </c>
      <c r="X201" s="106">
        <v>0.61399999999999999</v>
      </c>
      <c r="Y201" s="107">
        <v>185961</v>
      </c>
      <c r="Z201" s="107">
        <v>176875</v>
      </c>
      <c r="AA201" s="119">
        <v>450659</v>
      </c>
      <c r="AB201" s="101">
        <v>19295</v>
      </c>
      <c r="AC201" s="101">
        <v>16314</v>
      </c>
      <c r="AD201" s="109">
        <v>33850</v>
      </c>
      <c r="AE201" s="110">
        <v>85.9</v>
      </c>
      <c r="AF201" s="110">
        <v>83.6</v>
      </c>
      <c r="AG201" s="110">
        <v>95.4</v>
      </c>
      <c r="AH201" s="110">
        <v>69.8</v>
      </c>
      <c r="AI201" s="110">
        <v>90.7</v>
      </c>
      <c r="AJ201" s="110">
        <v>76.7</v>
      </c>
      <c r="AK201" s="106">
        <v>7.4999999999999997E-2</v>
      </c>
      <c r="AL201" s="106">
        <v>41.642000000000003</v>
      </c>
      <c r="AM201" s="110">
        <v>39.9</v>
      </c>
      <c r="AN201" s="110">
        <v>95.4</v>
      </c>
      <c r="AO201" s="110">
        <v>72.3</v>
      </c>
      <c r="AP201" s="110">
        <v>63.3</v>
      </c>
      <c r="AQ201" s="106">
        <v>0.104</v>
      </c>
      <c r="AR201" s="106">
        <v>32.273000000000003</v>
      </c>
      <c r="AS201" s="106">
        <v>28.913</v>
      </c>
      <c r="AT201" s="111">
        <v>0.65400000000000003</v>
      </c>
      <c r="AU201" s="111">
        <v>0.67600000000000005</v>
      </c>
      <c r="AV201" s="108">
        <v>276967</v>
      </c>
      <c r="AW201" s="107">
        <v>331726</v>
      </c>
      <c r="AX201" s="101">
        <v>23201</v>
      </c>
      <c r="AY201" s="101">
        <v>20750</v>
      </c>
      <c r="AZ201" s="100">
        <v>1</v>
      </c>
    </row>
    <row r="202" spans="1:52">
      <c r="A202" t="s">
        <v>220</v>
      </c>
      <c r="B202">
        <v>204</v>
      </c>
      <c r="C202" t="s">
        <v>293</v>
      </c>
      <c r="D202" t="s">
        <v>295</v>
      </c>
      <c r="E202">
        <v>1</v>
      </c>
      <c r="F202">
        <v>1</v>
      </c>
      <c r="G202" t="s">
        <v>307</v>
      </c>
      <c r="H202" t="s">
        <v>294</v>
      </c>
      <c r="I202" t="s">
        <v>308</v>
      </c>
      <c r="J202" t="s">
        <v>308</v>
      </c>
      <c r="K202">
        <v>2</v>
      </c>
      <c r="L202">
        <v>0</v>
      </c>
      <c r="M202" s="1" t="s">
        <v>366</v>
      </c>
      <c r="N202" t="s">
        <v>365</v>
      </c>
      <c r="O202" t="s">
        <v>582</v>
      </c>
      <c r="P202">
        <v>6</v>
      </c>
      <c r="Q202" s="14">
        <v>1</v>
      </c>
      <c r="R202" s="14" t="s">
        <v>381</v>
      </c>
      <c r="S202" s="47"/>
      <c r="T202" s="33">
        <v>0.67175499999999999</v>
      </c>
      <c r="U202" s="33">
        <v>0.69991795740180329</v>
      </c>
      <c r="V202" s="54">
        <v>0.70084326337555103</v>
      </c>
      <c r="W202" s="54">
        <v>0.61623899999999998</v>
      </c>
      <c r="X202" s="19">
        <v>0.64808521612214975</v>
      </c>
      <c r="Y202" s="34">
        <v>371720</v>
      </c>
      <c r="Z202" s="34">
        <v>417691.57437740453</v>
      </c>
      <c r="AA202" s="67">
        <v>421733.75090363756</v>
      </c>
      <c r="AB202" s="16">
        <v>28267.1</v>
      </c>
      <c r="AC202" s="16">
        <v>27025.067560957308</v>
      </c>
      <c r="AD202" s="56">
        <v>27199.9923546307</v>
      </c>
      <c r="AE202" s="24">
        <v>91.1</v>
      </c>
      <c r="AF202" s="24">
        <v>93.9</v>
      </c>
      <c r="AG202" s="24">
        <v>91.6</v>
      </c>
      <c r="AH202" s="24">
        <v>93</v>
      </c>
      <c r="AI202" s="24">
        <f t="shared" ref="AI202:AI233" si="14">(AE202+AG202)/2</f>
        <v>91.35</v>
      </c>
      <c r="AJ202" s="24">
        <f t="shared" ref="AJ202:AJ233" si="15">(AF202+AH202)/2</f>
        <v>93.45</v>
      </c>
      <c r="AK202" s="19">
        <v>6.4701011987708557E-2</v>
      </c>
      <c r="AL202" s="19">
        <v>46.166396290419193</v>
      </c>
      <c r="AM202" s="24">
        <v>46.514765012259893</v>
      </c>
      <c r="AN202" s="24">
        <v>98.028000000000006</v>
      </c>
      <c r="AO202" s="24">
        <v>94.034300000000002</v>
      </c>
      <c r="AP202" s="24">
        <v>71.887199999999993</v>
      </c>
      <c r="AQ202" s="19">
        <f>'[1]Data Comps'!U203/'[1]Data Comps'!V203</f>
        <v>7.6044065425589155E-2</v>
      </c>
      <c r="AR202" s="19">
        <v>41.953689127661832</v>
      </c>
      <c r="AS202" s="19">
        <v>39.450810305974088</v>
      </c>
      <c r="AT202" s="21">
        <v>0.69991795740180329</v>
      </c>
      <c r="AU202" s="21">
        <v>0.70084326337555103</v>
      </c>
      <c r="AV202" s="28">
        <v>417691.57437740453</v>
      </c>
      <c r="AW202" s="34">
        <v>421733.75090363756</v>
      </c>
      <c r="AX202" s="16">
        <v>27199.9923546307</v>
      </c>
      <c r="AY202" s="16">
        <v>27025.067560957308</v>
      </c>
      <c r="AZ202">
        <v>1</v>
      </c>
    </row>
    <row r="203" spans="1:52">
      <c r="A203" t="s">
        <v>221</v>
      </c>
      <c r="B203">
        <v>205</v>
      </c>
      <c r="C203" t="s">
        <v>293</v>
      </c>
      <c r="D203" t="s">
        <v>295</v>
      </c>
      <c r="E203">
        <v>1</v>
      </c>
      <c r="F203">
        <v>1</v>
      </c>
      <c r="G203" t="s">
        <v>307</v>
      </c>
      <c r="H203" t="s">
        <v>294</v>
      </c>
      <c r="I203" t="s">
        <v>308</v>
      </c>
      <c r="J203" t="s">
        <v>308</v>
      </c>
      <c r="K203">
        <v>2</v>
      </c>
      <c r="L203">
        <v>0</v>
      </c>
      <c r="M203" s="1" t="s">
        <v>366</v>
      </c>
      <c r="N203" t="s">
        <v>365</v>
      </c>
      <c r="O203" t="s">
        <v>582</v>
      </c>
      <c r="P203">
        <v>6</v>
      </c>
      <c r="Q203" s="14">
        <v>1</v>
      </c>
      <c r="R203" s="14" t="s">
        <v>381</v>
      </c>
      <c r="S203" s="47"/>
      <c r="T203" s="33">
        <v>0.68144099999999996</v>
      </c>
      <c r="U203" s="33">
        <v>0.70631662632008019</v>
      </c>
      <c r="V203" s="54">
        <v>0.70902438477658569</v>
      </c>
      <c r="W203" s="54">
        <v>0.628</v>
      </c>
      <c r="X203" s="19">
        <v>0.65760930230962755</v>
      </c>
      <c r="Y203" s="34">
        <v>402664</v>
      </c>
      <c r="Z203" s="34">
        <v>450732.02318686276</v>
      </c>
      <c r="AA203" s="67">
        <v>462791.74287079222</v>
      </c>
      <c r="AB203" s="16">
        <v>30258.799999999999</v>
      </c>
      <c r="AC203" s="16">
        <v>28524.470327729599</v>
      </c>
      <c r="AD203" s="56">
        <v>29010.987107575354</v>
      </c>
      <c r="AE203" s="24">
        <v>104.2</v>
      </c>
      <c r="AF203" s="24">
        <v>92.1</v>
      </c>
      <c r="AG203" s="24">
        <v>104.2</v>
      </c>
      <c r="AH203" s="24">
        <v>89.7</v>
      </c>
      <c r="AI203" s="24">
        <f t="shared" si="14"/>
        <v>104.2</v>
      </c>
      <c r="AJ203" s="24">
        <f t="shared" si="15"/>
        <v>90.9</v>
      </c>
      <c r="AK203" s="19">
        <v>6.3284765360246062E-2</v>
      </c>
      <c r="AL203" s="19">
        <v>47.515444509030196</v>
      </c>
      <c r="AM203" s="24">
        <v>47.85687655039645</v>
      </c>
      <c r="AN203" s="24">
        <v>108.092</v>
      </c>
      <c r="AO203" s="24">
        <v>88.828199999999995</v>
      </c>
      <c r="AP203" s="24">
        <v>82.763600000000011</v>
      </c>
      <c r="AQ203" s="19">
        <f>'[1]Data Comps'!U204/'[1]Data Comps'!V204</f>
        <v>7.5146524149166546E-2</v>
      </c>
      <c r="AR203" s="19">
        <v>43.308885918646553</v>
      </c>
      <c r="AS203" s="19">
        <v>39.922006160191415</v>
      </c>
      <c r="AT203" s="21">
        <v>0.70631662632008019</v>
      </c>
      <c r="AU203" s="21">
        <v>0.70902438477658569</v>
      </c>
      <c r="AV203" s="28">
        <v>450732.02318686276</v>
      </c>
      <c r="AW203" s="34">
        <v>462791.74287079222</v>
      </c>
      <c r="AX203" s="16">
        <v>29010.987107575354</v>
      </c>
      <c r="AY203" s="16">
        <v>28524.470327729599</v>
      </c>
      <c r="AZ203">
        <v>1</v>
      </c>
    </row>
    <row r="204" spans="1:52">
      <c r="A204" t="s">
        <v>222</v>
      </c>
      <c r="B204">
        <v>206</v>
      </c>
      <c r="C204" t="s">
        <v>293</v>
      </c>
      <c r="D204" t="s">
        <v>295</v>
      </c>
      <c r="E204">
        <v>1</v>
      </c>
      <c r="F204">
        <v>1</v>
      </c>
      <c r="G204" t="s">
        <v>307</v>
      </c>
      <c r="H204" t="s">
        <v>294</v>
      </c>
      <c r="I204" t="s">
        <v>308</v>
      </c>
      <c r="J204" t="s">
        <v>308</v>
      </c>
      <c r="K204">
        <v>2</v>
      </c>
      <c r="L204">
        <v>0</v>
      </c>
      <c r="M204" s="1" t="s">
        <v>366</v>
      </c>
      <c r="N204" t="s">
        <v>365</v>
      </c>
      <c r="O204" t="s">
        <v>582</v>
      </c>
      <c r="P204">
        <v>6</v>
      </c>
      <c r="Q204" s="14">
        <v>1</v>
      </c>
      <c r="R204" s="14" t="s">
        <v>381</v>
      </c>
      <c r="S204" s="47"/>
      <c r="T204" s="33">
        <v>0.68980399999999997</v>
      </c>
      <c r="U204" s="33">
        <v>0.71666458592377402</v>
      </c>
      <c r="V204" s="54">
        <v>0.71326440246689904</v>
      </c>
      <c r="W204" s="54">
        <v>0.63835699999999995</v>
      </c>
      <c r="X204" s="19">
        <v>0.66255142421453506</v>
      </c>
      <c r="Y204" s="34">
        <v>456012</v>
      </c>
      <c r="Z204" s="34">
        <v>505066.82788725389</v>
      </c>
      <c r="AA204" s="67">
        <v>488107.60596449196</v>
      </c>
      <c r="AB204" s="16">
        <v>33326.199999999997</v>
      </c>
      <c r="AC204" s="16">
        <v>30811.069312905052</v>
      </c>
      <c r="AD204" s="56">
        <v>30141.741774117181</v>
      </c>
      <c r="AE204" s="24">
        <v>112.7</v>
      </c>
      <c r="AF204" s="24">
        <v>92.1</v>
      </c>
      <c r="AG204" s="24">
        <v>107.1</v>
      </c>
      <c r="AH204" s="24">
        <v>95.3</v>
      </c>
      <c r="AI204" s="24">
        <f t="shared" si="14"/>
        <v>109.9</v>
      </c>
      <c r="AJ204" s="24">
        <f t="shared" si="15"/>
        <v>93.699999999999989</v>
      </c>
      <c r="AK204" s="19">
        <v>6.1003945639809487E-2</v>
      </c>
      <c r="AL204" s="19">
        <v>48.244274840559946</v>
      </c>
      <c r="AM204" s="24">
        <v>48.581227616742936</v>
      </c>
      <c r="AN204" s="24">
        <v>108.904</v>
      </c>
      <c r="AO204" s="24">
        <v>95.44850000000001</v>
      </c>
      <c r="AP204" s="24">
        <v>89.982299999999995</v>
      </c>
      <c r="AQ204" s="19">
        <f>'[1]Data Comps'!U205/'[1]Data Comps'!V205</f>
        <v>7.3081848723279205E-2</v>
      </c>
      <c r="AR204" s="19">
        <v>44.552231480415657</v>
      </c>
      <c r="AS204" s="19">
        <v>41.049864671039607</v>
      </c>
      <c r="AT204" s="21">
        <v>0.71666458592377402</v>
      </c>
      <c r="AU204" s="21">
        <v>0.71326440246689904</v>
      </c>
      <c r="AV204" s="28">
        <v>505066.82788725389</v>
      </c>
      <c r="AW204" s="34">
        <v>488107.60596449196</v>
      </c>
      <c r="AX204" s="16">
        <v>30141.741774117181</v>
      </c>
      <c r="AY204" s="16">
        <v>30811.069312905052</v>
      </c>
      <c r="AZ204">
        <v>1</v>
      </c>
    </row>
    <row r="205" spans="1:52">
      <c r="A205" t="s">
        <v>482</v>
      </c>
      <c r="B205">
        <v>207</v>
      </c>
      <c r="C205" t="s">
        <v>293</v>
      </c>
      <c r="D205" t="s">
        <v>295</v>
      </c>
      <c r="E205">
        <v>1</v>
      </c>
      <c r="F205">
        <v>1</v>
      </c>
      <c r="G205" t="s">
        <v>310</v>
      </c>
      <c r="H205" t="s">
        <v>294</v>
      </c>
      <c r="I205" t="s">
        <v>580</v>
      </c>
      <c r="J205" t="s">
        <v>295</v>
      </c>
      <c r="K205">
        <v>3</v>
      </c>
      <c r="L205">
        <v>2</v>
      </c>
      <c r="M205" s="1" t="s">
        <v>366</v>
      </c>
      <c r="N205" t="s">
        <v>365</v>
      </c>
      <c r="O205" t="s">
        <v>582</v>
      </c>
      <c r="P205">
        <v>6</v>
      </c>
      <c r="Q205" s="18">
        <v>4</v>
      </c>
      <c r="R205" s="18" t="s">
        <v>380</v>
      </c>
      <c r="S205" s="47" t="s">
        <v>468</v>
      </c>
      <c r="T205" s="33">
        <v>0.68748900000000002</v>
      </c>
      <c r="U205" s="33">
        <v>0.64138523331496533</v>
      </c>
      <c r="V205" s="54">
        <v>0.64187423071215743</v>
      </c>
      <c r="W205" s="54">
        <v>0.635073</v>
      </c>
      <c r="X205" s="19">
        <v>0.58129430900408763</v>
      </c>
      <c r="Y205" s="34">
        <v>442153</v>
      </c>
      <c r="Z205" s="34">
        <v>259074.73190614721</v>
      </c>
      <c r="AA205" s="62">
        <v>287741.05779419444</v>
      </c>
      <c r="AB205" s="16">
        <v>32485.100000000002</v>
      </c>
      <c r="AC205" s="16">
        <v>20997.142780864015</v>
      </c>
      <c r="AD205" s="56">
        <v>23296.619479375993</v>
      </c>
      <c r="AE205" s="24">
        <v>102.1</v>
      </c>
      <c r="AF205" s="24">
        <v>99.2</v>
      </c>
      <c r="AG205" s="24">
        <v>100.5</v>
      </c>
      <c r="AH205" s="24">
        <v>81.3</v>
      </c>
      <c r="AI205" s="24">
        <f t="shared" si="14"/>
        <v>101.3</v>
      </c>
      <c r="AJ205" s="24">
        <f t="shared" si="15"/>
        <v>90.25</v>
      </c>
      <c r="AK205" s="19">
        <v>6.4707626120429892E-2</v>
      </c>
      <c r="AL205" s="19">
        <v>38.260216949563869</v>
      </c>
      <c r="AM205" s="24">
        <v>37.053580848791242</v>
      </c>
      <c r="AN205" s="24">
        <v>112.07000000000001</v>
      </c>
      <c r="AO205" s="24">
        <v>99.093700000000013</v>
      </c>
      <c r="AP205" s="24">
        <v>85.330699999999993</v>
      </c>
      <c r="AQ205" s="19">
        <f>'[1]Data Comps'!U206/'[1]Data Comps'!V206</f>
        <v>7.3470269341155664E-2</v>
      </c>
      <c r="AR205" s="19">
        <v>44.189408658855278</v>
      </c>
      <c r="AS205" s="19">
        <v>40.832843365112005</v>
      </c>
      <c r="AT205" s="21">
        <v>0.69994126464158968</v>
      </c>
      <c r="AU205" s="21">
        <v>0.72087104962615711</v>
      </c>
      <c r="AV205" s="28">
        <v>427769.96226054954</v>
      </c>
      <c r="AW205" s="34">
        <v>521953.01668199903</v>
      </c>
      <c r="AX205" s="16">
        <v>31352.509714989501</v>
      </c>
      <c r="AY205" s="16">
        <v>27679.978783506045</v>
      </c>
      <c r="AZ205">
        <v>1</v>
      </c>
    </row>
    <row r="206" spans="1:52">
      <c r="A206" t="s">
        <v>224</v>
      </c>
      <c r="B206" s="5">
        <v>208</v>
      </c>
      <c r="C206" s="5" t="s">
        <v>293</v>
      </c>
      <c r="D206" s="5" t="s">
        <v>295</v>
      </c>
      <c r="E206" s="5">
        <v>1</v>
      </c>
      <c r="F206" s="5">
        <v>1</v>
      </c>
      <c r="G206" t="s">
        <v>307</v>
      </c>
      <c r="H206" t="s">
        <v>294</v>
      </c>
      <c r="I206" t="s">
        <v>308</v>
      </c>
      <c r="J206" t="s">
        <v>308</v>
      </c>
      <c r="K206">
        <v>2</v>
      </c>
      <c r="L206">
        <v>0</v>
      </c>
      <c r="M206" s="1" t="s">
        <v>363</v>
      </c>
      <c r="N206" t="s">
        <v>530</v>
      </c>
      <c r="O206" t="s">
        <v>582</v>
      </c>
      <c r="P206">
        <v>6</v>
      </c>
      <c r="Q206" s="14">
        <v>1</v>
      </c>
      <c r="R206" s="14" t="s">
        <v>381</v>
      </c>
      <c r="S206" s="47"/>
      <c r="T206" s="33">
        <v>0.64502899999999996</v>
      </c>
      <c r="U206" s="33">
        <v>0.65923238573635667</v>
      </c>
      <c r="V206" s="54">
        <v>0.671943290093997</v>
      </c>
      <c r="W206" s="54">
        <v>0.58608499999999997</v>
      </c>
      <c r="X206" s="19">
        <v>0.61456115162366021</v>
      </c>
      <c r="Y206" s="34">
        <v>288640</v>
      </c>
      <c r="Z206" s="34">
        <v>289635.46688828786</v>
      </c>
      <c r="AA206" s="67">
        <v>321152.27389128343</v>
      </c>
      <c r="AB206" s="16">
        <v>23729.7</v>
      </c>
      <c r="AC206" s="50">
        <v>21369.703656506277</v>
      </c>
      <c r="AD206" s="56">
        <v>22782.240136737597</v>
      </c>
      <c r="AE206" s="24">
        <v>95</v>
      </c>
      <c r="AF206" s="24">
        <v>80.5</v>
      </c>
      <c r="AG206" s="24">
        <v>94.3</v>
      </c>
      <c r="AH206" s="24">
        <v>72.599999999999994</v>
      </c>
      <c r="AI206" s="24">
        <f t="shared" si="14"/>
        <v>94.65</v>
      </c>
      <c r="AJ206" s="24">
        <f t="shared" si="15"/>
        <v>76.55</v>
      </c>
      <c r="AK206" s="19">
        <v>7.3781377281217267E-2</v>
      </c>
      <c r="AL206" s="19">
        <v>41.928149557168169</v>
      </c>
      <c r="AM206" s="24">
        <v>42.289819433525501</v>
      </c>
      <c r="AN206" s="24">
        <v>95.390900000000002</v>
      </c>
      <c r="AO206" s="24">
        <v>84.50739999999999</v>
      </c>
      <c r="AP206" s="24">
        <v>72.343400000000003</v>
      </c>
      <c r="AQ206" s="19">
        <f>'[1]Data Comps'!U207/'[1]Data Comps'!V207</f>
        <v>8.2212098115299337E-2</v>
      </c>
      <c r="AR206" s="19">
        <v>38.648510867439654</v>
      </c>
      <c r="AS206" s="19">
        <v>36.490979658402757</v>
      </c>
      <c r="AT206" s="21">
        <v>0.65923238573635667</v>
      </c>
      <c r="AU206" s="21">
        <v>0.671943290093997</v>
      </c>
      <c r="AV206" s="28">
        <v>289635.46688828786</v>
      </c>
      <c r="AW206" s="34">
        <v>321152.27389128343</v>
      </c>
      <c r="AX206" s="50">
        <v>22782.240136737597</v>
      </c>
      <c r="AY206" s="50">
        <v>21369.703656506277</v>
      </c>
      <c r="AZ206">
        <v>1</v>
      </c>
    </row>
    <row r="207" spans="1:52">
      <c r="A207" t="s">
        <v>225</v>
      </c>
      <c r="B207">
        <v>209</v>
      </c>
      <c r="C207" t="s">
        <v>297</v>
      </c>
      <c r="D207" t="s">
        <v>298</v>
      </c>
      <c r="E207">
        <v>2</v>
      </c>
      <c r="F207">
        <v>0</v>
      </c>
      <c r="G207" t="s">
        <v>307</v>
      </c>
      <c r="H207" t="s">
        <v>294</v>
      </c>
      <c r="I207" t="s">
        <v>308</v>
      </c>
      <c r="J207" t="s">
        <v>308</v>
      </c>
      <c r="K207">
        <v>2</v>
      </c>
      <c r="L207">
        <v>2</v>
      </c>
      <c r="M207" s="1" t="s">
        <v>364</v>
      </c>
      <c r="N207" t="s">
        <v>365</v>
      </c>
      <c r="O207" t="s">
        <v>582</v>
      </c>
      <c r="P207">
        <v>7</v>
      </c>
      <c r="Q207" s="14">
        <v>1</v>
      </c>
      <c r="R207" s="14" t="s">
        <v>381</v>
      </c>
      <c r="S207" s="47"/>
      <c r="T207" s="33">
        <v>0.68119700000000005</v>
      </c>
      <c r="U207" s="33">
        <v>0.71341720118952257</v>
      </c>
      <c r="V207" s="54">
        <v>0.71188395729935616</v>
      </c>
      <c r="W207" s="54">
        <v>0.62731000000000003</v>
      </c>
      <c r="X207" s="19">
        <v>0.66096013771420714</v>
      </c>
      <c r="Y207" s="34">
        <v>411142</v>
      </c>
      <c r="Z207" s="34">
        <v>499608.17085076851</v>
      </c>
      <c r="AA207" s="67">
        <v>492431.47889379621</v>
      </c>
      <c r="AB207" s="16">
        <v>30725.7</v>
      </c>
      <c r="AC207" s="16">
        <v>30839.440830955824</v>
      </c>
      <c r="AD207" s="56">
        <v>30562.535376141466</v>
      </c>
      <c r="AE207" s="24">
        <v>116.1</v>
      </c>
      <c r="AF207" s="24">
        <v>89.2</v>
      </c>
      <c r="AG207" s="24">
        <v>120.3</v>
      </c>
      <c r="AH207" s="24">
        <v>90.5</v>
      </c>
      <c r="AI207" s="24">
        <f t="shared" si="14"/>
        <v>118.19999999999999</v>
      </c>
      <c r="AJ207" s="24">
        <f t="shared" si="15"/>
        <v>89.85</v>
      </c>
      <c r="AK207" s="19">
        <v>6.1727254737327895E-2</v>
      </c>
      <c r="AL207" s="19">
        <v>48.005320100632908</v>
      </c>
      <c r="AM207" s="24">
        <v>48.336776334159545</v>
      </c>
      <c r="AN207" s="24">
        <v>114.76400000000001</v>
      </c>
      <c r="AO207" s="24">
        <v>90.643900000000002</v>
      </c>
      <c r="AP207" s="24">
        <v>77.416899999999998</v>
      </c>
      <c r="AQ207" s="19">
        <f>'[1]Data Comps'!U208/'[1]Data Comps'!V208</f>
        <v>7.473257414713165E-2</v>
      </c>
      <c r="AR207" s="19">
        <v>43.261421303082173</v>
      </c>
      <c r="AS207" s="19">
        <v>40.143137503783478</v>
      </c>
      <c r="AT207" s="21">
        <v>0.71341720118952257</v>
      </c>
      <c r="AU207" s="21">
        <v>0.71188395729935616</v>
      </c>
      <c r="AV207" s="28">
        <v>499608.17085076851</v>
      </c>
      <c r="AW207" s="34">
        <v>492431.47889379621</v>
      </c>
      <c r="AX207" s="16">
        <v>30562.535376141466</v>
      </c>
      <c r="AY207" s="16">
        <v>30839.440830955824</v>
      </c>
      <c r="AZ207">
        <v>1</v>
      </c>
    </row>
    <row r="208" spans="1:52">
      <c r="A208" t="s">
        <v>556</v>
      </c>
      <c r="B208">
        <v>210</v>
      </c>
      <c r="C208" t="s">
        <v>301</v>
      </c>
      <c r="D208" t="s">
        <v>298</v>
      </c>
      <c r="E208">
        <v>1</v>
      </c>
      <c r="F208">
        <v>2</v>
      </c>
      <c r="G208" t="s">
        <v>301</v>
      </c>
      <c r="H208" t="s">
        <v>302</v>
      </c>
      <c r="I208" t="s">
        <v>580</v>
      </c>
      <c r="J208" t="s">
        <v>298</v>
      </c>
      <c r="K208">
        <v>1</v>
      </c>
      <c r="L208">
        <v>2</v>
      </c>
      <c r="M208" s="1" t="s">
        <v>366</v>
      </c>
      <c r="N208" t="s">
        <v>365</v>
      </c>
      <c r="O208" t="s">
        <v>582</v>
      </c>
      <c r="P208">
        <v>7</v>
      </c>
      <c r="Q208" s="14">
        <v>4</v>
      </c>
      <c r="R208" s="14" t="s">
        <v>380</v>
      </c>
      <c r="S208" s="47"/>
      <c r="T208" s="33">
        <v>0.73586200000000002</v>
      </c>
      <c r="U208" s="33">
        <v>0.68993598994305783</v>
      </c>
      <c r="V208" s="54">
        <v>0.73950627875876884</v>
      </c>
      <c r="W208" s="54">
        <v>0.69003300000000001</v>
      </c>
      <c r="X208" s="19">
        <v>0.69334480846546398</v>
      </c>
      <c r="Y208" s="34">
        <v>1018780</v>
      </c>
      <c r="Z208" s="34">
        <v>746431.57037436101</v>
      </c>
      <c r="AA208" s="55">
        <v>1035969.1766834781</v>
      </c>
      <c r="AB208" s="16">
        <v>61728.4</v>
      </c>
      <c r="AC208" s="16">
        <v>50546.036807693672</v>
      </c>
      <c r="AD208" s="56">
        <v>58775.132905362865</v>
      </c>
      <c r="AE208" s="24">
        <v>225.8</v>
      </c>
      <c r="AF208" s="24">
        <v>92.4</v>
      </c>
      <c r="AG208" s="24">
        <v>227.5</v>
      </c>
      <c r="AH208" s="24">
        <v>71.2</v>
      </c>
      <c r="AI208" s="24">
        <f t="shared" si="14"/>
        <v>226.65</v>
      </c>
      <c r="AJ208" s="24">
        <f t="shared" si="15"/>
        <v>81.800000000000011</v>
      </c>
      <c r="AK208" s="19">
        <v>6.7716906430341769E-2</v>
      </c>
      <c r="AL208" s="19">
        <v>53.277589319933227</v>
      </c>
      <c r="AM208" s="24">
        <v>52.877932833510563</v>
      </c>
      <c r="AN208" s="24">
        <v>217.49099999999999</v>
      </c>
      <c r="AO208" s="24">
        <v>95.972100000000012</v>
      </c>
      <c r="AP208" s="24">
        <v>86.996300000000005</v>
      </c>
      <c r="AQ208" s="19">
        <f>'[1]Data Comps'!U209/'[1]Data Comps'!V209</f>
        <v>6.0590510218104007E-2</v>
      </c>
      <c r="AR208" s="19">
        <v>52.561842499244079</v>
      </c>
      <c r="AS208" s="19">
        <v>49.512704038983678</v>
      </c>
      <c r="AT208" s="21">
        <v>0.71391778068080658</v>
      </c>
      <c r="AU208" s="21">
        <v>0.74826452344354699</v>
      </c>
      <c r="AV208" s="28">
        <v>780739.78467796417</v>
      </c>
      <c r="AW208" s="34">
        <v>1013207.2486551108</v>
      </c>
      <c r="AX208" s="16">
        <v>54804.093294960039</v>
      </c>
      <c r="AY208" s="16">
        <v>48099.563527805629</v>
      </c>
      <c r="AZ208">
        <v>1</v>
      </c>
    </row>
    <row r="209" spans="1:52">
      <c r="A209" t="s">
        <v>557</v>
      </c>
      <c r="B209" s="6">
        <v>211</v>
      </c>
      <c r="C209" s="6" t="s">
        <v>297</v>
      </c>
      <c r="D209" s="6" t="s">
        <v>298</v>
      </c>
      <c r="E209" s="6">
        <v>2</v>
      </c>
      <c r="F209" s="6">
        <v>2</v>
      </c>
      <c r="G209" t="s">
        <v>299</v>
      </c>
      <c r="H209" t="s">
        <v>294</v>
      </c>
      <c r="I209" t="s">
        <v>580</v>
      </c>
      <c r="J209" t="s">
        <v>295</v>
      </c>
      <c r="K209">
        <v>2</v>
      </c>
      <c r="L209">
        <v>2</v>
      </c>
      <c r="M209" s="1" t="s">
        <v>366</v>
      </c>
      <c r="N209" t="s">
        <v>365</v>
      </c>
      <c r="O209" t="s">
        <v>582</v>
      </c>
      <c r="P209">
        <v>7</v>
      </c>
      <c r="Q209" s="14">
        <v>4</v>
      </c>
      <c r="R209" s="14" t="s">
        <v>380</v>
      </c>
      <c r="S209" s="47"/>
      <c r="T209" s="33">
        <v>0.70366899999999999</v>
      </c>
      <c r="U209" s="33">
        <v>0.70037785314157164</v>
      </c>
      <c r="V209" s="54">
        <v>0.72525003649962916</v>
      </c>
      <c r="W209" s="54">
        <v>0.65283100000000005</v>
      </c>
      <c r="X209" s="19">
        <v>0.67716869684517145</v>
      </c>
      <c r="Y209" s="34">
        <v>599154</v>
      </c>
      <c r="Z209" s="34">
        <v>566443.64250299055</v>
      </c>
      <c r="AA209" s="55">
        <v>680254.15398443816</v>
      </c>
      <c r="AB209" s="16">
        <v>41340.300000000003</v>
      </c>
      <c r="AC209" s="16">
        <v>37385.07000240768</v>
      </c>
      <c r="AD209" s="56">
        <v>41135.567205299492</v>
      </c>
      <c r="AE209" s="24">
        <v>164.1</v>
      </c>
      <c r="AF209" s="24">
        <v>96.5</v>
      </c>
      <c r="AG209" s="24">
        <v>158.4</v>
      </c>
      <c r="AH209" s="24">
        <v>81.400000000000006</v>
      </c>
      <c r="AI209" s="24">
        <f t="shared" si="14"/>
        <v>161.25</v>
      </c>
      <c r="AJ209" s="24">
        <f t="shared" si="15"/>
        <v>88.95</v>
      </c>
      <c r="AK209" s="19">
        <v>6.5999628554768902E-2</v>
      </c>
      <c r="AL209" s="19">
        <v>50.448123201770244</v>
      </c>
      <c r="AM209" s="24">
        <v>49.61065570746289</v>
      </c>
      <c r="AN209" s="24">
        <v>158.28400000000002</v>
      </c>
      <c r="AO209" s="24">
        <v>86.043800000000005</v>
      </c>
      <c r="AP209" s="24">
        <v>77.301299999999998</v>
      </c>
      <c r="AQ209" s="19">
        <f>'[1]Data Comps'!U210/'[1]Data Comps'!V210</f>
        <v>6.8997786879500103E-2</v>
      </c>
      <c r="AR209" s="19">
        <v>46.67389712331768</v>
      </c>
      <c r="AS209" s="19">
        <v>43.479655445170934</v>
      </c>
      <c r="AT209" s="21">
        <v>0.72602894594776934</v>
      </c>
      <c r="AU209" s="21">
        <v>0.74562072942294666</v>
      </c>
      <c r="AV209" s="28">
        <v>663208.46968010429</v>
      </c>
      <c r="AW209" s="34">
        <v>786236.08506302279</v>
      </c>
      <c r="AX209" s="16">
        <v>42968.066350223744</v>
      </c>
      <c r="AY209" s="16">
        <v>39087.050762482591</v>
      </c>
      <c r="AZ209">
        <v>1</v>
      </c>
    </row>
    <row r="210" spans="1:52">
      <c r="A210" t="s">
        <v>558</v>
      </c>
      <c r="B210" s="6">
        <v>212</v>
      </c>
      <c r="C210" s="6" t="s">
        <v>301</v>
      </c>
      <c r="D210" s="6" t="s">
        <v>298</v>
      </c>
      <c r="E210" s="6">
        <v>1</v>
      </c>
      <c r="F210" s="6">
        <v>2</v>
      </c>
      <c r="G210" t="s">
        <v>299</v>
      </c>
      <c r="H210" t="s">
        <v>294</v>
      </c>
      <c r="I210" t="s">
        <v>580</v>
      </c>
      <c r="J210" t="s">
        <v>295</v>
      </c>
      <c r="K210">
        <v>2</v>
      </c>
      <c r="L210">
        <v>2</v>
      </c>
      <c r="M210" s="1" t="s">
        <v>366</v>
      </c>
      <c r="N210" t="s">
        <v>365</v>
      </c>
      <c r="O210" t="s">
        <v>582</v>
      </c>
      <c r="P210">
        <v>7</v>
      </c>
      <c r="Q210" s="14">
        <v>4</v>
      </c>
      <c r="R210" s="14" t="s">
        <v>380</v>
      </c>
      <c r="S210" s="47"/>
      <c r="T210" s="33">
        <v>0.75079200000000001</v>
      </c>
      <c r="U210" s="33">
        <v>0.70284632457635177</v>
      </c>
      <c r="V210" s="54">
        <v>0.74672713035560279</v>
      </c>
      <c r="W210" s="54">
        <v>0.70784199999999997</v>
      </c>
      <c r="X210" s="19">
        <v>0.70193629877900376</v>
      </c>
      <c r="Y210" s="34">
        <v>1108820</v>
      </c>
      <c r="Z210" s="34">
        <v>750724.63859023119</v>
      </c>
      <c r="AA210" s="55">
        <v>1021957.8775148902</v>
      </c>
      <c r="AB210" s="16">
        <v>63589.599999999999</v>
      </c>
      <c r="AC210" s="16">
        <v>48788.001026671664</v>
      </c>
      <c r="AD210" s="56">
        <v>56483.120606142038</v>
      </c>
      <c r="AE210" s="24">
        <v>204.7</v>
      </c>
      <c r="AF210" s="24">
        <v>97.8</v>
      </c>
      <c r="AG210" s="24">
        <v>214.4</v>
      </c>
      <c r="AH210" s="24">
        <v>75.8</v>
      </c>
      <c r="AI210" s="24">
        <f t="shared" si="14"/>
        <v>209.55</v>
      </c>
      <c r="AJ210" s="24">
        <f t="shared" si="15"/>
        <v>86.8</v>
      </c>
      <c r="AK210" s="19">
        <v>6.4987877736755184E-2</v>
      </c>
      <c r="AL210" s="19">
        <v>54.846715696867641</v>
      </c>
      <c r="AM210" s="24">
        <v>54.279466142160771</v>
      </c>
      <c r="AN210" s="24">
        <v>206.845</v>
      </c>
      <c r="AO210" s="24">
        <v>100.108</v>
      </c>
      <c r="AP210" s="24">
        <v>84.196599999999989</v>
      </c>
      <c r="AQ210" s="19">
        <f>'[1]Data Comps'!U211/'[1]Data Comps'!V211</f>
        <v>5.7348893418228387E-2</v>
      </c>
      <c r="AR210" s="19">
        <v>55.818360861663415</v>
      </c>
      <c r="AS210" s="19">
        <v>52.311384251512827</v>
      </c>
      <c r="AT210" s="21">
        <v>0.72676384379255121</v>
      </c>
      <c r="AU210" s="21">
        <v>0.75816184518222851</v>
      </c>
      <c r="AV210" s="28">
        <v>813381.60779118259</v>
      </c>
      <c r="AW210" s="34">
        <v>1049455.4253559059</v>
      </c>
      <c r="AX210" s="16">
        <v>54482.696081796938</v>
      </c>
      <c r="AY210" s="16">
        <v>47804.63483516717</v>
      </c>
      <c r="AZ210">
        <v>1</v>
      </c>
    </row>
    <row r="211" spans="1:52">
      <c r="A211" t="s">
        <v>559</v>
      </c>
      <c r="B211">
        <v>213</v>
      </c>
      <c r="C211" t="s">
        <v>297</v>
      </c>
      <c r="D211" t="s">
        <v>298</v>
      </c>
      <c r="E211">
        <v>2</v>
      </c>
      <c r="F211">
        <v>1</v>
      </c>
      <c r="G211" t="s">
        <v>300</v>
      </c>
      <c r="H211" t="s">
        <v>294</v>
      </c>
      <c r="I211" t="s">
        <v>580</v>
      </c>
      <c r="J211" t="s">
        <v>298</v>
      </c>
      <c r="K211">
        <v>3</v>
      </c>
      <c r="L211">
        <v>1</v>
      </c>
      <c r="M211" s="1" t="s">
        <v>364</v>
      </c>
      <c r="N211" t="s">
        <v>365</v>
      </c>
      <c r="O211" t="s">
        <v>582</v>
      </c>
      <c r="P211">
        <v>7</v>
      </c>
      <c r="Q211" s="14">
        <v>4</v>
      </c>
      <c r="R211" s="14" t="s">
        <v>380</v>
      </c>
      <c r="S211" s="47"/>
      <c r="T211" s="33">
        <v>0.67</v>
      </c>
      <c r="U211" s="33">
        <v>0.6181557157448665</v>
      </c>
      <c r="V211" s="54">
        <v>0.67579853290539771</v>
      </c>
      <c r="W211" s="54">
        <v>0.61606399999999994</v>
      </c>
      <c r="X211" s="19">
        <v>0.62095509270742999</v>
      </c>
      <c r="Y211" s="34">
        <v>391185</v>
      </c>
      <c r="Z211" s="34">
        <v>202782.41453175945</v>
      </c>
      <c r="AA211" s="55">
        <v>420489.55132324749</v>
      </c>
      <c r="AB211" s="16">
        <v>30838.3</v>
      </c>
      <c r="AC211" s="16">
        <v>17543.019989355093</v>
      </c>
      <c r="AD211" s="56">
        <v>30777.446104578266</v>
      </c>
      <c r="AE211" s="24">
        <v>101.3</v>
      </c>
      <c r="AF211" s="24">
        <v>89.8</v>
      </c>
      <c r="AG211" s="24">
        <v>99.8</v>
      </c>
      <c r="AH211" s="24">
        <v>61.7</v>
      </c>
      <c r="AI211" s="24">
        <f t="shared" si="14"/>
        <v>100.55</v>
      </c>
      <c r="AJ211" s="24">
        <f t="shared" si="15"/>
        <v>75.75</v>
      </c>
      <c r="AK211" s="19">
        <v>8.9007803781000469E-2</v>
      </c>
      <c r="AL211" s="19">
        <v>42.505421765574923</v>
      </c>
      <c r="AM211" s="24">
        <v>40.986787847289705</v>
      </c>
      <c r="AN211" s="24">
        <v>111.044</v>
      </c>
      <c r="AO211" s="24">
        <v>90.745599999999996</v>
      </c>
      <c r="AP211" s="24">
        <v>70.049199999999999</v>
      </c>
      <c r="AQ211" s="19">
        <f>'[1]Data Comps'!U212/'[1]Data Comps'!V212</f>
        <v>7.8833032963942895E-2</v>
      </c>
      <c r="AR211" s="19">
        <v>41.772096166388678</v>
      </c>
      <c r="AS211" s="19">
        <v>38.05511328445472</v>
      </c>
      <c r="AT211" s="21">
        <v>0.65129181886891652</v>
      </c>
      <c r="AU211" s="21">
        <v>0.70089147742528435</v>
      </c>
      <c r="AV211" s="28">
        <v>291703.87473625055</v>
      </c>
      <c r="AW211" s="34">
        <v>424554.42384627718</v>
      </c>
      <c r="AX211" s="16">
        <v>27378.556152272282</v>
      </c>
      <c r="AY211" s="16">
        <v>22063.940626501502</v>
      </c>
      <c r="AZ211">
        <v>1</v>
      </c>
    </row>
    <row r="212" spans="1:52">
      <c r="A212" t="s">
        <v>555</v>
      </c>
      <c r="B212">
        <v>214</v>
      </c>
      <c r="C212" t="s">
        <v>297</v>
      </c>
      <c r="D212" t="s">
        <v>298</v>
      </c>
      <c r="E212" s="48">
        <v>2</v>
      </c>
      <c r="F212">
        <v>2</v>
      </c>
      <c r="G212" t="s">
        <v>297</v>
      </c>
      <c r="H212" t="s">
        <v>294</v>
      </c>
      <c r="I212" t="s">
        <v>580</v>
      </c>
      <c r="J212" t="s">
        <v>298</v>
      </c>
      <c r="K212">
        <v>2</v>
      </c>
      <c r="L212">
        <v>2</v>
      </c>
      <c r="M212" s="1" t="s">
        <v>366</v>
      </c>
      <c r="N212" t="s">
        <v>365</v>
      </c>
      <c r="O212" t="s">
        <v>582</v>
      </c>
      <c r="P212">
        <v>7</v>
      </c>
      <c r="Q212" s="14">
        <v>4</v>
      </c>
      <c r="R212" s="14" t="s">
        <v>380</v>
      </c>
      <c r="S212" s="47"/>
      <c r="T212" s="33">
        <v>0.72412200000000004</v>
      </c>
      <c r="U212" s="33">
        <v>0.67276279913040093</v>
      </c>
      <c r="V212" s="54">
        <v>0.74907747210188846</v>
      </c>
      <c r="W212" s="54">
        <v>0.67719799999999997</v>
      </c>
      <c r="X212" s="19">
        <v>0.70456993460086448</v>
      </c>
      <c r="Y212" s="34">
        <v>970467</v>
      </c>
      <c r="Z212" s="34">
        <v>697858.74642182025</v>
      </c>
      <c r="AA212" s="55">
        <v>1143951.178611506</v>
      </c>
      <c r="AB212" s="16">
        <v>61281.799999999996</v>
      </c>
      <c r="AC212" s="16">
        <v>50035.32468717749</v>
      </c>
      <c r="AD212" s="56">
        <v>62480.326321519999</v>
      </c>
      <c r="AE212" s="24">
        <v>231.6</v>
      </c>
      <c r="AF212" s="24">
        <v>96.4</v>
      </c>
      <c r="AG212" s="24">
        <v>231.5</v>
      </c>
      <c r="AH212" s="24">
        <v>65.5</v>
      </c>
      <c r="AI212" s="24">
        <f t="shared" si="14"/>
        <v>231.55</v>
      </c>
      <c r="AJ212" s="24">
        <f t="shared" si="15"/>
        <v>80.95</v>
      </c>
      <c r="AK212" s="19">
        <v>7.1698355782924689E-2</v>
      </c>
      <c r="AL212" s="19">
        <v>55.36905162173943</v>
      </c>
      <c r="AM212" s="24">
        <v>54.926946414690704</v>
      </c>
      <c r="AN212" s="24">
        <v>224.131</v>
      </c>
      <c r="AO212" s="24">
        <v>96.159400000000005</v>
      </c>
      <c r="AP212" s="24">
        <v>72.300299999999993</v>
      </c>
      <c r="AQ212" s="19">
        <f>'[1]Data Comps'!U213/'[1]Data Comps'!V213</f>
        <v>6.3146711840794165E-2</v>
      </c>
      <c r="AR212" s="19">
        <v>50.28804368674826</v>
      </c>
      <c r="AS212" s="19">
        <v>47.508411959178751</v>
      </c>
      <c r="AT212" s="21">
        <v>0.70490838377662235</v>
      </c>
      <c r="AU212" s="21">
        <v>0.75796806974193098</v>
      </c>
      <c r="AV212" s="28">
        <v>765529.16589580744</v>
      </c>
      <c r="AW212" s="34">
        <v>1126671.9327077228</v>
      </c>
      <c r="AX212" s="16">
        <v>58544.388374793823</v>
      </c>
      <c r="AY212" s="16">
        <v>48684.426435139008</v>
      </c>
      <c r="AZ212">
        <v>1</v>
      </c>
    </row>
    <row r="213" spans="1:52">
      <c r="A213" t="s">
        <v>231</v>
      </c>
      <c r="B213">
        <v>215</v>
      </c>
      <c r="C213" t="s">
        <v>301</v>
      </c>
      <c r="D213" t="s">
        <v>298</v>
      </c>
      <c r="E213">
        <v>1</v>
      </c>
      <c r="F213">
        <v>0</v>
      </c>
      <c r="G213" t="s">
        <v>299</v>
      </c>
      <c r="H213" t="s">
        <v>294</v>
      </c>
      <c r="I213" t="s">
        <v>580</v>
      </c>
      <c r="J213" t="s">
        <v>295</v>
      </c>
      <c r="K213">
        <v>2</v>
      </c>
      <c r="L213">
        <v>0</v>
      </c>
      <c r="M213" s="1" t="s">
        <v>366</v>
      </c>
      <c r="N213" t="s">
        <v>365</v>
      </c>
      <c r="O213" t="s">
        <v>582</v>
      </c>
      <c r="P213">
        <v>7</v>
      </c>
      <c r="Q213" s="14">
        <v>4</v>
      </c>
      <c r="R213" s="14" t="s">
        <v>380</v>
      </c>
      <c r="S213" s="47"/>
      <c r="T213" s="33">
        <v>0.72970999999999997</v>
      </c>
      <c r="U213" s="33">
        <v>0.6703840898500858</v>
      </c>
      <c r="V213" s="54">
        <v>0.74285883621508109</v>
      </c>
      <c r="W213" s="54">
        <v>0.682396</v>
      </c>
      <c r="X213" s="19">
        <v>0.69815147543311706</v>
      </c>
      <c r="Y213" s="34">
        <v>797507</v>
      </c>
      <c r="Z213" s="34">
        <v>503068.37229052186</v>
      </c>
      <c r="AA213" s="55">
        <v>1183505.0980319728</v>
      </c>
      <c r="AB213" s="16">
        <v>51045.5</v>
      </c>
      <c r="AC213" s="16">
        <v>36590.588126083247</v>
      </c>
      <c r="AD213" s="56">
        <v>67276.160567319021</v>
      </c>
      <c r="AE213" s="24">
        <v>176.7</v>
      </c>
      <c r="AF213" s="24">
        <v>97.8</v>
      </c>
      <c r="AG213" s="24">
        <v>171.2</v>
      </c>
      <c r="AH213" s="24">
        <v>66.7</v>
      </c>
      <c r="AI213" s="24">
        <f t="shared" si="14"/>
        <v>173.95</v>
      </c>
      <c r="AJ213" s="24">
        <f t="shared" si="15"/>
        <v>82.25</v>
      </c>
      <c r="AK213" s="19">
        <v>7.6973712348628057E-2</v>
      </c>
      <c r="AL213" s="19">
        <v>54.031498374462352</v>
      </c>
      <c r="AM213" s="24">
        <v>52.775236638885495</v>
      </c>
      <c r="AN213" s="24">
        <v>168.69600000000003</v>
      </c>
      <c r="AO213" s="24">
        <v>94.4238</v>
      </c>
      <c r="AP213" s="24">
        <v>78.878399999999999</v>
      </c>
      <c r="AQ213" s="19">
        <f>'[1]Data Comps'!U214/'[1]Data Comps'!V214</f>
        <v>6.4006334740635509E-2</v>
      </c>
      <c r="AR213" s="19">
        <v>51.309103048585492</v>
      </c>
      <c r="AS213" s="19">
        <v>46.870360756579913</v>
      </c>
      <c r="AT213" s="21">
        <v>0.70113693616991657</v>
      </c>
      <c r="AU213" s="21">
        <v>0.75158446257412292</v>
      </c>
      <c r="AV213" s="28">
        <v>594138.56656278297</v>
      </c>
      <c r="AW213" s="34">
        <v>871165.69430045236</v>
      </c>
      <c r="AX213" s="16">
        <v>46473.608452162844</v>
      </c>
      <c r="AY213" s="16">
        <v>38284.24818647631</v>
      </c>
      <c r="AZ213">
        <v>1</v>
      </c>
    </row>
    <row r="214" spans="1:52">
      <c r="A214" t="s">
        <v>481</v>
      </c>
      <c r="B214">
        <v>216</v>
      </c>
      <c r="C214" t="s">
        <v>301</v>
      </c>
      <c r="D214" t="s">
        <v>298</v>
      </c>
      <c r="E214">
        <v>1</v>
      </c>
      <c r="F214">
        <v>1</v>
      </c>
      <c r="G214" t="s">
        <v>301</v>
      </c>
      <c r="H214" t="s">
        <v>302</v>
      </c>
      <c r="I214" t="s">
        <v>580</v>
      </c>
      <c r="J214" t="s">
        <v>298</v>
      </c>
      <c r="K214">
        <v>1</v>
      </c>
      <c r="L214">
        <v>0</v>
      </c>
      <c r="M214" s="1" t="s">
        <v>366</v>
      </c>
      <c r="N214" t="s">
        <v>365</v>
      </c>
      <c r="O214" t="s">
        <v>582</v>
      </c>
      <c r="P214">
        <v>7</v>
      </c>
      <c r="Q214" s="14">
        <v>4</v>
      </c>
      <c r="R214" s="14" t="s">
        <v>380</v>
      </c>
      <c r="S214" s="47" t="s">
        <v>468</v>
      </c>
      <c r="T214" s="33">
        <v>0.70066499999999998</v>
      </c>
      <c r="U214" s="33">
        <v>0.63384290122090692</v>
      </c>
      <c r="V214" s="54">
        <v>0.72436978737054369</v>
      </c>
      <c r="W214" s="54">
        <v>0.64954299999999998</v>
      </c>
      <c r="X214" s="19">
        <v>0.67683007664113404</v>
      </c>
      <c r="Y214" s="34">
        <v>591982</v>
      </c>
      <c r="Z214" s="34">
        <v>328597.08071409428</v>
      </c>
      <c r="AA214" s="55">
        <v>904072.95541270636</v>
      </c>
      <c r="AB214" s="16">
        <v>40794.200000000004</v>
      </c>
      <c r="AC214" s="16">
        <v>27021.508082708257</v>
      </c>
      <c r="AD214" s="56">
        <v>55417.739224458215</v>
      </c>
      <c r="AE214" s="24">
        <v>138.19999999999999</v>
      </c>
      <c r="AF214" s="24">
        <v>93</v>
      </c>
      <c r="AG214" s="24">
        <v>155.69999999999999</v>
      </c>
      <c r="AH214" s="24">
        <v>56.9</v>
      </c>
      <c r="AI214" s="24">
        <f t="shared" si="14"/>
        <v>146.94999999999999</v>
      </c>
      <c r="AJ214" s="24">
        <f t="shared" si="15"/>
        <v>74.95</v>
      </c>
      <c r="AK214" s="19">
        <v>9.2748248568823369E-2</v>
      </c>
      <c r="AL214" s="19">
        <v>50.308221695143288</v>
      </c>
      <c r="AM214" s="24">
        <v>48.941348098897201</v>
      </c>
      <c r="AN214" s="24">
        <v>147.804</v>
      </c>
      <c r="AO214" s="24">
        <v>91.618000000000009</v>
      </c>
      <c r="AP214" s="24">
        <v>67.827700000000007</v>
      </c>
      <c r="AQ214" s="19">
        <f>'[1]Data Comps'!U215/'[1]Data Comps'!V215</f>
        <v>6.8911216895108304E-2</v>
      </c>
      <c r="AR214" s="19">
        <v>46.193504962822054</v>
      </c>
      <c r="AS214" s="19">
        <v>43.534276931524573</v>
      </c>
      <c r="AT214" s="21">
        <v>0.66173576981832494</v>
      </c>
      <c r="AU214" s="21">
        <v>0.73353657882215528</v>
      </c>
      <c r="AV214" s="28">
        <v>407158.42682048545</v>
      </c>
      <c r="AW214" s="34">
        <v>665478.62380149635</v>
      </c>
      <c r="AX214" s="16">
        <v>38132.842750909032</v>
      </c>
      <c r="AY214" s="16">
        <v>29839.280750102218</v>
      </c>
      <c r="AZ214">
        <v>1</v>
      </c>
    </row>
    <row r="215" spans="1:52">
      <c r="A215" t="s">
        <v>233</v>
      </c>
      <c r="B215" s="5">
        <v>217</v>
      </c>
      <c r="C215" s="5" t="s">
        <v>301</v>
      </c>
      <c r="D215" s="5" t="s">
        <v>298</v>
      </c>
      <c r="E215" s="5">
        <v>1</v>
      </c>
      <c r="F215" s="5">
        <v>1</v>
      </c>
      <c r="G215" t="s">
        <v>297</v>
      </c>
      <c r="H215" t="s">
        <v>294</v>
      </c>
      <c r="I215" t="s">
        <v>580</v>
      </c>
      <c r="J215" t="s">
        <v>298</v>
      </c>
      <c r="K215">
        <v>2</v>
      </c>
      <c r="L215">
        <v>1</v>
      </c>
      <c r="M215" s="1" t="s">
        <v>366</v>
      </c>
      <c r="N215" t="s">
        <v>365</v>
      </c>
      <c r="O215" t="s">
        <v>582</v>
      </c>
      <c r="P215">
        <v>7</v>
      </c>
      <c r="Q215" s="14">
        <v>4</v>
      </c>
      <c r="R215" s="14" t="s">
        <v>380</v>
      </c>
      <c r="S215" s="47"/>
      <c r="T215" s="33">
        <v>0.69254800000000005</v>
      </c>
      <c r="U215" s="33">
        <v>0.63118644774644828</v>
      </c>
      <c r="V215" s="54">
        <v>0.72410036670839406</v>
      </c>
      <c r="W215" s="54">
        <v>0.63992099999999996</v>
      </c>
      <c r="X215" s="19">
        <v>0.67602719145901524</v>
      </c>
      <c r="Y215" s="34">
        <v>609298</v>
      </c>
      <c r="Z215" s="34">
        <v>388825.22599007504</v>
      </c>
      <c r="AA215" s="55">
        <v>842379.71056051413</v>
      </c>
      <c r="AB215" s="16">
        <v>43111.700000000004</v>
      </c>
      <c r="AC215" s="16">
        <v>31963.3590617718</v>
      </c>
      <c r="AD215" s="56">
        <v>51289.323093964951</v>
      </c>
      <c r="AE215" s="24">
        <v>169.7</v>
      </c>
      <c r="AF215" s="24">
        <v>91.2</v>
      </c>
      <c r="AG215" s="24">
        <v>170.4</v>
      </c>
      <c r="AH215" s="24">
        <v>56.9</v>
      </c>
      <c r="AI215" s="24">
        <f t="shared" si="14"/>
        <v>170.05</v>
      </c>
      <c r="AJ215" s="24">
        <f t="shared" si="15"/>
        <v>74.05</v>
      </c>
      <c r="AK215" s="19">
        <v>8.6676991095812186E-2</v>
      </c>
      <c r="AL215" s="19">
        <v>50.238589539150453</v>
      </c>
      <c r="AM215" s="24">
        <v>49.27222624973389</v>
      </c>
      <c r="AN215" s="24">
        <v>165.90899999999999</v>
      </c>
      <c r="AO215" s="24">
        <v>86.610299999999995</v>
      </c>
      <c r="AP215" s="24">
        <v>65.801299999999998</v>
      </c>
      <c r="AQ215" s="19">
        <f>'[1]Data Comps'!U216/'[1]Data Comps'!V216</f>
        <v>7.075634582749328E-2</v>
      </c>
      <c r="AR215" s="19">
        <v>44.915713601329337</v>
      </c>
      <c r="AS215" s="19">
        <v>42.399023930858675</v>
      </c>
      <c r="AT215" s="21">
        <v>0.66537989922438867</v>
      </c>
      <c r="AU215" s="21">
        <v>0.73597260212962579</v>
      </c>
      <c r="AV215" s="28">
        <v>462042.96625295776</v>
      </c>
      <c r="AW215" s="34">
        <v>740567.98808909918</v>
      </c>
      <c r="AX215" s="16">
        <v>42046.578079349805</v>
      </c>
      <c r="AY215" s="16">
        <v>33469.203215472116</v>
      </c>
      <c r="AZ215">
        <v>1</v>
      </c>
    </row>
    <row r="216" spans="1:52">
      <c r="A216" t="s">
        <v>234</v>
      </c>
      <c r="B216">
        <v>218</v>
      </c>
      <c r="C216" t="s">
        <v>301</v>
      </c>
      <c r="D216" t="s">
        <v>298</v>
      </c>
      <c r="E216">
        <v>1</v>
      </c>
      <c r="F216">
        <v>0</v>
      </c>
      <c r="G216" t="s">
        <v>293</v>
      </c>
      <c r="H216" t="s">
        <v>294</v>
      </c>
      <c r="I216" t="s">
        <v>580</v>
      </c>
      <c r="J216" t="s">
        <v>295</v>
      </c>
      <c r="K216">
        <v>1</v>
      </c>
      <c r="L216">
        <v>1</v>
      </c>
      <c r="M216" s="1" t="s">
        <v>366</v>
      </c>
      <c r="N216" t="s">
        <v>365</v>
      </c>
      <c r="O216" t="s">
        <v>582</v>
      </c>
      <c r="P216">
        <v>7</v>
      </c>
      <c r="Q216" s="14">
        <v>4</v>
      </c>
      <c r="R216" s="14" t="s">
        <v>380</v>
      </c>
      <c r="S216" s="47"/>
      <c r="T216" s="33">
        <v>0.72977000000000003</v>
      </c>
      <c r="U216" s="33">
        <v>0.67871524511695536</v>
      </c>
      <c r="V216" s="54">
        <v>0.73898286640327759</v>
      </c>
      <c r="W216" s="54">
        <v>0.68332599999999999</v>
      </c>
      <c r="X216" s="19">
        <v>0.6932019169830258</v>
      </c>
      <c r="Y216" s="34">
        <v>906568</v>
      </c>
      <c r="Z216" s="34">
        <v>611611.66927212675</v>
      </c>
      <c r="AA216" s="62">
        <v>1076961.8072348568</v>
      </c>
      <c r="AB216" s="16">
        <v>55721.2</v>
      </c>
      <c r="AC216" s="16">
        <v>43101.886961214987</v>
      </c>
      <c r="AD216" s="56">
        <v>61719.395532552691</v>
      </c>
      <c r="AE216" s="24">
        <v>199.8</v>
      </c>
      <c r="AF216" s="24">
        <v>94.2</v>
      </c>
      <c r="AG216" s="24">
        <v>198.6</v>
      </c>
      <c r="AH216" s="24">
        <v>68.8</v>
      </c>
      <c r="AI216" s="24">
        <f t="shared" si="14"/>
        <v>199.2</v>
      </c>
      <c r="AJ216" s="24">
        <f t="shared" si="15"/>
        <v>81.5</v>
      </c>
      <c r="AK216" s="19">
        <v>7.1834084772962714E-2</v>
      </c>
      <c r="AL216" s="19">
        <v>53.187760887047141</v>
      </c>
      <c r="AM216" s="24">
        <v>52.347975767204375</v>
      </c>
      <c r="AN216" s="24">
        <v>196.01300000000001</v>
      </c>
      <c r="AO216" s="24">
        <v>100.03399999999999</v>
      </c>
      <c r="AP216" s="24">
        <v>76.377600000000001</v>
      </c>
      <c r="AQ216" s="19">
        <f>'[1]Data Comps'!U217/'[1]Data Comps'!V217</f>
        <v>6.1463894600294736E-2</v>
      </c>
      <c r="AR216" s="19">
        <v>51.355586945975581</v>
      </c>
      <c r="AS216" s="19">
        <v>48.80914266024422</v>
      </c>
      <c r="AT216" s="21">
        <v>0.70701984626944203</v>
      </c>
      <c r="AU216" s="21">
        <v>0.74868416477165667</v>
      </c>
      <c r="AV216" s="28">
        <v>675969.80596374883</v>
      </c>
      <c r="AW216" s="34">
        <v>925528.4261887375</v>
      </c>
      <c r="AX216" s="16">
        <v>49970.122723279972</v>
      </c>
      <c r="AY216" s="16">
        <v>42672.210366478954</v>
      </c>
      <c r="AZ216">
        <v>1</v>
      </c>
    </row>
    <row r="217" spans="1:52">
      <c r="A217" t="s">
        <v>235</v>
      </c>
      <c r="B217">
        <v>219</v>
      </c>
      <c r="C217" t="s">
        <v>301</v>
      </c>
      <c r="D217" t="s">
        <v>298</v>
      </c>
      <c r="E217">
        <v>1</v>
      </c>
      <c r="F217">
        <v>0</v>
      </c>
      <c r="G217" t="s">
        <v>299</v>
      </c>
      <c r="H217" t="s">
        <v>294</v>
      </c>
      <c r="I217" t="s">
        <v>580</v>
      </c>
      <c r="J217" t="s">
        <v>295</v>
      </c>
      <c r="K217">
        <v>2</v>
      </c>
      <c r="L217">
        <v>0</v>
      </c>
      <c r="M217" s="1" t="s">
        <v>366</v>
      </c>
      <c r="N217" t="s">
        <v>365</v>
      </c>
      <c r="O217" t="s">
        <v>582</v>
      </c>
      <c r="P217">
        <v>7</v>
      </c>
      <c r="Q217" s="14">
        <v>4</v>
      </c>
      <c r="R217" s="14" t="s">
        <v>380</v>
      </c>
      <c r="S217" s="47"/>
      <c r="T217" s="33">
        <v>0.71902299999999997</v>
      </c>
      <c r="U217" s="33">
        <v>0.69424330850913518</v>
      </c>
      <c r="V217" s="54">
        <v>0.73322458861104867</v>
      </c>
      <c r="W217" s="54">
        <v>0.67166499999999996</v>
      </c>
      <c r="X217" s="19">
        <v>0.6871242364449397</v>
      </c>
      <c r="Y217" s="34">
        <v>743987</v>
      </c>
      <c r="Z217" s="34">
        <v>508630.19135807181</v>
      </c>
      <c r="AA217" s="62">
        <v>996586.06242045935</v>
      </c>
      <c r="AB217" s="16">
        <v>47654.799999999996</v>
      </c>
      <c r="AC217" s="16">
        <v>34351.366874481908</v>
      </c>
      <c r="AD217" s="56">
        <v>59049.353119657688</v>
      </c>
      <c r="AE217" s="24">
        <v>150.4</v>
      </c>
      <c r="AF217" s="24">
        <v>96.5</v>
      </c>
      <c r="AG217" s="24">
        <v>150.5</v>
      </c>
      <c r="AH217" s="24">
        <v>81.099999999999994</v>
      </c>
      <c r="AI217" s="24">
        <f t="shared" si="14"/>
        <v>150.44999999999999</v>
      </c>
      <c r="AJ217" s="24">
        <f t="shared" si="15"/>
        <v>88.8</v>
      </c>
      <c r="AK217" s="19">
        <v>6.6549985634358877E-2</v>
      </c>
      <c r="AL217" s="19">
        <v>52.032012554216223</v>
      </c>
      <c r="AM217" s="24">
        <v>50.631514645095741</v>
      </c>
      <c r="AN217" s="24">
        <v>164.71799999999999</v>
      </c>
      <c r="AO217" s="24">
        <v>100.10199999999999</v>
      </c>
      <c r="AP217" s="24">
        <v>84.7423</v>
      </c>
      <c r="AQ217" s="19">
        <f>'[1]Data Comps'!U218/'[1]Data Comps'!V218</f>
        <v>6.40532697479929E-2</v>
      </c>
      <c r="AR217" s="19">
        <v>49.357715824302474</v>
      </c>
      <c r="AS217" s="19">
        <v>46.836016518797692</v>
      </c>
      <c r="AT217" s="21">
        <v>0.72243813102262711</v>
      </c>
      <c r="AU217" s="21">
        <v>0.74233313248692567</v>
      </c>
      <c r="AV217" s="28">
        <v>616508.37679823581</v>
      </c>
      <c r="AW217" s="34">
        <v>733576.55192391796</v>
      </c>
      <c r="AX217" s="16">
        <v>40616.402046201852</v>
      </c>
      <c r="AY217" s="16">
        <v>36821.086355706197</v>
      </c>
      <c r="AZ217">
        <v>1</v>
      </c>
    </row>
    <row r="218" spans="1:52">
      <c r="A218" t="s">
        <v>236</v>
      </c>
      <c r="B218" s="6">
        <v>220</v>
      </c>
      <c r="C218" s="6" t="s">
        <v>301</v>
      </c>
      <c r="D218" s="6" t="s">
        <v>298</v>
      </c>
      <c r="E218" s="6">
        <v>1</v>
      </c>
      <c r="F218" s="6">
        <v>1</v>
      </c>
      <c r="G218" t="s">
        <v>297</v>
      </c>
      <c r="H218" t="s">
        <v>294</v>
      </c>
      <c r="I218" t="s">
        <v>580</v>
      </c>
      <c r="J218" t="s">
        <v>298</v>
      </c>
      <c r="K218">
        <v>2</v>
      </c>
      <c r="L218">
        <v>1</v>
      </c>
      <c r="M218" s="1" t="s">
        <v>366</v>
      </c>
      <c r="N218" t="s">
        <v>365</v>
      </c>
      <c r="O218" t="s">
        <v>582</v>
      </c>
      <c r="P218">
        <v>7</v>
      </c>
      <c r="Q218" s="14">
        <v>4</v>
      </c>
      <c r="R218" s="14" t="s">
        <v>380</v>
      </c>
      <c r="S218" s="47" t="s">
        <v>604</v>
      </c>
      <c r="T218" s="33">
        <v>0.63605199999999995</v>
      </c>
      <c r="U218" s="33">
        <v>0.55443018185603277</v>
      </c>
      <c r="V218" s="54">
        <v>0.63997212235147927</v>
      </c>
      <c r="W218" s="54">
        <v>0.57778799999999997</v>
      </c>
      <c r="X218" s="19">
        <v>0.58026111106704581</v>
      </c>
      <c r="Y218" s="34">
        <v>299096</v>
      </c>
      <c r="Z218" s="34">
        <v>137348.41261847649</v>
      </c>
      <c r="AA218" s="55">
        <v>308268.91967444279</v>
      </c>
      <c r="AB218" s="16">
        <v>25824.199999999997</v>
      </c>
      <c r="AC218" s="16">
        <v>14157.623158772301</v>
      </c>
      <c r="AD218" s="56">
        <v>25430.250534652019</v>
      </c>
      <c r="AE218" s="24">
        <v>83.9</v>
      </c>
      <c r="AF218" s="24">
        <v>92.9</v>
      </c>
      <c r="AG218" s="24">
        <v>72.900000000000006</v>
      </c>
      <c r="AH218" s="24">
        <v>76.3</v>
      </c>
      <c r="AI218" s="24">
        <f t="shared" si="14"/>
        <v>78.400000000000006</v>
      </c>
      <c r="AJ218" s="24">
        <f t="shared" si="15"/>
        <v>84.6</v>
      </c>
      <c r="AK218" s="19">
        <v>8.7846994574641235E-2</v>
      </c>
      <c r="AL218" s="19">
        <v>38.072549137598457</v>
      </c>
      <c r="AM218" s="24">
        <v>36.366403774243551</v>
      </c>
      <c r="AN218" s="24">
        <v>92.1023</v>
      </c>
      <c r="AO218" s="24">
        <v>83.212099999999992</v>
      </c>
      <c r="AP218" s="24">
        <v>77.166799999999995</v>
      </c>
      <c r="AQ218" s="19">
        <f>'[1]Data Comps'!U219/'[1]Data Comps'!V219</f>
        <v>8.6340840399069183E-2</v>
      </c>
      <c r="AR218" s="19">
        <v>37.684505068265949</v>
      </c>
      <c r="AS218" s="19">
        <v>34.746013429264025</v>
      </c>
      <c r="AT218" s="21">
        <v>0.66118704986973731</v>
      </c>
      <c r="AU218" s="21">
        <v>0.68195861281151893</v>
      </c>
      <c r="AV218" s="28">
        <v>290974.50425983605</v>
      </c>
      <c r="AW218" s="34">
        <v>354279.57333864708</v>
      </c>
      <c r="AX218" s="16">
        <v>24341.354293174049</v>
      </c>
      <c r="AY218" s="16">
        <v>21360.703973781667</v>
      </c>
      <c r="AZ218">
        <v>1</v>
      </c>
    </row>
    <row r="219" spans="1:52">
      <c r="A219" t="s">
        <v>237</v>
      </c>
      <c r="B219" s="6">
        <v>221</v>
      </c>
      <c r="C219" s="6" t="s">
        <v>301</v>
      </c>
      <c r="D219" s="6" t="s">
        <v>298</v>
      </c>
      <c r="E219" s="6">
        <v>1</v>
      </c>
      <c r="F219" s="6">
        <v>1</v>
      </c>
      <c r="G219" t="s">
        <v>301</v>
      </c>
      <c r="H219" t="s">
        <v>302</v>
      </c>
      <c r="I219" t="s">
        <v>580</v>
      </c>
      <c r="J219" t="s">
        <v>298</v>
      </c>
      <c r="K219">
        <v>1</v>
      </c>
      <c r="L219">
        <v>1</v>
      </c>
      <c r="M219" s="1" t="s">
        <v>366</v>
      </c>
      <c r="N219" t="s">
        <v>365</v>
      </c>
      <c r="O219" t="s">
        <v>582</v>
      </c>
      <c r="P219">
        <v>7</v>
      </c>
      <c r="Q219" s="14">
        <v>4</v>
      </c>
      <c r="R219" s="14" t="s">
        <v>380</v>
      </c>
      <c r="S219" s="47" t="s">
        <v>604</v>
      </c>
      <c r="T219" s="33">
        <v>0.64793299999999998</v>
      </c>
      <c r="U219" s="33">
        <v>0.60394519255378143</v>
      </c>
      <c r="V219" s="54">
        <v>0.65031389832116293</v>
      </c>
      <c r="W219" s="54">
        <v>0.590198</v>
      </c>
      <c r="X219" s="19">
        <v>0.59210593385593435</v>
      </c>
      <c r="Y219" s="34">
        <v>309657</v>
      </c>
      <c r="Z219" s="34">
        <v>150117.67827305381</v>
      </c>
      <c r="AA219" s="55">
        <v>338164.14051235712</v>
      </c>
      <c r="AB219" s="16">
        <v>25460.9</v>
      </c>
      <c r="AC219" s="16">
        <v>13726.817864081215</v>
      </c>
      <c r="AD219" s="56">
        <v>27025.994685183541</v>
      </c>
      <c r="AE219" s="24">
        <v>78.900000000000006</v>
      </c>
      <c r="AF219" s="24">
        <v>95.5</v>
      </c>
      <c r="AG219" s="24">
        <v>83.3</v>
      </c>
      <c r="AH219" s="24">
        <v>66.599999999999994</v>
      </c>
      <c r="AI219" s="24">
        <f t="shared" si="14"/>
        <v>81.099999999999994</v>
      </c>
      <c r="AJ219" s="24">
        <f t="shared" si="15"/>
        <v>81.05</v>
      </c>
      <c r="AK219" s="19">
        <v>9.0463909856687744E-2</v>
      </c>
      <c r="AL219" s="19">
        <v>39.264836571969674</v>
      </c>
      <c r="AM219" s="24">
        <v>37.537653409413508</v>
      </c>
      <c r="AN219" s="24">
        <v>95.477000000000004</v>
      </c>
      <c r="AO219" s="24">
        <v>88.417100000000005</v>
      </c>
      <c r="AP219" s="24">
        <v>83.374300000000005</v>
      </c>
      <c r="AQ219" s="19">
        <f>'[1]Data Comps'!U220/'[1]Data Comps'!V220</f>
        <v>8.2222911156537723E-2</v>
      </c>
      <c r="AR219" s="19">
        <v>39.003698857459447</v>
      </c>
      <c r="AS219" s="19">
        <v>36.486180771300305</v>
      </c>
      <c r="AT219" s="21">
        <v>0.64960143844963758</v>
      </c>
      <c r="AU219" s="21">
        <v>0.69109120302157567</v>
      </c>
      <c r="AV219" s="28">
        <v>270082.89321671042</v>
      </c>
      <c r="AW219" s="34">
        <v>387281.02555849624</v>
      </c>
      <c r="AX219" s="16">
        <v>25820.419588413606</v>
      </c>
      <c r="AY219" s="16">
        <v>20562.473372651875</v>
      </c>
      <c r="AZ219">
        <v>1</v>
      </c>
    </row>
    <row r="220" spans="1:52">
      <c r="A220" t="s">
        <v>238</v>
      </c>
      <c r="B220">
        <v>222</v>
      </c>
      <c r="C220" t="s">
        <v>301</v>
      </c>
      <c r="D220" t="s">
        <v>298</v>
      </c>
      <c r="E220">
        <v>1</v>
      </c>
      <c r="F220">
        <v>0</v>
      </c>
      <c r="G220" t="s">
        <v>297</v>
      </c>
      <c r="H220" t="s">
        <v>294</v>
      </c>
      <c r="I220" t="s">
        <v>580</v>
      </c>
      <c r="J220" t="s">
        <v>298</v>
      </c>
      <c r="K220">
        <v>2</v>
      </c>
      <c r="L220">
        <v>0</v>
      </c>
      <c r="M220" s="1" t="s">
        <v>366</v>
      </c>
      <c r="N220" t="s">
        <v>365</v>
      </c>
      <c r="O220" t="s">
        <v>582</v>
      </c>
      <c r="P220">
        <v>7</v>
      </c>
      <c r="Q220" s="14">
        <v>4</v>
      </c>
      <c r="R220" s="14" t="s">
        <v>380</v>
      </c>
      <c r="S220" s="47"/>
      <c r="T220" s="33">
        <v>0.72987999999999997</v>
      </c>
      <c r="U220" s="33">
        <v>0.70049057349444144</v>
      </c>
      <c r="V220" s="54">
        <v>0.73783880747229247</v>
      </c>
      <c r="W220" s="54">
        <v>0.68447499999999994</v>
      </c>
      <c r="X220" s="19">
        <v>0.69255200152710694</v>
      </c>
      <c r="Y220" s="34">
        <v>820851</v>
      </c>
      <c r="Z220" s="34">
        <v>520601.66711365286</v>
      </c>
      <c r="AA220" s="55">
        <v>1031028.9811076084</v>
      </c>
      <c r="AB220" s="16">
        <v>51229</v>
      </c>
      <c r="AC220" s="16">
        <v>34474.730706440008</v>
      </c>
      <c r="AD220" s="56">
        <v>60058.071650945065</v>
      </c>
      <c r="AE220" s="24">
        <v>146.69999999999999</v>
      </c>
      <c r="AF220" s="24">
        <v>99.4</v>
      </c>
      <c r="AG220" s="24">
        <v>146.69999999999999</v>
      </c>
      <c r="AH220" s="24">
        <v>85.1</v>
      </c>
      <c r="AI220" s="24">
        <f t="shared" si="14"/>
        <v>146.69999999999999</v>
      </c>
      <c r="AJ220" s="24">
        <f t="shared" si="15"/>
        <v>92.25</v>
      </c>
      <c r="AK220" s="19">
        <v>6.4461011407228541E-2</v>
      </c>
      <c r="AL220" s="19">
        <v>52.978027426501406</v>
      </c>
      <c r="AM220" s="24">
        <v>51.501602670490549</v>
      </c>
      <c r="AN220" s="24">
        <v>148.554</v>
      </c>
      <c r="AO220" s="24">
        <v>97.003599999999992</v>
      </c>
      <c r="AP220" s="24">
        <v>89.797600000000003</v>
      </c>
      <c r="AQ220" s="19">
        <f>'[1]Data Comps'!U221/'[1]Data Comps'!V221</f>
        <v>6.2409621234548046E-2</v>
      </c>
      <c r="AR220" s="19">
        <v>51.421482564435181</v>
      </c>
      <c r="AS220" s="19">
        <v>48.069511409553179</v>
      </c>
      <c r="AT220" s="21">
        <v>0.72998271534497783</v>
      </c>
      <c r="AU220" s="21">
        <v>0.74692879108629295</v>
      </c>
      <c r="AV220" s="28">
        <v>649747.59496028477</v>
      </c>
      <c r="AW220" s="34">
        <v>758929.62325560884</v>
      </c>
      <c r="AX220" s="16">
        <v>41252.766563444391</v>
      </c>
      <c r="AY220" s="16">
        <v>37726.790925095062</v>
      </c>
      <c r="AZ220">
        <v>1</v>
      </c>
    </row>
    <row r="221" spans="1:52">
      <c r="A221" t="s">
        <v>480</v>
      </c>
      <c r="B221">
        <v>223</v>
      </c>
      <c r="C221" t="s">
        <v>299</v>
      </c>
      <c r="D221" t="s">
        <v>295</v>
      </c>
      <c r="E221">
        <v>2</v>
      </c>
      <c r="F221">
        <v>1</v>
      </c>
      <c r="G221" t="s">
        <v>310</v>
      </c>
      <c r="H221" t="s">
        <v>294</v>
      </c>
      <c r="I221" t="s">
        <v>580</v>
      </c>
      <c r="J221" t="s">
        <v>295</v>
      </c>
      <c r="K221">
        <v>3</v>
      </c>
      <c r="L221">
        <v>0</v>
      </c>
      <c r="M221" t="s">
        <v>364</v>
      </c>
      <c r="N221" t="s">
        <v>365</v>
      </c>
      <c r="O221" t="s">
        <v>582</v>
      </c>
      <c r="P221">
        <v>7</v>
      </c>
      <c r="Q221" s="18">
        <v>4</v>
      </c>
      <c r="R221" s="18" t="s">
        <v>380</v>
      </c>
      <c r="S221" s="47" t="s">
        <v>469</v>
      </c>
      <c r="T221" s="33">
        <v>0.70968200000000004</v>
      </c>
      <c r="U221" s="33">
        <v>0.68249584595037316</v>
      </c>
      <c r="V221" s="54">
        <v>0.69018882431209894</v>
      </c>
      <c r="W221" s="54">
        <v>0.66025900000000004</v>
      </c>
      <c r="X221" s="19">
        <v>0.63744315709544419</v>
      </c>
      <c r="Y221" s="34">
        <v>583455</v>
      </c>
      <c r="Z221" s="34">
        <v>392794.78293510427</v>
      </c>
      <c r="AA221" s="62">
        <v>598445.25565202441</v>
      </c>
      <c r="AB221" s="16">
        <v>39423.300000000003</v>
      </c>
      <c r="AC221" s="16">
        <v>27846.257131898456</v>
      </c>
      <c r="AD221" s="56">
        <v>41620.793244854744</v>
      </c>
      <c r="AE221" s="24">
        <v>117.6</v>
      </c>
      <c r="AF221" s="24">
        <v>84.1</v>
      </c>
      <c r="AG221" s="24">
        <v>120.3</v>
      </c>
      <c r="AH221" s="24">
        <v>99.8</v>
      </c>
      <c r="AI221" s="24">
        <f t="shared" si="14"/>
        <v>118.94999999999999</v>
      </c>
      <c r="AJ221" s="24">
        <f t="shared" si="15"/>
        <v>91.949999999999989</v>
      </c>
      <c r="AK221" s="19">
        <v>6.0999743140195684E-2</v>
      </c>
      <c r="AL221" s="19">
        <v>44.567626135454638</v>
      </c>
      <c r="AM221" s="24">
        <v>43.135549012584391</v>
      </c>
      <c r="AN221" s="24">
        <v>116.83200000000001</v>
      </c>
      <c r="AO221" s="24">
        <v>110.077</v>
      </c>
      <c r="AP221" s="24">
        <v>92.989100000000008</v>
      </c>
      <c r="AQ221" s="19">
        <f>'[1]Data Comps'!U222/'[1]Data Comps'!V222</f>
        <v>6.7568707098233802E-2</v>
      </c>
      <c r="AR221" s="19">
        <v>47.694338561641402</v>
      </c>
      <c r="AS221" s="19">
        <v>44.399251204237082</v>
      </c>
      <c r="AT221" s="21">
        <v>0.71684376510648318</v>
      </c>
      <c r="AU221" s="21">
        <v>0.69938098243657598</v>
      </c>
      <c r="AV221" s="28">
        <v>522744.66085519054</v>
      </c>
      <c r="AW221" s="34">
        <v>440509.27833588701</v>
      </c>
      <c r="AX221" s="16">
        <v>28562.883747993536</v>
      </c>
      <c r="AY221" s="16">
        <v>31887.290040075328</v>
      </c>
      <c r="AZ221">
        <v>1</v>
      </c>
    </row>
    <row r="222" spans="1:52">
      <c r="A222" t="s">
        <v>240</v>
      </c>
      <c r="B222">
        <v>224</v>
      </c>
      <c r="C222" t="s">
        <v>293</v>
      </c>
      <c r="D222" t="s">
        <v>295</v>
      </c>
      <c r="E222">
        <v>1</v>
      </c>
      <c r="F222">
        <v>1</v>
      </c>
      <c r="G222" t="s">
        <v>293</v>
      </c>
      <c r="H222" t="s">
        <v>294</v>
      </c>
      <c r="I222" t="s">
        <v>580</v>
      </c>
      <c r="J222" t="s">
        <v>295</v>
      </c>
      <c r="K222">
        <v>1</v>
      </c>
      <c r="L222">
        <v>1</v>
      </c>
      <c r="M222" t="s">
        <v>366</v>
      </c>
      <c r="N222" t="s">
        <v>365</v>
      </c>
      <c r="O222" t="s">
        <v>582</v>
      </c>
      <c r="P222">
        <v>7</v>
      </c>
      <c r="Q222" s="14">
        <v>4</v>
      </c>
      <c r="R222" s="14" t="s">
        <v>380</v>
      </c>
      <c r="S222" s="47"/>
      <c r="T222" s="33">
        <v>0.66956099999999996</v>
      </c>
      <c r="U222" s="33">
        <v>0.59418313699315006</v>
      </c>
      <c r="V222" s="54">
        <v>0.66017466766211752</v>
      </c>
      <c r="W222" s="54">
        <v>0.61480999999999997</v>
      </c>
      <c r="X222" s="19">
        <v>0.60322973445934247</v>
      </c>
      <c r="Y222" s="34">
        <v>370443</v>
      </c>
      <c r="Z222" s="34">
        <v>192539.29998930387</v>
      </c>
      <c r="AA222" s="62">
        <v>360488.77674090874</v>
      </c>
      <c r="AB222" s="16">
        <v>28409.200000000001</v>
      </c>
      <c r="AC222" s="16">
        <v>17839.567473040621</v>
      </c>
      <c r="AD222" s="56">
        <v>27855.450366754656</v>
      </c>
      <c r="AE222" s="24">
        <v>88.6</v>
      </c>
      <c r="AF222" s="24">
        <v>91.2</v>
      </c>
      <c r="AG222" s="24">
        <v>88.6</v>
      </c>
      <c r="AH222" s="24">
        <v>85.7</v>
      </c>
      <c r="AI222" s="24">
        <f t="shared" si="14"/>
        <v>88.6</v>
      </c>
      <c r="AJ222" s="24">
        <f t="shared" si="15"/>
        <v>88.45</v>
      </c>
      <c r="AK222" s="19">
        <v>7.9110952094781944E-2</v>
      </c>
      <c r="AL222" s="19">
        <v>40.46227388815435</v>
      </c>
      <c r="AM222" s="24">
        <v>38.824227071677548</v>
      </c>
      <c r="AN222" s="24">
        <v>101.01100000000001</v>
      </c>
      <c r="AO222" s="24">
        <v>86.318599999999989</v>
      </c>
      <c r="AP222" s="24">
        <v>83.380099999999999</v>
      </c>
      <c r="AQ222" s="19">
        <f>'[1]Data Comps'!U223/'[1]Data Comps'!V223</f>
        <v>7.6689801129998403E-2</v>
      </c>
      <c r="AR222" s="19">
        <v>41.692929586501755</v>
      </c>
      <c r="AS222" s="19">
        <v>39.118630584458558</v>
      </c>
      <c r="AT222" s="21">
        <v>0.68574343142980976</v>
      </c>
      <c r="AU222" s="21">
        <v>0.69209976106453053</v>
      </c>
      <c r="AV222" s="28">
        <v>362583.47292851761</v>
      </c>
      <c r="AW222" s="34">
        <v>385853.12404995103</v>
      </c>
      <c r="AX222" s="16">
        <v>25634.844856964006</v>
      </c>
      <c r="AY222" s="16">
        <v>24602.64526147674</v>
      </c>
      <c r="AZ222">
        <v>1</v>
      </c>
    </row>
    <row r="223" spans="1:52">
      <c r="A223" t="s">
        <v>241</v>
      </c>
      <c r="B223">
        <v>225</v>
      </c>
      <c r="C223" t="s">
        <v>299</v>
      </c>
      <c r="D223" t="s">
        <v>295</v>
      </c>
      <c r="E223">
        <v>2</v>
      </c>
      <c r="F223">
        <v>1</v>
      </c>
      <c r="G223" t="s">
        <v>307</v>
      </c>
      <c r="H223" t="s">
        <v>294</v>
      </c>
      <c r="I223" t="s">
        <v>308</v>
      </c>
      <c r="J223" t="s">
        <v>308</v>
      </c>
      <c r="K223">
        <v>2</v>
      </c>
      <c r="L223">
        <v>2</v>
      </c>
      <c r="M223" t="s">
        <v>367</v>
      </c>
      <c r="N223" t="s">
        <v>531</v>
      </c>
      <c r="O223" t="s">
        <v>583</v>
      </c>
      <c r="P223">
        <v>7</v>
      </c>
      <c r="Q223" s="14">
        <v>1</v>
      </c>
      <c r="R223" s="14" t="s">
        <v>381</v>
      </c>
      <c r="S223" s="47"/>
      <c r="T223" s="33">
        <v>0.70982699999999999</v>
      </c>
      <c r="U223" s="33">
        <v>0.72442147447075333</v>
      </c>
      <c r="V223" s="54">
        <v>0.73707235858308728</v>
      </c>
      <c r="W223" s="54">
        <v>0.65941399999999994</v>
      </c>
      <c r="X223" s="19">
        <v>0.69030815354925779</v>
      </c>
      <c r="Y223" s="34">
        <v>546426</v>
      </c>
      <c r="Z223" s="34">
        <v>560250.55584889324</v>
      </c>
      <c r="AA223" s="34">
        <v>634908.80461263156</v>
      </c>
      <c r="AB223" s="16">
        <v>37279.899999999994</v>
      </c>
      <c r="AC223" s="16">
        <v>33214.565554329842</v>
      </c>
      <c r="AD223" s="56">
        <v>35876.739471772213</v>
      </c>
      <c r="AE223" s="24">
        <v>112.7</v>
      </c>
      <c r="AF223" s="24">
        <v>101.2</v>
      </c>
      <c r="AG223" s="24">
        <v>124.1</v>
      </c>
      <c r="AH223" s="24">
        <v>89.3</v>
      </c>
      <c r="AI223" s="24">
        <f t="shared" si="14"/>
        <v>118.4</v>
      </c>
      <c r="AJ223" s="24">
        <f t="shared" si="15"/>
        <v>95.25</v>
      </c>
      <c r="AK223" s="19">
        <v>5.9285198751838873E-2</v>
      </c>
      <c r="AL223" s="19">
        <v>52.761755528594968</v>
      </c>
      <c r="AM223" s="24">
        <v>53.090844984297746</v>
      </c>
      <c r="AN223" s="24">
        <v>121.34699999999999</v>
      </c>
      <c r="AO223" s="24">
        <v>99.725499999999997</v>
      </c>
      <c r="AP223" s="24">
        <v>87.811399999999992</v>
      </c>
      <c r="AQ223" s="19">
        <f>'[1]Data Comps'!U224/'[1]Data Comps'!V224</f>
        <v>6.822497465347549E-2</v>
      </c>
      <c r="AR223" s="19">
        <v>47.683895938100356</v>
      </c>
      <c r="AS223" s="19">
        <v>43.972167307315743</v>
      </c>
      <c r="AT223" s="21">
        <v>0.72442147447075333</v>
      </c>
      <c r="AU223" s="21">
        <v>0.73707235858308728</v>
      </c>
      <c r="AV223" s="28">
        <v>560250.55584889324</v>
      </c>
      <c r="AW223" s="34">
        <v>634908.80461263156</v>
      </c>
      <c r="AX223" s="16">
        <v>35876.739471772213</v>
      </c>
      <c r="AY223" s="16">
        <v>33214.565554329842</v>
      </c>
      <c r="AZ223">
        <v>1</v>
      </c>
    </row>
    <row r="224" spans="1:52">
      <c r="A224" t="s">
        <v>242</v>
      </c>
      <c r="B224" s="5">
        <v>226</v>
      </c>
      <c r="C224" s="5" t="s">
        <v>299</v>
      </c>
      <c r="D224" s="5" t="s">
        <v>295</v>
      </c>
      <c r="E224" s="5">
        <v>2</v>
      </c>
      <c r="F224" s="5">
        <v>0</v>
      </c>
      <c r="G224" t="s">
        <v>313</v>
      </c>
      <c r="H224" t="s">
        <v>314</v>
      </c>
      <c r="I224" t="s">
        <v>308</v>
      </c>
      <c r="J224" t="s">
        <v>308</v>
      </c>
      <c r="K224">
        <v>3</v>
      </c>
      <c r="L224">
        <v>2</v>
      </c>
      <c r="M224" t="s">
        <v>366</v>
      </c>
      <c r="N224" t="s">
        <v>365</v>
      </c>
      <c r="O224" t="s">
        <v>582</v>
      </c>
      <c r="P224">
        <v>7</v>
      </c>
      <c r="Q224" s="14">
        <v>1</v>
      </c>
      <c r="R224" s="14" t="s">
        <v>381</v>
      </c>
      <c r="S224" s="47"/>
      <c r="T224" s="33">
        <v>0.62980000000000003</v>
      </c>
      <c r="U224" s="33">
        <v>0.72856100756129827</v>
      </c>
      <c r="V224" s="54">
        <v>0.72343437540142874</v>
      </c>
      <c r="W224" s="54">
        <v>0.56907099999999999</v>
      </c>
      <c r="X224" s="19">
        <v>0.67438925986388631</v>
      </c>
      <c r="Y224" s="34">
        <v>300076</v>
      </c>
      <c r="Z224" s="34">
        <v>569395.90589828661</v>
      </c>
      <c r="AA224" s="34">
        <v>537462.10509220394</v>
      </c>
      <c r="AB224" s="16">
        <v>27197.9</v>
      </c>
      <c r="AC224" s="16">
        <v>33239.05841393218</v>
      </c>
      <c r="AD224" s="56">
        <v>31980.658311407951</v>
      </c>
      <c r="AE224" s="24">
        <v>105.2</v>
      </c>
      <c r="AF224" s="24">
        <v>99.3</v>
      </c>
      <c r="AG224" s="24">
        <v>103</v>
      </c>
      <c r="AH224" s="24">
        <v>105.2</v>
      </c>
      <c r="AI224" s="24">
        <f t="shared" si="14"/>
        <v>104.1</v>
      </c>
      <c r="AJ224" s="24">
        <f t="shared" si="15"/>
        <v>102.25</v>
      </c>
      <c r="AK224" s="19">
        <v>5.8376005288435992E-2</v>
      </c>
      <c r="AL224" s="19">
        <v>50.080451218624518</v>
      </c>
      <c r="AM224" s="24">
        <v>50.417546117287117</v>
      </c>
      <c r="AN224" s="24">
        <v>106.34599999999999</v>
      </c>
      <c r="AO224" s="24">
        <v>101.899</v>
      </c>
      <c r="AP224" s="24">
        <v>60.027799999999999</v>
      </c>
      <c r="AQ224" s="19">
        <f>'[1]Data Comps'!U225/'[1]Data Comps'!V225</f>
        <v>9.0636705367973455E-2</v>
      </c>
      <c r="AR224" s="19">
        <v>36.971763084319022</v>
      </c>
      <c r="AS224" s="19">
        <v>33.099173097923</v>
      </c>
      <c r="AT224" s="21">
        <v>0.72856100756129827</v>
      </c>
      <c r="AU224" s="21">
        <v>0.72343437540142874</v>
      </c>
      <c r="AV224" s="28">
        <v>569395.90589828661</v>
      </c>
      <c r="AW224" s="34">
        <v>537462.10509220394</v>
      </c>
      <c r="AX224" s="16">
        <v>31980.658311407951</v>
      </c>
      <c r="AY224" s="16">
        <v>33239.05841393218</v>
      </c>
      <c r="AZ224">
        <v>1</v>
      </c>
    </row>
    <row r="225" spans="1:52">
      <c r="A225" t="s">
        <v>243</v>
      </c>
      <c r="B225">
        <v>227</v>
      </c>
      <c r="C225" t="s">
        <v>301</v>
      </c>
      <c r="D225" t="s">
        <v>298</v>
      </c>
      <c r="E225">
        <v>1</v>
      </c>
      <c r="F225">
        <v>2</v>
      </c>
      <c r="G225" t="s">
        <v>293</v>
      </c>
      <c r="H225" t="s">
        <v>294</v>
      </c>
      <c r="I225" t="s">
        <v>580</v>
      </c>
      <c r="J225" t="s">
        <v>295</v>
      </c>
      <c r="K225">
        <v>1</v>
      </c>
      <c r="L225">
        <v>2</v>
      </c>
      <c r="M225" t="s">
        <v>367</v>
      </c>
      <c r="N225" t="s">
        <v>531</v>
      </c>
      <c r="O225" t="s">
        <v>583</v>
      </c>
      <c r="P225">
        <v>7</v>
      </c>
      <c r="Q225" s="14">
        <v>4</v>
      </c>
      <c r="R225" s="14" t="s">
        <v>380</v>
      </c>
      <c r="S225" s="47"/>
      <c r="T225" s="33">
        <v>0.753081</v>
      </c>
      <c r="U225" s="33">
        <v>0.68840919686762703</v>
      </c>
      <c r="V225" s="54">
        <v>0.74353261748731325</v>
      </c>
      <c r="W225" s="54">
        <v>0.71051600000000004</v>
      </c>
      <c r="X225" s="19">
        <v>0.6985987672265046</v>
      </c>
      <c r="Y225" s="34">
        <v>955881</v>
      </c>
      <c r="Z225" s="34">
        <v>527230.30234639952</v>
      </c>
      <c r="AA225" s="68">
        <v>812124.19879117457</v>
      </c>
      <c r="AB225" s="16">
        <v>54507</v>
      </c>
      <c r="AC225" s="16">
        <v>36325.069164163688</v>
      </c>
      <c r="AD225" s="56">
        <v>45816.429730030977</v>
      </c>
      <c r="AE225" s="24">
        <v>163.30000000000001</v>
      </c>
      <c r="AF225" s="24">
        <v>106.8</v>
      </c>
      <c r="AG225" s="24">
        <v>166.5</v>
      </c>
      <c r="AH225" s="24">
        <v>70.900000000000006</v>
      </c>
      <c r="AI225" s="24">
        <f t="shared" si="14"/>
        <v>164.9</v>
      </c>
      <c r="AJ225" s="24">
        <f t="shared" si="15"/>
        <v>88.85</v>
      </c>
      <c r="AK225" s="19">
        <v>6.8897916152583893E-2</v>
      </c>
      <c r="AL225" s="19">
        <v>54.162413124640338</v>
      </c>
      <c r="AM225" s="24">
        <v>53.176832213457509</v>
      </c>
      <c r="AN225" s="24">
        <v>160.26299999999998</v>
      </c>
      <c r="AO225" s="24">
        <v>107.215</v>
      </c>
      <c r="AP225" s="24">
        <v>89.345500000000001</v>
      </c>
      <c r="AQ225" s="19">
        <f>'[1]Data Comps'!U226/'[1]Data Comps'!V226</f>
        <v>5.7022788401485121E-2</v>
      </c>
      <c r="AR225" s="19">
        <v>56.351565436148007</v>
      </c>
      <c r="AS225" s="19">
        <v>52.610545434531346</v>
      </c>
      <c r="AT225" s="21">
        <v>0.71646250171794723</v>
      </c>
      <c r="AU225" s="21">
        <v>0.76629237470373812</v>
      </c>
      <c r="AV225" s="28">
        <v>653787.73023669119</v>
      </c>
      <c r="AW225" s="34">
        <v>984831.16486993805</v>
      </c>
      <c r="AX225" s="16">
        <v>49363.764239621654</v>
      </c>
      <c r="AY225" s="16">
        <v>39917.572030987285</v>
      </c>
      <c r="AZ225">
        <v>1</v>
      </c>
    </row>
    <row r="226" spans="1:52">
      <c r="A226" t="s">
        <v>547</v>
      </c>
      <c r="B226">
        <v>228</v>
      </c>
      <c r="C226" t="s">
        <v>301</v>
      </c>
      <c r="D226" t="s">
        <v>298</v>
      </c>
      <c r="E226">
        <v>1</v>
      </c>
      <c r="F226">
        <v>1</v>
      </c>
      <c r="G226" t="s">
        <v>297</v>
      </c>
      <c r="H226" t="s">
        <v>294</v>
      </c>
      <c r="I226" t="s">
        <v>580</v>
      </c>
      <c r="J226" t="s">
        <v>298</v>
      </c>
      <c r="K226">
        <v>2</v>
      </c>
      <c r="L226">
        <v>2</v>
      </c>
      <c r="M226" t="s">
        <v>366</v>
      </c>
      <c r="N226" t="s">
        <v>365</v>
      </c>
      <c r="O226" t="s">
        <v>582</v>
      </c>
      <c r="P226">
        <v>7</v>
      </c>
      <c r="Q226" s="14">
        <v>4</v>
      </c>
      <c r="R226" s="14" t="s">
        <v>380</v>
      </c>
      <c r="S226" s="47"/>
      <c r="T226" s="33">
        <v>0.73265899999999995</v>
      </c>
      <c r="U226" s="33">
        <v>0.66475196649472401</v>
      </c>
      <c r="V226" s="54">
        <v>0.74895380019559399</v>
      </c>
      <c r="W226" s="54">
        <v>0.68734899999999999</v>
      </c>
      <c r="X226" s="19">
        <v>0.7046388983606644</v>
      </c>
      <c r="Y226" s="34">
        <v>894612</v>
      </c>
      <c r="Z226" s="34">
        <v>557490.4333695774</v>
      </c>
      <c r="AA226" s="68">
        <v>988332.99177509767</v>
      </c>
      <c r="AB226" s="16">
        <v>56823</v>
      </c>
      <c r="AC226" s="16">
        <v>41386.288370512324</v>
      </c>
      <c r="AD226" s="56">
        <v>54234.368019261441</v>
      </c>
      <c r="AE226" s="24">
        <v>198.3</v>
      </c>
      <c r="AF226" s="24">
        <v>100.9</v>
      </c>
      <c r="AG226" s="24">
        <v>197.1</v>
      </c>
      <c r="AH226" s="24">
        <v>62.8</v>
      </c>
      <c r="AI226" s="24">
        <f t="shared" si="14"/>
        <v>197.7</v>
      </c>
      <c r="AJ226" s="24">
        <f t="shared" si="15"/>
        <v>81.849999999999994</v>
      </c>
      <c r="AK226" s="19">
        <v>7.4236768728686134E-2</v>
      </c>
      <c r="AL226" s="19">
        <v>55.350944747764281</v>
      </c>
      <c r="AM226" s="24">
        <v>54.670112026976469</v>
      </c>
      <c r="AN226" s="24">
        <v>190.226</v>
      </c>
      <c r="AO226" s="24">
        <v>103.17400000000001</v>
      </c>
      <c r="AP226" s="24">
        <v>79.959500000000006</v>
      </c>
      <c r="AQ226" s="19">
        <f>'[1]Data Comps'!U227/'[1]Data Comps'!V227</f>
        <v>6.3516921302195814E-2</v>
      </c>
      <c r="AR226" s="19">
        <v>51.954393937058242</v>
      </c>
      <c r="AS226" s="19">
        <v>47.231508368090388</v>
      </c>
      <c r="AT226" s="21">
        <v>0.69758343165191439</v>
      </c>
      <c r="AU226" s="21">
        <v>0.76261488911868613</v>
      </c>
      <c r="AV226" s="28">
        <v>655927.89624965191</v>
      </c>
      <c r="AW226" s="34">
        <v>1053871.4129234059</v>
      </c>
      <c r="AX226" s="16">
        <v>53681.700599820564</v>
      </c>
      <c r="AY226" s="16">
        <v>42794.522229007351</v>
      </c>
      <c r="AZ226">
        <v>1</v>
      </c>
    </row>
    <row r="227" spans="1:52">
      <c r="A227" t="s">
        <v>548</v>
      </c>
      <c r="B227" s="6">
        <v>229</v>
      </c>
      <c r="C227" s="6" t="s">
        <v>301</v>
      </c>
      <c r="D227" s="6" t="s">
        <v>298</v>
      </c>
      <c r="E227" s="6">
        <v>1</v>
      </c>
      <c r="F227" s="6">
        <v>2</v>
      </c>
      <c r="G227" t="s">
        <v>297</v>
      </c>
      <c r="H227" t="s">
        <v>294</v>
      </c>
      <c r="I227" t="s">
        <v>580</v>
      </c>
      <c r="J227" t="s">
        <v>298</v>
      </c>
      <c r="K227">
        <v>2</v>
      </c>
      <c r="L227">
        <v>2</v>
      </c>
      <c r="M227" t="s">
        <v>367</v>
      </c>
      <c r="N227" t="s">
        <v>531</v>
      </c>
      <c r="O227" t="s">
        <v>583</v>
      </c>
      <c r="P227">
        <v>7</v>
      </c>
      <c r="Q227" s="14">
        <v>4</v>
      </c>
      <c r="R227" s="14" t="s">
        <v>380</v>
      </c>
      <c r="S227" s="47"/>
      <c r="T227" s="33">
        <v>0.76417299999999999</v>
      </c>
      <c r="U227" s="33">
        <v>0.70915203201050392</v>
      </c>
      <c r="V227" s="54">
        <v>0.7681533260699791</v>
      </c>
      <c r="W227" s="54">
        <v>0.72316199999999997</v>
      </c>
      <c r="X227" s="19">
        <v>0.72702936808045437</v>
      </c>
      <c r="Y227" s="34">
        <v>1358040</v>
      </c>
      <c r="Z227" s="34">
        <v>859762.87326077814</v>
      </c>
      <c r="AA227" s="68">
        <v>1326913.651085542</v>
      </c>
      <c r="AB227" s="16">
        <v>73890.8</v>
      </c>
      <c r="AC227" s="16">
        <v>54668.638741748247</v>
      </c>
      <c r="AD227" s="56">
        <v>66993.750554561353</v>
      </c>
      <c r="AE227" s="24">
        <v>228.6</v>
      </c>
      <c r="AF227" s="24">
        <v>107.5</v>
      </c>
      <c r="AG227" s="24">
        <v>224.7</v>
      </c>
      <c r="AH227" s="24">
        <v>75.400000000000006</v>
      </c>
      <c r="AI227" s="24">
        <f t="shared" si="14"/>
        <v>226.64999999999998</v>
      </c>
      <c r="AJ227" s="24">
        <f t="shared" si="15"/>
        <v>91.45</v>
      </c>
      <c r="AK227" s="19">
        <v>6.3585716994744523E-2</v>
      </c>
      <c r="AL227" s="19">
        <v>60.046498786876086</v>
      </c>
      <c r="AM227" s="24">
        <v>59.419586458510231</v>
      </c>
      <c r="AN227" s="24">
        <v>219.20999999999998</v>
      </c>
      <c r="AO227" s="24">
        <v>104.38600000000001</v>
      </c>
      <c r="AP227" s="24">
        <v>92.455800000000011</v>
      </c>
      <c r="AQ227" s="19">
        <f>'[1]Data Comps'!U228/'[1]Data Comps'!V228</f>
        <v>5.4409884834025507E-2</v>
      </c>
      <c r="AR227" s="19">
        <v>59.052689316743674</v>
      </c>
      <c r="AS227" s="19">
        <v>55.137040064527653</v>
      </c>
      <c r="AT227" s="21">
        <v>0.73653889822645935</v>
      </c>
      <c r="AU227" s="21">
        <v>0.77916820970338507</v>
      </c>
      <c r="AV227" s="28">
        <v>961909.37130746245</v>
      </c>
      <c r="AW227" s="34">
        <v>1371422.5121426021</v>
      </c>
      <c r="AX227" s="16">
        <v>64908.735779597206</v>
      </c>
      <c r="AY227" s="16">
        <v>54464.04416496279</v>
      </c>
      <c r="AZ227">
        <v>1</v>
      </c>
    </row>
    <row r="228" spans="1:52">
      <c r="A228" t="s">
        <v>246</v>
      </c>
      <c r="B228" s="6">
        <v>230</v>
      </c>
      <c r="C228" s="6" t="s">
        <v>299</v>
      </c>
      <c r="D228" s="6" t="s">
        <v>295</v>
      </c>
      <c r="E228" s="6">
        <v>2</v>
      </c>
      <c r="F228" s="6">
        <v>1</v>
      </c>
      <c r="G228" t="s">
        <v>307</v>
      </c>
      <c r="H228" t="s">
        <v>294</v>
      </c>
      <c r="I228" t="s">
        <v>308</v>
      </c>
      <c r="J228" t="s">
        <v>308</v>
      </c>
      <c r="K228">
        <v>2</v>
      </c>
      <c r="L228">
        <v>0</v>
      </c>
      <c r="M228" t="s">
        <v>367</v>
      </c>
      <c r="N228" t="s">
        <v>531</v>
      </c>
      <c r="O228" t="s">
        <v>583</v>
      </c>
      <c r="P228">
        <v>7</v>
      </c>
      <c r="Q228" s="14">
        <v>1</v>
      </c>
      <c r="R228" s="14" t="s">
        <v>381</v>
      </c>
      <c r="S228" s="47"/>
      <c r="T228" s="33">
        <v>0.70969700000000002</v>
      </c>
      <c r="U228" s="33">
        <v>0.74053091653094916</v>
      </c>
      <c r="V228" s="82">
        <v>0.74353210457080043</v>
      </c>
      <c r="W228" s="54">
        <v>0.66003900000000004</v>
      </c>
      <c r="X228" s="19">
        <v>0.69785665541009101</v>
      </c>
      <c r="Y228" s="34">
        <v>586575</v>
      </c>
      <c r="Z228" s="34">
        <v>669362.49625931319</v>
      </c>
      <c r="AA228" s="34">
        <v>690933.09029788116</v>
      </c>
      <c r="AB228" s="16">
        <v>40428.5</v>
      </c>
      <c r="AC228" s="50">
        <v>37315.560187841555</v>
      </c>
      <c r="AD228" s="56">
        <v>38064.559951536867</v>
      </c>
      <c r="AE228" s="24">
        <v>124.6</v>
      </c>
      <c r="AF228" s="24">
        <v>102.5</v>
      </c>
      <c r="AG228" s="24">
        <v>126.6</v>
      </c>
      <c r="AH228" s="24">
        <v>99.3</v>
      </c>
      <c r="AI228" s="24">
        <f t="shared" si="14"/>
        <v>125.6</v>
      </c>
      <c r="AJ228" s="24">
        <f t="shared" si="15"/>
        <v>100.9</v>
      </c>
      <c r="AK228" s="120">
        <v>5.5747909983569481E-2</v>
      </c>
      <c r="AL228" s="120">
        <v>54.129296510170796</v>
      </c>
      <c r="AM228" s="24">
        <v>54.45483340757638</v>
      </c>
      <c r="AN228" s="121">
        <v>137.316</v>
      </c>
      <c r="AO228" s="121">
        <v>100.444</v>
      </c>
      <c r="AP228" s="24">
        <v>91.968100000000007</v>
      </c>
      <c r="AQ228" s="120">
        <f>'[1]Data Comps'!U229/'[1]Data Comps'!V229</f>
        <v>6.892298512551677E-2</v>
      </c>
      <c r="AR228" s="120">
        <v>47.687464927019462</v>
      </c>
      <c r="AS228" s="19">
        <v>43.52684368700298</v>
      </c>
      <c r="AT228" s="21">
        <v>0.74053091653094916</v>
      </c>
      <c r="AU228" s="21">
        <v>0.74353210457080043</v>
      </c>
      <c r="AV228" s="28">
        <v>669362.49625931319</v>
      </c>
      <c r="AW228" s="34">
        <v>690933.09029788116</v>
      </c>
      <c r="AX228" s="50">
        <v>38064.559951536867</v>
      </c>
      <c r="AY228" s="50">
        <v>37315.560187841555</v>
      </c>
      <c r="AZ228">
        <v>1</v>
      </c>
    </row>
    <row r="229" spans="1:52">
      <c r="A229" t="s">
        <v>247</v>
      </c>
      <c r="B229">
        <v>231</v>
      </c>
      <c r="C229" t="s">
        <v>297</v>
      </c>
      <c r="D229" t="s">
        <v>298</v>
      </c>
      <c r="E229">
        <v>2</v>
      </c>
      <c r="F229">
        <v>1</v>
      </c>
      <c r="G229" t="s">
        <v>300</v>
      </c>
      <c r="H229" t="s">
        <v>294</v>
      </c>
      <c r="I229" t="s">
        <v>580</v>
      </c>
      <c r="J229" t="s">
        <v>298</v>
      </c>
      <c r="K229">
        <v>3</v>
      </c>
      <c r="L229">
        <v>1</v>
      </c>
      <c r="M229" t="s">
        <v>367</v>
      </c>
      <c r="N229" t="s">
        <v>531</v>
      </c>
      <c r="O229" t="s">
        <v>583</v>
      </c>
      <c r="P229">
        <v>7</v>
      </c>
      <c r="Q229" s="14">
        <v>4</v>
      </c>
      <c r="R229" s="14" t="s">
        <v>380</v>
      </c>
      <c r="S229" s="47" t="s">
        <v>602</v>
      </c>
      <c r="T229" s="33">
        <v>0.74369499999999999</v>
      </c>
      <c r="U229" s="33">
        <v>0.70932011884700474</v>
      </c>
      <c r="V229" s="54">
        <v>0.76887516107662301</v>
      </c>
      <c r="W229" s="54">
        <v>0.70000499999999999</v>
      </c>
      <c r="X229" s="19">
        <v>0.72810103541381566</v>
      </c>
      <c r="Y229" s="34">
        <v>1131030</v>
      </c>
      <c r="Z229" s="34">
        <v>861004.19784949487</v>
      </c>
      <c r="AA229" s="68">
        <v>1575403.7592455023</v>
      </c>
      <c r="AB229" s="16">
        <v>66453.600000000006</v>
      </c>
      <c r="AC229" s="16">
        <v>54701.645313866131</v>
      </c>
      <c r="AD229" s="56">
        <v>79614.512586334036</v>
      </c>
      <c r="AE229" s="24">
        <v>237.21200000000002</v>
      </c>
      <c r="AF229" s="24">
        <v>106.7</v>
      </c>
      <c r="AG229" s="24">
        <v>216.6</v>
      </c>
      <c r="AH229" s="24">
        <v>75.599999999999994</v>
      </c>
      <c r="AI229" s="24">
        <f t="shared" si="14"/>
        <v>226.90600000000001</v>
      </c>
      <c r="AJ229" s="24">
        <f t="shared" si="15"/>
        <v>91.15</v>
      </c>
      <c r="AK229" s="19">
        <v>6.5031536160879061E-2</v>
      </c>
      <c r="AL229" s="19">
        <v>60.250468285823082</v>
      </c>
      <c r="AM229" s="24">
        <v>59.363690415254382</v>
      </c>
      <c r="AN229" s="24">
        <v>227.56</v>
      </c>
      <c r="AO229" s="24">
        <v>99.365700000000004</v>
      </c>
      <c r="AP229" s="24">
        <v>93.845399999999998</v>
      </c>
      <c r="AQ229" s="19">
        <f>'[1]Data Comps'!U230/'[1]Data Comps'!V230</f>
        <v>5.875494018726294E-2</v>
      </c>
      <c r="AR229" s="19">
        <v>54.251288258086831</v>
      </c>
      <c r="AS229" s="19">
        <v>51.059536277944304</v>
      </c>
      <c r="AT229" s="21">
        <v>0.73632785824087954</v>
      </c>
      <c r="AU229" s="21">
        <v>0.77778506627632593</v>
      </c>
      <c r="AV229" s="28">
        <v>958364.71866243402</v>
      </c>
      <c r="AW229" s="34">
        <v>1352612.6386412927</v>
      </c>
      <c r="AX229" s="16">
        <v>64426.289945605269</v>
      </c>
      <c r="AY229" s="16">
        <v>54307.516655606909</v>
      </c>
      <c r="AZ229">
        <v>1</v>
      </c>
    </row>
    <row r="230" spans="1:52">
      <c r="A230" t="s">
        <v>248</v>
      </c>
      <c r="B230">
        <v>232</v>
      </c>
      <c r="C230" t="s">
        <v>301</v>
      </c>
      <c r="D230" t="s">
        <v>298</v>
      </c>
      <c r="E230">
        <v>1</v>
      </c>
      <c r="F230">
        <v>1</v>
      </c>
      <c r="G230" t="s">
        <v>297</v>
      </c>
      <c r="H230" t="s">
        <v>294</v>
      </c>
      <c r="I230" t="s">
        <v>580</v>
      </c>
      <c r="J230" t="s">
        <v>298</v>
      </c>
      <c r="K230">
        <v>2</v>
      </c>
      <c r="L230">
        <v>1</v>
      </c>
      <c r="M230" t="s">
        <v>367</v>
      </c>
      <c r="N230" t="s">
        <v>531</v>
      </c>
      <c r="O230" t="s">
        <v>583</v>
      </c>
      <c r="P230">
        <v>7</v>
      </c>
      <c r="Q230" s="14">
        <v>4</v>
      </c>
      <c r="R230" s="14" t="s">
        <v>380</v>
      </c>
      <c r="S230" s="47"/>
      <c r="T230" s="33">
        <v>0.70910700000000004</v>
      </c>
      <c r="U230" s="33">
        <v>0.67516819565128028</v>
      </c>
      <c r="V230" s="54">
        <v>0.73714259895277046</v>
      </c>
      <c r="W230" s="54">
        <v>0.65954900000000005</v>
      </c>
      <c r="X230" s="19">
        <v>0.69161832066243656</v>
      </c>
      <c r="Y230" s="34">
        <v>587844</v>
      </c>
      <c r="Z230" s="34">
        <v>412993.65521709324</v>
      </c>
      <c r="AA230" s="68">
        <v>857816.11953606363</v>
      </c>
      <c r="AB230" s="16">
        <v>40594.6</v>
      </c>
      <c r="AC230" s="16">
        <v>29842.214386163261</v>
      </c>
      <c r="AD230" s="56">
        <v>50026.453280486297</v>
      </c>
      <c r="AE230" s="24">
        <v>147.637</v>
      </c>
      <c r="AF230" s="24">
        <v>103.8</v>
      </c>
      <c r="AG230" s="24">
        <v>139.19999999999999</v>
      </c>
      <c r="AH230" s="24">
        <v>68.400000000000006</v>
      </c>
      <c r="AI230" s="24">
        <f t="shared" si="14"/>
        <v>143.41849999999999</v>
      </c>
      <c r="AJ230" s="24">
        <f t="shared" si="15"/>
        <v>86.1</v>
      </c>
      <c r="AK230" s="19">
        <v>7.575381162446268E-2</v>
      </c>
      <c r="AL230" s="19">
        <v>52.82834500824228</v>
      </c>
      <c r="AM230" s="24">
        <v>51.441751110747042</v>
      </c>
      <c r="AN230" s="24">
        <v>114.959</v>
      </c>
      <c r="AO230" s="24">
        <v>101.767</v>
      </c>
      <c r="AP230" s="24">
        <v>84.805899999999994</v>
      </c>
      <c r="AQ230" s="19">
        <f>'[1]Data Comps'!U231/'[1]Data Comps'!V231</f>
        <v>6.905675655446003E-2</v>
      </c>
      <c r="AR230" s="19">
        <v>47.595052235285465</v>
      </c>
      <c r="AS230" s="19">
        <v>43.442526838545028</v>
      </c>
      <c r="AT230" s="21">
        <v>0.70238497087891094</v>
      </c>
      <c r="AU230" s="21">
        <v>0.75396183820684926</v>
      </c>
      <c r="AV230" s="28">
        <v>533159.62458674691</v>
      </c>
      <c r="AW230" s="34">
        <v>809093.1145044493</v>
      </c>
      <c r="AX230" s="16">
        <v>42730.639807469968</v>
      </c>
      <c r="AY230" s="16">
        <v>34219.972659575498</v>
      </c>
      <c r="AZ230">
        <v>1</v>
      </c>
    </row>
    <row r="231" spans="1:52">
      <c r="A231" t="s">
        <v>479</v>
      </c>
      <c r="B231">
        <v>233</v>
      </c>
      <c r="C231" t="s">
        <v>301</v>
      </c>
      <c r="D231" t="s">
        <v>298</v>
      </c>
      <c r="E231">
        <v>1</v>
      </c>
      <c r="F231">
        <v>0</v>
      </c>
      <c r="G231" t="s">
        <v>301</v>
      </c>
      <c r="H231" t="s">
        <v>302</v>
      </c>
      <c r="I231" t="s">
        <v>580</v>
      </c>
      <c r="J231" t="s">
        <v>298</v>
      </c>
      <c r="K231">
        <v>1</v>
      </c>
      <c r="L231">
        <v>0</v>
      </c>
      <c r="M231" t="s">
        <v>367</v>
      </c>
      <c r="N231" t="s">
        <v>531</v>
      </c>
      <c r="O231" t="s">
        <v>583</v>
      </c>
      <c r="P231">
        <v>7</v>
      </c>
      <c r="Q231" s="14">
        <v>4</v>
      </c>
      <c r="R231" s="14" t="s">
        <v>380</v>
      </c>
      <c r="S231" s="47" t="s">
        <v>468</v>
      </c>
      <c r="T231" s="33">
        <v>0.73047899999999999</v>
      </c>
      <c r="U231" s="33">
        <v>0.6763890481738517</v>
      </c>
      <c r="V231" s="54">
        <v>0.75047789589150171</v>
      </c>
      <c r="W231" s="54">
        <v>0.68374599999999996</v>
      </c>
      <c r="X231" s="19">
        <v>0.70720124623922542</v>
      </c>
      <c r="Y231" s="34">
        <v>805427</v>
      </c>
      <c r="Z231" s="34">
        <v>462360.05079175212</v>
      </c>
      <c r="AA231" s="68">
        <v>1216064.7836151379</v>
      </c>
      <c r="AB231" s="16">
        <v>49395</v>
      </c>
      <c r="AC231" s="16">
        <v>33201.715408877397</v>
      </c>
      <c r="AD231" s="56">
        <v>67224.901891105401</v>
      </c>
      <c r="AE231" s="24">
        <v>165.51300000000001</v>
      </c>
      <c r="AF231" s="24">
        <v>104.1</v>
      </c>
      <c r="AG231" s="24">
        <v>150</v>
      </c>
      <c r="AH231" s="24">
        <v>67.2</v>
      </c>
      <c r="AI231" s="24">
        <f t="shared" si="14"/>
        <v>157.75650000000002</v>
      </c>
      <c r="AJ231" s="24">
        <f t="shared" si="15"/>
        <v>85.65</v>
      </c>
      <c r="AK231" s="19">
        <v>7.8514590386531774E-2</v>
      </c>
      <c r="AL231" s="19">
        <v>55.734622690554993</v>
      </c>
      <c r="AM231" s="24">
        <v>54.268496468093922</v>
      </c>
      <c r="AN231" s="24">
        <v>147.31899999999999</v>
      </c>
      <c r="AO231" s="24">
        <v>102.36499999999999</v>
      </c>
      <c r="AP231" s="24">
        <v>77.450900000000004</v>
      </c>
      <c r="AQ231" s="19">
        <f>'[1]Data Comps'!U232/'[1]Data Comps'!V232</f>
        <v>6.1327718092390744E-2</v>
      </c>
      <c r="AR231" s="19">
        <v>51.478034221219289</v>
      </c>
      <c r="AS231" s="19">
        <v>48.917522016398422</v>
      </c>
      <c r="AT231" s="21">
        <v>0.7040359311854123</v>
      </c>
      <c r="AU231" s="21">
        <v>0.75944674496313791</v>
      </c>
      <c r="AV231" s="28">
        <v>577837.71872482402</v>
      </c>
      <c r="AW231" s="34">
        <v>895132.53748890152</v>
      </c>
      <c r="AX231" s="16">
        <v>46205.091767891914</v>
      </c>
      <c r="AY231" s="16">
        <v>36874.937039403987</v>
      </c>
      <c r="AZ231">
        <v>1</v>
      </c>
    </row>
    <row r="232" spans="1:52">
      <c r="A232" t="s">
        <v>250</v>
      </c>
      <c r="B232">
        <v>234</v>
      </c>
      <c r="C232" t="s">
        <v>301</v>
      </c>
      <c r="D232" t="s">
        <v>298</v>
      </c>
      <c r="E232">
        <v>1</v>
      </c>
      <c r="F232">
        <v>2</v>
      </c>
      <c r="G232" t="s">
        <v>293</v>
      </c>
      <c r="H232" t="s">
        <v>294</v>
      </c>
      <c r="I232" t="s">
        <v>580</v>
      </c>
      <c r="J232" t="s">
        <v>295</v>
      </c>
      <c r="K232">
        <v>1</v>
      </c>
      <c r="L232">
        <v>2</v>
      </c>
      <c r="M232" t="s">
        <v>367</v>
      </c>
      <c r="N232" t="s">
        <v>531</v>
      </c>
      <c r="O232" t="s">
        <v>583</v>
      </c>
      <c r="P232">
        <v>7</v>
      </c>
      <c r="Q232" s="14">
        <v>4</v>
      </c>
      <c r="R232" s="14" t="s">
        <v>380</v>
      </c>
      <c r="S232" s="47"/>
      <c r="T232" s="33">
        <v>0.77012999999999998</v>
      </c>
      <c r="U232" s="33">
        <v>0.721914752560189</v>
      </c>
      <c r="V232" s="54">
        <v>0.75973300859843085</v>
      </c>
      <c r="W232" s="54">
        <v>0.72878500000000002</v>
      </c>
      <c r="X232" s="19">
        <v>0.71722062475201809</v>
      </c>
      <c r="Y232" s="34">
        <v>1268880</v>
      </c>
      <c r="Z232" s="34">
        <v>863147.22412888764</v>
      </c>
      <c r="AA232" s="68">
        <v>1149765.1236006422</v>
      </c>
      <c r="AB232" s="16">
        <v>65759.7</v>
      </c>
      <c r="AC232" s="16">
        <v>52459.077213347206</v>
      </c>
      <c r="AD232" s="56">
        <v>60275.627338769082</v>
      </c>
      <c r="AE232" s="24">
        <v>211.583</v>
      </c>
      <c r="AF232" s="24">
        <v>104.9</v>
      </c>
      <c r="AG232" s="24">
        <v>209.5</v>
      </c>
      <c r="AH232" s="24">
        <v>82.3</v>
      </c>
      <c r="AI232" s="24">
        <f t="shared" si="14"/>
        <v>210.54149999999998</v>
      </c>
      <c r="AJ232" s="24">
        <f t="shared" si="15"/>
        <v>93.6</v>
      </c>
      <c r="AK232" s="19">
        <v>6.0776511523037542E-2</v>
      </c>
      <c r="AL232" s="19">
        <v>57.897181866840718</v>
      </c>
      <c r="AM232" s="24">
        <v>57.2253748835452</v>
      </c>
      <c r="AN232" s="24">
        <v>205.03700000000001</v>
      </c>
      <c r="AO232" s="24">
        <v>111.83799999999999</v>
      </c>
      <c r="AP232" s="24">
        <v>97.548000000000002</v>
      </c>
      <c r="AQ232" s="19">
        <f>'[1]Data Comps'!U233/'[1]Data Comps'!V233</f>
        <v>5.1824995271420461E-2</v>
      </c>
      <c r="AR232" s="19">
        <v>60.542211138548858</v>
      </c>
      <c r="AS232" s="19">
        <v>57.88712539746988</v>
      </c>
      <c r="AT232" s="21">
        <v>0.74468960674415596</v>
      </c>
      <c r="AU232" s="21">
        <v>0.77228572818431518</v>
      </c>
      <c r="AV232" s="28">
        <v>951725.39643516345</v>
      </c>
      <c r="AW232" s="34">
        <v>1213074.0472180881</v>
      </c>
      <c r="AX232" s="16">
        <v>59231.358018174236</v>
      </c>
      <c r="AY232" s="16">
        <v>52187.992357480529</v>
      </c>
      <c r="AZ232">
        <v>1</v>
      </c>
    </row>
    <row r="233" spans="1:52">
      <c r="A233" t="s">
        <v>605</v>
      </c>
      <c r="B233" s="5">
        <v>235</v>
      </c>
      <c r="C233" s="5" t="s">
        <v>301</v>
      </c>
      <c r="D233" s="5" t="s">
        <v>298</v>
      </c>
      <c r="E233" s="5">
        <v>1</v>
      </c>
      <c r="F233" s="5">
        <v>2</v>
      </c>
      <c r="G233" t="s">
        <v>299</v>
      </c>
      <c r="H233" t="s">
        <v>294</v>
      </c>
      <c r="I233" t="s">
        <v>580</v>
      </c>
      <c r="J233" t="s">
        <v>295</v>
      </c>
      <c r="K233">
        <v>2</v>
      </c>
      <c r="L233">
        <v>1</v>
      </c>
      <c r="M233" t="s">
        <v>367</v>
      </c>
      <c r="N233" t="s">
        <v>531</v>
      </c>
      <c r="O233" t="s">
        <v>583</v>
      </c>
      <c r="P233">
        <v>7</v>
      </c>
      <c r="Q233" s="14">
        <v>4</v>
      </c>
      <c r="R233" s="14" t="s">
        <v>380</v>
      </c>
      <c r="S233" s="47" t="s">
        <v>469</v>
      </c>
      <c r="T233" s="33">
        <v>0.75764500000000001</v>
      </c>
      <c r="U233" s="33">
        <v>0.70853969625520086</v>
      </c>
      <c r="V233" s="54">
        <v>0.74974358102548122</v>
      </c>
      <c r="W233" s="54">
        <v>0.71617399999999998</v>
      </c>
      <c r="X233" s="19">
        <v>0.70611807165192264</v>
      </c>
      <c r="Y233" s="34">
        <v>1123870</v>
      </c>
      <c r="Z233" s="34">
        <v>612681.44985632482</v>
      </c>
      <c r="AA233" s="68">
        <v>1047614.9461523843</v>
      </c>
      <c r="AB233" s="16">
        <v>63371.1</v>
      </c>
      <c r="AC233" s="16">
        <v>39333.856567678362</v>
      </c>
      <c r="AD233" s="56">
        <v>57871.853130913129</v>
      </c>
      <c r="AE233" s="24">
        <v>165.9</v>
      </c>
      <c r="AF233" s="24">
        <v>105.4</v>
      </c>
      <c r="AG233" s="24">
        <v>163.19999999999999</v>
      </c>
      <c r="AH233" s="24">
        <v>82.2</v>
      </c>
      <c r="AI233" s="24">
        <f t="shared" si="14"/>
        <v>164.55</v>
      </c>
      <c r="AJ233" s="24">
        <f t="shared" si="15"/>
        <v>93.800000000000011</v>
      </c>
      <c r="AK233" s="19">
        <v>6.7604604743073629E-2</v>
      </c>
      <c r="AL233" s="19">
        <v>55.55619524237521</v>
      </c>
      <c r="AM233" s="24">
        <v>54.306967349873133</v>
      </c>
      <c r="AN233" s="24">
        <v>165.488</v>
      </c>
      <c r="AO233" s="24">
        <v>115.375</v>
      </c>
      <c r="AP233" s="24">
        <v>104.887</v>
      </c>
      <c r="AQ233" s="19">
        <f>'[1]Data Comps'!U234/'[1]Data Comps'!V234</f>
        <v>5.6386503777127249E-2</v>
      </c>
      <c r="AR233" s="19">
        <v>57.456600612741909</v>
      </c>
      <c r="AS233" s="19">
        <v>53.204220851460683</v>
      </c>
      <c r="AT233" s="21">
        <v>0.73622637758069509</v>
      </c>
      <c r="AU233" s="21">
        <v>0.76375332693336817</v>
      </c>
      <c r="AV233" s="28">
        <v>746464.11975657847</v>
      </c>
      <c r="AW233" s="34">
        <v>957144.99053945718</v>
      </c>
      <c r="AX233" s="16">
        <v>48506.955426190943</v>
      </c>
      <c r="AY233" s="16">
        <v>42316.357170330884</v>
      </c>
      <c r="AZ233">
        <v>1</v>
      </c>
    </row>
    <row r="234" spans="1:52">
      <c r="A234" t="s">
        <v>252</v>
      </c>
      <c r="B234">
        <v>236</v>
      </c>
      <c r="C234" t="s">
        <v>297</v>
      </c>
      <c r="D234" t="s">
        <v>298</v>
      </c>
      <c r="E234">
        <v>2</v>
      </c>
      <c r="F234">
        <v>1</v>
      </c>
      <c r="G234" t="s">
        <v>310</v>
      </c>
      <c r="H234" t="s">
        <v>294</v>
      </c>
      <c r="I234" t="s">
        <v>580</v>
      </c>
      <c r="J234" t="s">
        <v>295</v>
      </c>
      <c r="K234">
        <v>3</v>
      </c>
      <c r="L234">
        <v>1</v>
      </c>
      <c r="M234" t="s">
        <v>370</v>
      </c>
      <c r="N234" t="s">
        <v>531</v>
      </c>
      <c r="O234" t="s">
        <v>583</v>
      </c>
      <c r="P234">
        <v>8</v>
      </c>
      <c r="Q234" s="14">
        <v>4</v>
      </c>
      <c r="R234" s="14" t="s">
        <v>380</v>
      </c>
      <c r="S234" s="47"/>
      <c r="T234" s="33">
        <v>0.77617800000000003</v>
      </c>
      <c r="U234" s="33">
        <v>0.75245952178507636</v>
      </c>
      <c r="V234" s="54">
        <v>0.79250961760467864</v>
      </c>
      <c r="W234" s="54">
        <v>0.738761</v>
      </c>
      <c r="X234" s="19">
        <v>0.75586579939637533</v>
      </c>
      <c r="Y234" s="34">
        <v>1482270</v>
      </c>
      <c r="Z234" s="34">
        <v>1175368.6839576431</v>
      </c>
      <c r="AA234" s="68">
        <v>2020846.0550698782</v>
      </c>
      <c r="AB234" s="16">
        <v>78637.299999999988</v>
      </c>
      <c r="AC234" s="16">
        <v>63472.487606052353</v>
      </c>
      <c r="AD234" s="56">
        <v>91645.973536770325</v>
      </c>
      <c r="AE234" s="24">
        <v>214.3</v>
      </c>
      <c r="AF234" s="24">
        <v>123</v>
      </c>
      <c r="AG234" s="24">
        <v>235.9</v>
      </c>
      <c r="AH234" s="24">
        <v>93</v>
      </c>
      <c r="AI234" s="24">
        <f t="shared" ref="AI234:AI268" si="16">(AE234+AG234)/2</f>
        <v>225.10000000000002</v>
      </c>
      <c r="AJ234" s="24">
        <f t="shared" ref="AJ234:AJ268" si="17">(AF234+AH234)/2</f>
        <v>108</v>
      </c>
      <c r="AK234" s="19">
        <v>5.4732311678034079E-2</v>
      </c>
      <c r="AL234" s="19">
        <v>67.257282407611683</v>
      </c>
      <c r="AM234" s="24">
        <v>66.151713285878444</v>
      </c>
      <c r="AN234" s="24">
        <v>204.059</v>
      </c>
      <c r="AO234" s="24">
        <v>123.16000000000001</v>
      </c>
      <c r="AP234" s="24">
        <v>109.878</v>
      </c>
      <c r="AQ234" s="19">
        <f>'[1]Data Comps'!U235/'[1]Data Comps'!V235</f>
        <v>5.3051940604613185E-2</v>
      </c>
      <c r="AR234" s="19">
        <v>62.381701879858007</v>
      </c>
      <c r="AS234" s="19">
        <v>56.548355551373213</v>
      </c>
      <c r="AT234" s="21">
        <v>0.77491946317449245</v>
      </c>
      <c r="AU234" s="21">
        <v>0.8026710852008403</v>
      </c>
      <c r="AV234" s="28">
        <v>1348224.3833049187</v>
      </c>
      <c r="AW234" s="34">
        <v>1783135.474693602</v>
      </c>
      <c r="AX234" s="16">
        <v>75286.037409354642</v>
      </c>
      <c r="AY234" s="16">
        <v>65027.183721289068</v>
      </c>
      <c r="AZ234">
        <v>1</v>
      </c>
    </row>
    <row r="235" spans="1:52">
      <c r="A235" t="s">
        <v>253</v>
      </c>
      <c r="B235">
        <v>237</v>
      </c>
      <c r="C235" t="s">
        <v>301</v>
      </c>
      <c r="D235" t="s">
        <v>298</v>
      </c>
      <c r="E235">
        <v>1</v>
      </c>
      <c r="F235">
        <v>2</v>
      </c>
      <c r="G235" t="s">
        <v>299</v>
      </c>
      <c r="H235" t="s">
        <v>294</v>
      </c>
      <c r="I235" t="s">
        <v>580</v>
      </c>
      <c r="J235" t="s">
        <v>295</v>
      </c>
      <c r="K235">
        <v>2</v>
      </c>
      <c r="L235">
        <v>2</v>
      </c>
      <c r="M235" t="s">
        <v>369</v>
      </c>
      <c r="N235" t="s">
        <v>531</v>
      </c>
      <c r="O235" t="s">
        <v>583</v>
      </c>
      <c r="P235">
        <v>8</v>
      </c>
      <c r="Q235" s="14">
        <v>4</v>
      </c>
      <c r="R235" s="14" t="s">
        <v>380</v>
      </c>
      <c r="S235" s="47"/>
      <c r="T235" s="33">
        <v>0.76645700000000005</v>
      </c>
      <c r="U235" s="33">
        <v>0.71542221231043623</v>
      </c>
      <c r="V235" s="54">
        <v>0.80059655043148303</v>
      </c>
      <c r="W235" s="54">
        <v>0.72538599999999998</v>
      </c>
      <c r="X235" s="19">
        <v>0.7649298333409873</v>
      </c>
      <c r="Y235" s="34">
        <v>1250650</v>
      </c>
      <c r="Z235" s="34">
        <v>1270536.3396695028</v>
      </c>
      <c r="AA235" s="68">
        <v>2430652.4360726532</v>
      </c>
      <c r="AB235" s="16">
        <v>69494.600000000006</v>
      </c>
      <c r="AC235" s="16">
        <v>79240.019116353011</v>
      </c>
      <c r="AD235" s="56">
        <v>104852.94852768023</v>
      </c>
      <c r="AE235" s="24">
        <v>312.3</v>
      </c>
      <c r="AF235" s="24">
        <v>120.5</v>
      </c>
      <c r="AG235" s="24">
        <v>304.60000000000002</v>
      </c>
      <c r="AH235" s="24">
        <v>73.8</v>
      </c>
      <c r="AI235" s="24">
        <f t="shared" si="16"/>
        <v>308.45000000000005</v>
      </c>
      <c r="AJ235" s="24">
        <f t="shared" si="17"/>
        <v>97.15</v>
      </c>
      <c r="AK235" s="19">
        <v>6.2367377179440027E-2</v>
      </c>
      <c r="AL235" s="19">
        <v>69.998566627250312</v>
      </c>
      <c r="AM235" s="24">
        <v>69.54460900346497</v>
      </c>
      <c r="AN235" s="24">
        <v>220.797</v>
      </c>
      <c r="AO235" s="24">
        <v>107.786</v>
      </c>
      <c r="AP235" s="24">
        <v>94.067399999999992</v>
      </c>
      <c r="AQ235" s="19">
        <f>'[1]Data Comps'!U236/'[1]Data Comps'!V236</f>
        <v>5.5566785271658745E-2</v>
      </c>
      <c r="AR235" s="19">
        <v>59.616954331189724</v>
      </c>
      <c r="AS235" s="19">
        <v>53.989086921861549</v>
      </c>
      <c r="AT235" s="21">
        <v>0.74844069803265967</v>
      </c>
      <c r="AU235" s="21">
        <v>0.80697847170005199</v>
      </c>
      <c r="AV235" s="28">
        <v>1436239.2980657618</v>
      </c>
      <c r="AW235" s="34">
        <v>2345079.0706900312</v>
      </c>
      <c r="AX235" s="16">
        <v>96840.99471259951</v>
      </c>
      <c r="AY235" s="16">
        <v>77587.550689618583</v>
      </c>
      <c r="AZ235">
        <v>1</v>
      </c>
    </row>
    <row r="236" spans="1:52">
      <c r="A236" s="6" t="s">
        <v>478</v>
      </c>
      <c r="B236" s="6">
        <v>238</v>
      </c>
      <c r="C236" s="6" t="s">
        <v>301</v>
      </c>
      <c r="D236" s="6" t="s">
        <v>298</v>
      </c>
      <c r="E236" s="85">
        <v>1</v>
      </c>
      <c r="F236" s="6">
        <v>2</v>
      </c>
      <c r="G236" t="s">
        <v>299</v>
      </c>
      <c r="H236" t="s">
        <v>294</v>
      </c>
      <c r="I236" t="s">
        <v>580</v>
      </c>
      <c r="J236" t="s">
        <v>295</v>
      </c>
      <c r="K236">
        <v>2</v>
      </c>
      <c r="L236">
        <v>2</v>
      </c>
      <c r="M236" t="s">
        <v>369</v>
      </c>
      <c r="N236" t="s">
        <v>531</v>
      </c>
      <c r="O236" t="s">
        <v>583</v>
      </c>
      <c r="P236">
        <v>8</v>
      </c>
      <c r="Q236" s="14">
        <v>4</v>
      </c>
      <c r="R236" s="14" t="s">
        <v>380</v>
      </c>
      <c r="S236" s="47" t="s">
        <v>468</v>
      </c>
      <c r="T236" s="33">
        <v>0.77823299999999995</v>
      </c>
      <c r="U236" s="33">
        <v>0.73636030053424606</v>
      </c>
      <c r="V236" s="54">
        <v>0.77283230736304898</v>
      </c>
      <c r="W236" s="54">
        <v>0.74077099999999996</v>
      </c>
      <c r="X236" s="19">
        <v>0.7325776869196885</v>
      </c>
      <c r="Y236" s="34">
        <v>1888680</v>
      </c>
      <c r="Z236" s="34">
        <v>1001438.4162570476</v>
      </c>
      <c r="AA236" s="68">
        <v>1343167.8845485519</v>
      </c>
      <c r="AB236" s="16">
        <v>97319.9</v>
      </c>
      <c r="AC236" s="16">
        <v>57636.364717335149</v>
      </c>
      <c r="AD236" s="56">
        <v>66508.860827003838</v>
      </c>
      <c r="AE236" s="24">
        <v>219.7</v>
      </c>
      <c r="AF236" s="24">
        <v>111.9</v>
      </c>
      <c r="AG236" s="24">
        <v>217.7</v>
      </c>
      <c r="AH236" s="24">
        <v>87.1</v>
      </c>
      <c r="AI236" s="24">
        <f t="shared" si="16"/>
        <v>218.7</v>
      </c>
      <c r="AJ236" s="24">
        <f t="shared" si="17"/>
        <v>99.5</v>
      </c>
      <c r="AK236" s="19">
        <v>5.7553578714061575E-2</v>
      </c>
      <c r="AL236" s="19">
        <v>61.313855915550548</v>
      </c>
      <c r="AM236" s="24">
        <v>60.585967095824948</v>
      </c>
      <c r="AN236" s="24">
        <v>273.90899999999999</v>
      </c>
      <c r="AO236" s="24">
        <v>116.23099999999999</v>
      </c>
      <c r="AP236" s="24">
        <v>92.8048</v>
      </c>
      <c r="AQ236" s="19">
        <f>'[1]Data Comps'!U237/'[1]Data Comps'!V237</f>
        <v>5.152799839041023E-2</v>
      </c>
      <c r="AR236" s="19">
        <v>62.949120461560653</v>
      </c>
      <c r="AS236" s="19">
        <v>58.220774990520958</v>
      </c>
      <c r="AT236" s="21">
        <v>0.75864006418319785</v>
      </c>
      <c r="AU236" s="21">
        <v>0.78551020917259495</v>
      </c>
      <c r="AV236" s="28">
        <v>1116080.8253843384</v>
      </c>
      <c r="AW236" s="34">
        <v>1433862.736630396</v>
      </c>
      <c r="AX236" s="16">
        <v>65881.97507636137</v>
      </c>
      <c r="AY236" s="16">
        <v>57793.115592104485</v>
      </c>
      <c r="AZ236">
        <v>1</v>
      </c>
    </row>
    <row r="237" spans="1:52">
      <c r="A237" t="s">
        <v>560</v>
      </c>
      <c r="B237" s="6">
        <v>239</v>
      </c>
      <c r="C237" s="6" t="s">
        <v>297</v>
      </c>
      <c r="D237" s="6" t="s">
        <v>298</v>
      </c>
      <c r="E237" s="85">
        <v>2</v>
      </c>
      <c r="F237" s="6">
        <v>0</v>
      </c>
      <c r="G237" t="s">
        <v>297</v>
      </c>
      <c r="H237" t="s">
        <v>294</v>
      </c>
      <c r="I237" t="s">
        <v>580</v>
      </c>
      <c r="J237" t="s">
        <v>298</v>
      </c>
      <c r="K237">
        <v>2</v>
      </c>
      <c r="L237">
        <v>1</v>
      </c>
      <c r="M237" t="s">
        <v>369</v>
      </c>
      <c r="N237" t="s">
        <v>531</v>
      </c>
      <c r="O237" t="s">
        <v>583</v>
      </c>
      <c r="P237">
        <v>8</v>
      </c>
      <c r="Q237" s="14">
        <v>4</v>
      </c>
      <c r="R237" s="14" t="s">
        <v>380</v>
      </c>
      <c r="S237" s="47"/>
      <c r="T237" s="33">
        <v>0.75359100000000001</v>
      </c>
      <c r="U237" s="33">
        <v>0.7369919420851303</v>
      </c>
      <c r="V237" s="54">
        <v>0.77492738405071948</v>
      </c>
      <c r="W237" s="54">
        <v>0.71031599999999995</v>
      </c>
      <c r="X237" s="19">
        <v>0.73535994591552145</v>
      </c>
      <c r="Y237" s="34">
        <v>1098720</v>
      </c>
      <c r="Z237" s="34">
        <v>919754.63059308182</v>
      </c>
      <c r="AA237" s="68">
        <v>1535423.9186141076</v>
      </c>
      <c r="AB237" s="16">
        <v>63344</v>
      </c>
      <c r="AC237" s="16">
        <v>52933.930750841391</v>
      </c>
      <c r="AD237" s="56">
        <v>75794.335792494981</v>
      </c>
      <c r="AE237" s="24">
        <v>200.1</v>
      </c>
      <c r="AF237" s="24">
        <v>114.3</v>
      </c>
      <c r="AG237" s="24">
        <v>199.7</v>
      </c>
      <c r="AH237" s="24">
        <v>89.2</v>
      </c>
      <c r="AI237" s="24">
        <f t="shared" si="16"/>
        <v>199.89999999999998</v>
      </c>
      <c r="AJ237" s="24">
        <f t="shared" si="17"/>
        <v>101.75</v>
      </c>
      <c r="AK237" s="19">
        <v>5.7999473285906232E-2</v>
      </c>
      <c r="AL237" s="19">
        <v>61.915267665182746</v>
      </c>
      <c r="AM237" s="24">
        <v>60.773298000170975</v>
      </c>
      <c r="AN237" s="24">
        <v>195.029</v>
      </c>
      <c r="AO237" s="24">
        <v>112.76</v>
      </c>
      <c r="AP237" s="24">
        <v>83.995000000000005</v>
      </c>
      <c r="AQ237" s="19">
        <f>'[1]Data Comps'!U238/'[1]Data Comps'!V238</f>
        <v>5.765254113877967E-2</v>
      </c>
      <c r="AR237" s="19">
        <v>56.433601054280565</v>
      </c>
      <c r="AS237" s="19">
        <v>52.035867643344282</v>
      </c>
      <c r="AT237" s="21">
        <v>0.76055485350981267</v>
      </c>
      <c r="AU237" s="21">
        <v>0.78628891514718136</v>
      </c>
      <c r="AV237" s="28">
        <v>1067142.7082345444</v>
      </c>
      <c r="AW237" s="34">
        <v>1367426.138466462</v>
      </c>
      <c r="AX237" s="16">
        <v>62593.066772235354</v>
      </c>
      <c r="AY237" s="16">
        <v>54811.833771121019</v>
      </c>
      <c r="AZ237">
        <v>1</v>
      </c>
    </row>
    <row r="238" spans="1:52">
      <c r="A238" t="s">
        <v>561</v>
      </c>
      <c r="B238">
        <v>241</v>
      </c>
      <c r="C238" t="s">
        <v>301</v>
      </c>
      <c r="D238" t="s">
        <v>298</v>
      </c>
      <c r="E238">
        <v>1</v>
      </c>
      <c r="F238">
        <v>2</v>
      </c>
      <c r="G238" t="s">
        <v>300</v>
      </c>
      <c r="H238" t="s">
        <v>294</v>
      </c>
      <c r="I238" t="s">
        <v>580</v>
      </c>
      <c r="J238" t="s">
        <v>298</v>
      </c>
      <c r="K238">
        <v>3</v>
      </c>
      <c r="L238">
        <v>2</v>
      </c>
      <c r="M238" t="s">
        <v>369</v>
      </c>
      <c r="N238" t="s">
        <v>531</v>
      </c>
      <c r="O238" t="s">
        <v>583</v>
      </c>
      <c r="P238">
        <v>8</v>
      </c>
      <c r="Q238" s="14">
        <v>4</v>
      </c>
      <c r="R238" s="14" t="s">
        <v>380</v>
      </c>
      <c r="S238" s="47"/>
      <c r="T238" s="33">
        <v>0.77058499999999996</v>
      </c>
      <c r="U238" s="33">
        <v>0.74748935374311132</v>
      </c>
      <c r="V238" s="54">
        <v>0.77567192307939148</v>
      </c>
      <c r="W238" s="54">
        <v>0.73174399999999995</v>
      </c>
      <c r="X238" s="19">
        <v>0.73596814469056604</v>
      </c>
      <c r="Y238" s="34">
        <v>1365960</v>
      </c>
      <c r="Z238" s="34">
        <v>1051594.825554268</v>
      </c>
      <c r="AA238" s="68">
        <v>1336380.201105654</v>
      </c>
      <c r="AB238" s="16">
        <v>71292.600000000006</v>
      </c>
      <c r="AC238" s="16">
        <v>57998.429228579305</v>
      </c>
      <c r="AD238" s="56">
        <v>65417.176047774534</v>
      </c>
      <c r="AE238" s="24">
        <v>209.8</v>
      </c>
      <c r="AF238" s="24">
        <v>115.7</v>
      </c>
      <c r="AG238" s="24">
        <v>211.3</v>
      </c>
      <c r="AH238" s="24">
        <v>93.6</v>
      </c>
      <c r="AI238" s="24">
        <f t="shared" si="16"/>
        <v>210.55</v>
      </c>
      <c r="AJ238" s="24">
        <f t="shared" si="17"/>
        <v>104.65</v>
      </c>
      <c r="AK238" s="19">
        <v>5.5152828655285424E-2</v>
      </c>
      <c r="AL238" s="19">
        <v>62.109748482458535</v>
      </c>
      <c r="AM238" s="24">
        <v>61.285748568373904</v>
      </c>
      <c r="AN238" s="24">
        <v>200.57499999999999</v>
      </c>
      <c r="AO238" s="24">
        <v>115.315</v>
      </c>
      <c r="AP238" s="24">
        <v>101.20699999999999</v>
      </c>
      <c r="AQ238" s="19">
        <f>'[1]Data Comps'!U240/'[1]Data Comps'!V240</f>
        <v>5.2192304313449886E-2</v>
      </c>
      <c r="AR238" s="19">
        <v>60.80150333868287</v>
      </c>
      <c r="AS238" s="19">
        <v>57.479738430075486</v>
      </c>
      <c r="AT238" s="21">
        <v>0.76889148417681807</v>
      </c>
      <c r="AU238" s="21">
        <v>0.79020203730847882</v>
      </c>
      <c r="AV238" s="28">
        <v>1193886.5944634052</v>
      </c>
      <c r="AW238" s="34">
        <v>1475776.4848228204</v>
      </c>
      <c r="AX238" s="16">
        <v>66300.006934488498</v>
      </c>
      <c r="AY238" s="16">
        <v>59152.885887462544</v>
      </c>
      <c r="AZ238">
        <v>1</v>
      </c>
    </row>
    <row r="239" spans="1:52">
      <c r="A239" s="86" t="s">
        <v>257</v>
      </c>
      <c r="B239" s="86">
        <v>241</v>
      </c>
      <c r="C239" s="86"/>
      <c r="D239" s="86"/>
      <c r="E239" s="86"/>
      <c r="F239" s="86"/>
      <c r="G239" s="86" t="s">
        <v>297</v>
      </c>
      <c r="H239" s="86" t="s">
        <v>294</v>
      </c>
      <c r="I239" s="86" t="s">
        <v>580</v>
      </c>
      <c r="J239" s="86" t="s">
        <v>298</v>
      </c>
      <c r="K239" s="86">
        <v>2</v>
      </c>
      <c r="L239" s="86">
        <v>0</v>
      </c>
      <c r="M239" s="86" t="s">
        <v>369</v>
      </c>
      <c r="N239" s="86" t="s">
        <v>531</v>
      </c>
      <c r="O239" s="86" t="s">
        <v>583</v>
      </c>
      <c r="P239" s="86">
        <v>8</v>
      </c>
      <c r="Q239" s="86">
        <v>4</v>
      </c>
      <c r="R239" s="86" t="s">
        <v>380</v>
      </c>
      <c r="S239" s="86"/>
      <c r="T239" s="92">
        <v>0.77058499999999996</v>
      </c>
      <c r="U239" s="92">
        <v>0.74748935374311132</v>
      </c>
      <c r="V239" s="113">
        <v>0.77567192307939148</v>
      </c>
      <c r="W239" s="87"/>
      <c r="X239" s="88"/>
      <c r="Y239" s="94">
        <v>1365960</v>
      </c>
      <c r="Z239" s="94">
        <v>1051594.825554268</v>
      </c>
      <c r="AA239" s="94">
        <v>1336380.201105654</v>
      </c>
      <c r="AB239" s="87">
        <v>71292.600000000006</v>
      </c>
      <c r="AC239" s="87">
        <v>57998.429228579305</v>
      </c>
      <c r="AD239" s="87">
        <v>65417.176047774534</v>
      </c>
      <c r="AE239" s="89">
        <v>209.8</v>
      </c>
      <c r="AF239" s="89">
        <v>115.7</v>
      </c>
      <c r="AG239" s="89">
        <v>211.3</v>
      </c>
      <c r="AH239" s="89">
        <v>93.6</v>
      </c>
      <c r="AI239" s="89">
        <f t="shared" si="16"/>
        <v>210.55</v>
      </c>
      <c r="AJ239" s="89">
        <f t="shared" si="17"/>
        <v>104.65</v>
      </c>
      <c r="AK239" s="99"/>
      <c r="AL239" s="113"/>
      <c r="AM239" s="87"/>
      <c r="AN239" s="99"/>
      <c r="AO239" s="113"/>
      <c r="AP239" s="87"/>
      <c r="AQ239" s="99"/>
      <c r="AR239" s="113"/>
      <c r="AS239" s="87"/>
      <c r="AT239" s="90">
        <v>0.76889148417681807</v>
      </c>
      <c r="AU239" s="90">
        <v>0.79020203730847882</v>
      </c>
      <c r="AV239" s="91">
        <v>1193886.5944634052</v>
      </c>
      <c r="AW239" s="94">
        <v>1475776.4848228204</v>
      </c>
      <c r="AX239" s="87">
        <v>66300.006934488498</v>
      </c>
      <c r="AY239" s="87">
        <v>59152.885887462544</v>
      </c>
      <c r="AZ239" s="87"/>
    </row>
    <row r="240" spans="1:52">
      <c r="A240" t="s">
        <v>258</v>
      </c>
      <c r="B240">
        <v>242</v>
      </c>
      <c r="C240" t="s">
        <v>297</v>
      </c>
      <c r="D240" t="s">
        <v>298</v>
      </c>
      <c r="E240">
        <v>2</v>
      </c>
      <c r="F240">
        <v>0</v>
      </c>
      <c r="G240" t="s">
        <v>310</v>
      </c>
      <c r="H240" t="s">
        <v>294</v>
      </c>
      <c r="I240" t="s">
        <v>580</v>
      </c>
      <c r="J240" t="s">
        <v>295</v>
      </c>
      <c r="K240">
        <v>3</v>
      </c>
      <c r="L240">
        <v>1</v>
      </c>
      <c r="M240" t="s">
        <v>369</v>
      </c>
      <c r="N240" t="s">
        <v>531</v>
      </c>
      <c r="O240" t="s">
        <v>583</v>
      </c>
      <c r="P240">
        <v>8</v>
      </c>
      <c r="Q240" s="14">
        <v>4</v>
      </c>
      <c r="R240" s="14" t="s">
        <v>380</v>
      </c>
      <c r="S240" s="47"/>
      <c r="T240" s="33">
        <v>0.74031100000000005</v>
      </c>
      <c r="U240" s="33">
        <v>0.70551145254614112</v>
      </c>
      <c r="V240" s="54">
        <v>0.76914494369502862</v>
      </c>
      <c r="W240" s="54">
        <v>0.69603599999999999</v>
      </c>
      <c r="X240" s="19">
        <v>0.72873878431616146</v>
      </c>
      <c r="Y240" s="34">
        <v>970631</v>
      </c>
      <c r="Z240" s="34">
        <v>635009.25360004837</v>
      </c>
      <c r="AA240" s="68">
        <v>1340626.6124173056</v>
      </c>
      <c r="AB240" s="16">
        <v>59534.8</v>
      </c>
      <c r="AC240" s="16">
        <v>41289.439724959826</v>
      </c>
      <c r="AD240" s="56">
        <v>68118.614766933708</v>
      </c>
      <c r="AE240" s="24">
        <v>187.5</v>
      </c>
      <c r="AF240" s="24">
        <v>115</v>
      </c>
      <c r="AG240" s="24">
        <v>167.3</v>
      </c>
      <c r="AH240" s="24">
        <v>73.900000000000006</v>
      </c>
      <c r="AI240" s="24">
        <f t="shared" si="16"/>
        <v>177.4</v>
      </c>
      <c r="AJ240" s="24">
        <f t="shared" si="17"/>
        <v>94.45</v>
      </c>
      <c r="AK240" s="19">
        <v>6.8533676578094518E-2</v>
      </c>
      <c r="AL240" s="19">
        <v>60.340007581241373</v>
      </c>
      <c r="AM240" s="24">
        <v>59.042302181462247</v>
      </c>
      <c r="AN240" s="24">
        <v>189.27799999999999</v>
      </c>
      <c r="AO240" s="24">
        <v>111.374</v>
      </c>
      <c r="AP240" s="24">
        <v>88.868300000000005</v>
      </c>
      <c r="AQ240" s="19">
        <f>'[1]Data Comps'!U241/'[1]Data Comps'!V241</f>
        <v>6.133618233911755E-2</v>
      </c>
      <c r="AR240" s="19">
        <v>53.524406192555603</v>
      </c>
      <c r="AS240" s="19">
        <v>48.910771515147438</v>
      </c>
      <c r="AT240" s="21">
        <v>0.73139664996762488</v>
      </c>
      <c r="AU240" s="21">
        <v>0.78266237099458669</v>
      </c>
      <c r="AV240" s="28">
        <v>789395.26409048808</v>
      </c>
      <c r="AW240" s="34">
        <v>1228422.9414128028</v>
      </c>
      <c r="AX240" s="16">
        <v>57193.446260887831</v>
      </c>
      <c r="AY240" s="16">
        <v>45603.772388926969</v>
      </c>
      <c r="AZ240">
        <v>1</v>
      </c>
    </row>
    <row r="241" spans="1:52">
      <c r="A241" t="s">
        <v>259</v>
      </c>
      <c r="B241">
        <v>243</v>
      </c>
      <c r="C241" t="s">
        <v>301</v>
      </c>
      <c r="D241" t="s">
        <v>298</v>
      </c>
      <c r="E241">
        <v>1</v>
      </c>
      <c r="F241">
        <v>0</v>
      </c>
      <c r="G241" t="s">
        <v>297</v>
      </c>
      <c r="H241" t="s">
        <v>294</v>
      </c>
      <c r="I241" t="s">
        <v>580</v>
      </c>
      <c r="J241" t="s">
        <v>298</v>
      </c>
      <c r="K241">
        <v>2</v>
      </c>
      <c r="L241">
        <v>1</v>
      </c>
      <c r="M241" t="s">
        <v>369</v>
      </c>
      <c r="N241" t="s">
        <v>531</v>
      </c>
      <c r="O241" t="s">
        <v>583</v>
      </c>
      <c r="P241">
        <v>8</v>
      </c>
      <c r="Q241" s="14">
        <v>4</v>
      </c>
      <c r="R241" s="14" t="s">
        <v>380</v>
      </c>
      <c r="S241" s="47"/>
      <c r="T241" s="33">
        <v>0.76413799999999998</v>
      </c>
      <c r="U241" s="33">
        <v>0.71943286441953702</v>
      </c>
      <c r="V241" s="54">
        <v>0.77785101421659841</v>
      </c>
      <c r="W241" s="54">
        <v>0.72397199999999995</v>
      </c>
      <c r="X241" s="19">
        <v>0.7388711177418702</v>
      </c>
      <c r="Y241" s="34">
        <v>1206530</v>
      </c>
      <c r="Z241" s="34">
        <v>749529.57506512548</v>
      </c>
      <c r="AA241" s="68">
        <v>1525783.0372127153</v>
      </c>
      <c r="AB241" s="16">
        <v>66482</v>
      </c>
      <c r="AC241" s="16">
        <v>46256.108489886465</v>
      </c>
      <c r="AD241" s="56">
        <v>74461.523098521517</v>
      </c>
      <c r="AE241" s="24">
        <v>188.8</v>
      </c>
      <c r="AF241" s="24">
        <v>118.9</v>
      </c>
      <c r="AG241" s="24">
        <v>186.8</v>
      </c>
      <c r="AH241" s="24">
        <v>78.900000000000006</v>
      </c>
      <c r="AI241" s="24">
        <f t="shared" si="16"/>
        <v>187.8</v>
      </c>
      <c r="AJ241" s="24">
        <f t="shared" si="17"/>
        <v>98.9</v>
      </c>
      <c r="AK241" s="19">
        <v>6.4344774461700172E-2</v>
      </c>
      <c r="AL241" s="19">
        <v>62.751879466077348</v>
      </c>
      <c r="AM241" s="24">
        <v>61.472676372490582</v>
      </c>
      <c r="AN241" s="24">
        <v>181.33</v>
      </c>
      <c r="AO241" s="24">
        <v>116.73099999999999</v>
      </c>
      <c r="AP241" s="24">
        <v>96.898099999999999</v>
      </c>
      <c r="AQ241" s="19">
        <f>'[1]Data Comps'!U242/'[1]Data Comps'!V242</f>
        <v>5.5101820924469344E-2</v>
      </c>
      <c r="AR241" s="19">
        <v>59.090260323195153</v>
      </c>
      <c r="AS241" s="19">
        <v>54.444661712944857</v>
      </c>
      <c r="AT241" s="21">
        <v>0.74544402897466511</v>
      </c>
      <c r="AU241" s="21">
        <v>0.79065456242730137</v>
      </c>
      <c r="AV241" s="28">
        <v>922471.73507661128</v>
      </c>
      <c r="AW241" s="34">
        <v>1390138.0139494177</v>
      </c>
      <c r="AX241" s="16">
        <v>62309.967077417728</v>
      </c>
      <c r="AY241" s="16">
        <v>50438.596284014209</v>
      </c>
      <c r="AZ241">
        <v>1</v>
      </c>
    </row>
    <row r="242" spans="1:52">
      <c r="A242" t="s">
        <v>260</v>
      </c>
      <c r="B242" s="5">
        <v>244</v>
      </c>
      <c r="C242" s="5" t="s">
        <v>301</v>
      </c>
      <c r="D242" s="5" t="s">
        <v>298</v>
      </c>
      <c r="E242" s="5">
        <v>1</v>
      </c>
      <c r="F242" s="5">
        <v>1</v>
      </c>
      <c r="G242" t="s">
        <v>297</v>
      </c>
      <c r="H242" t="s">
        <v>294</v>
      </c>
      <c r="I242" t="s">
        <v>580</v>
      </c>
      <c r="J242" t="s">
        <v>298</v>
      </c>
      <c r="K242">
        <v>2</v>
      </c>
      <c r="L242">
        <v>1</v>
      </c>
      <c r="M242" t="s">
        <v>369</v>
      </c>
      <c r="N242" t="s">
        <v>531</v>
      </c>
      <c r="O242" t="s">
        <v>583</v>
      </c>
      <c r="P242">
        <v>8</v>
      </c>
      <c r="Q242" s="14">
        <v>4</v>
      </c>
      <c r="R242" s="14" t="s">
        <v>380</v>
      </c>
      <c r="S242" s="47"/>
      <c r="T242" s="33">
        <v>0.75972899999999999</v>
      </c>
      <c r="U242" s="33">
        <v>0.71597498602767085</v>
      </c>
      <c r="V242" s="54">
        <v>0.76298212075941874</v>
      </c>
      <c r="W242" s="54">
        <v>0.71840400000000004</v>
      </c>
      <c r="X242" s="19">
        <v>0.72153659108903889</v>
      </c>
      <c r="Y242" s="34">
        <v>1117830</v>
      </c>
      <c r="Z242" s="34">
        <v>684308.89599536243</v>
      </c>
      <c r="AA242" s="68">
        <v>1243371.424293892</v>
      </c>
      <c r="AB242" s="16">
        <v>62385.3</v>
      </c>
      <c r="AC242" s="16">
        <v>42750.083797640757</v>
      </c>
      <c r="AD242" s="56">
        <v>64905.756824204189</v>
      </c>
      <c r="AE242" s="24">
        <v>175.3</v>
      </c>
      <c r="AF242" s="24">
        <v>111.4</v>
      </c>
      <c r="AG242" s="24">
        <v>174</v>
      </c>
      <c r="AH242" s="24">
        <v>82.1</v>
      </c>
      <c r="AI242" s="24">
        <f t="shared" si="16"/>
        <v>174.65</v>
      </c>
      <c r="AJ242" s="24">
        <f t="shared" si="17"/>
        <v>96.75</v>
      </c>
      <c r="AK242" s="19">
        <v>6.3419190493506833E-2</v>
      </c>
      <c r="AL242" s="19">
        <v>58.736336723350824</v>
      </c>
      <c r="AM242" s="24">
        <v>57.469698458098378</v>
      </c>
      <c r="AN242" s="24">
        <v>169.37200000000001</v>
      </c>
      <c r="AO242" s="24">
        <v>110.31399999999999</v>
      </c>
      <c r="AP242" s="24">
        <v>95.828699999999998</v>
      </c>
      <c r="AQ242" s="19">
        <f>'[1]Data Comps'!U243/'[1]Data Comps'!V243</f>
        <v>5.580929121601675E-2</v>
      </c>
      <c r="AR242" s="19">
        <v>57.956630984445361</v>
      </c>
      <c r="AS242" s="19">
        <v>53.754490240489346</v>
      </c>
      <c r="AT242" s="21">
        <v>0.74312905319833622</v>
      </c>
      <c r="AU242" s="21">
        <v>0.77645423736314811</v>
      </c>
      <c r="AV242" s="28">
        <v>836364.44145171985</v>
      </c>
      <c r="AW242" s="34">
        <v>1134847.731762748</v>
      </c>
      <c r="AX242" s="16">
        <v>54370.296032780803</v>
      </c>
      <c r="AY242" s="16">
        <v>46146.838652200175</v>
      </c>
      <c r="AZ242">
        <v>1</v>
      </c>
    </row>
    <row r="243" spans="1:52">
      <c r="A243" t="s">
        <v>261</v>
      </c>
      <c r="B243">
        <v>245</v>
      </c>
      <c r="C243" t="s">
        <v>297</v>
      </c>
      <c r="D243" t="s">
        <v>298</v>
      </c>
      <c r="E243">
        <v>2</v>
      </c>
      <c r="F243">
        <v>1</v>
      </c>
      <c r="G243" t="s">
        <v>299</v>
      </c>
      <c r="H243" t="s">
        <v>294</v>
      </c>
      <c r="I243" t="s">
        <v>580</v>
      </c>
      <c r="J243" t="s">
        <v>295</v>
      </c>
      <c r="K243">
        <v>2</v>
      </c>
      <c r="L243">
        <v>1</v>
      </c>
      <c r="M243" t="s">
        <v>369</v>
      </c>
      <c r="N243" t="s">
        <v>531</v>
      </c>
      <c r="O243" t="s">
        <v>583</v>
      </c>
      <c r="P243">
        <v>8</v>
      </c>
      <c r="Q243" s="14">
        <v>4</v>
      </c>
      <c r="R243" s="14" t="s">
        <v>380</v>
      </c>
      <c r="S243" s="47"/>
      <c r="T243" s="33">
        <v>0.74411000000000005</v>
      </c>
      <c r="U243" s="33">
        <v>0.71018534324897586</v>
      </c>
      <c r="V243" s="54">
        <v>0.76485578081043104</v>
      </c>
      <c r="W243" s="54">
        <v>0.69950999999999997</v>
      </c>
      <c r="X243" s="19">
        <v>0.7236575879456647</v>
      </c>
      <c r="Y243" s="34">
        <v>949614</v>
      </c>
      <c r="Z243" s="34">
        <v>691778.52608174772</v>
      </c>
      <c r="AA243" s="68">
        <v>1308175.2749875702</v>
      </c>
      <c r="AB243" s="16">
        <v>56479.9</v>
      </c>
      <c r="AC243" s="16">
        <v>44064.343294737475</v>
      </c>
      <c r="AD243" s="56">
        <v>67641.910778239748</v>
      </c>
      <c r="AE243" s="24">
        <v>183.5</v>
      </c>
      <c r="AF243" s="24">
        <v>110.6</v>
      </c>
      <c r="AG243" s="24">
        <v>184.3</v>
      </c>
      <c r="AH243" s="24">
        <v>78</v>
      </c>
      <c r="AI243" s="24">
        <f t="shared" si="16"/>
        <v>183.9</v>
      </c>
      <c r="AJ243" s="24">
        <f t="shared" si="17"/>
        <v>94.3</v>
      </c>
      <c r="AK243" s="19">
        <v>6.5339938919063797E-2</v>
      </c>
      <c r="AL243" s="19">
        <v>59.211542477719938</v>
      </c>
      <c r="AM243" s="24">
        <v>58.019144932629878</v>
      </c>
      <c r="AN243" s="24">
        <v>179.49199999999999</v>
      </c>
      <c r="AO243" s="24">
        <v>106.982</v>
      </c>
      <c r="AP243" s="24">
        <v>87.368399999999994</v>
      </c>
      <c r="AQ243" s="19">
        <f>'[1]Data Comps'!U244/'[1]Data Comps'!V244</f>
        <v>5.9476692635112793E-2</v>
      </c>
      <c r="AR243" s="19">
        <v>54.298101086630048</v>
      </c>
      <c r="AS243" s="19">
        <v>50.43992641630031</v>
      </c>
      <c r="AT243" s="21">
        <v>0.73749529003150049</v>
      </c>
      <c r="AU243" s="21">
        <v>0.77731016537553022</v>
      </c>
      <c r="AV243" s="28">
        <v>830672.97459724534</v>
      </c>
      <c r="AW243" s="34">
        <v>1177851.6793648116</v>
      </c>
      <c r="AX243" s="16">
        <v>56213.737975796117</v>
      </c>
      <c r="AY243" s="16">
        <v>46860.798369534401</v>
      </c>
      <c r="AZ243">
        <v>1</v>
      </c>
    </row>
    <row r="244" spans="1:52">
      <c r="A244" t="s">
        <v>476</v>
      </c>
      <c r="B244">
        <v>246</v>
      </c>
      <c r="C244" t="s">
        <v>301</v>
      </c>
      <c r="D244" t="s">
        <v>298</v>
      </c>
      <c r="E244">
        <v>1</v>
      </c>
      <c r="F244">
        <v>0</v>
      </c>
      <c r="G244" t="s">
        <v>297</v>
      </c>
      <c r="H244" t="s">
        <v>294</v>
      </c>
      <c r="I244" t="s">
        <v>580</v>
      </c>
      <c r="J244" t="s">
        <v>298</v>
      </c>
      <c r="K244">
        <v>2</v>
      </c>
      <c r="L244">
        <v>0</v>
      </c>
      <c r="M244" t="s">
        <v>369</v>
      </c>
      <c r="N244" t="s">
        <v>531</v>
      </c>
      <c r="O244" t="s">
        <v>583</v>
      </c>
      <c r="P244">
        <v>8</v>
      </c>
      <c r="Q244" s="14">
        <v>4</v>
      </c>
      <c r="R244" s="14" t="s">
        <v>380</v>
      </c>
      <c r="S244" s="47" t="s">
        <v>468</v>
      </c>
      <c r="T244" s="33">
        <v>0.76870099999999997</v>
      </c>
      <c r="U244" s="33">
        <v>0.71610309236263858</v>
      </c>
      <c r="V244" s="54">
        <v>0.76868416570954057</v>
      </c>
      <c r="W244" s="54">
        <v>0.72935499999999998</v>
      </c>
      <c r="X244" s="19">
        <v>0.72830851764626781</v>
      </c>
      <c r="Y244" s="34">
        <v>1395140</v>
      </c>
      <c r="Z244" s="34">
        <v>710548.54486858647</v>
      </c>
      <c r="AA244" s="68">
        <v>1586326.293664973</v>
      </c>
      <c r="AB244" s="16">
        <v>73703.100000000006</v>
      </c>
      <c r="AC244" s="16">
        <v>44321.449593674108</v>
      </c>
      <c r="AD244" s="56">
        <v>80909.555849892175</v>
      </c>
      <c r="AE244" s="24">
        <v>182.3</v>
      </c>
      <c r="AF244" s="24">
        <v>111</v>
      </c>
      <c r="AG244" s="24">
        <v>179.7</v>
      </c>
      <c r="AH244" s="24">
        <v>81.3</v>
      </c>
      <c r="AI244" s="24">
        <f t="shared" si="16"/>
        <v>181</v>
      </c>
      <c r="AJ244" s="24">
        <f t="shared" si="17"/>
        <v>96.15</v>
      </c>
      <c r="AK244" s="19">
        <v>6.4231245351059577E-2</v>
      </c>
      <c r="AL244" s="19">
        <v>60.223092424406836</v>
      </c>
      <c r="AM244" s="24">
        <v>58.818502104053522</v>
      </c>
      <c r="AN244" s="24">
        <v>199.31100000000001</v>
      </c>
      <c r="AO244" s="24">
        <v>111.167</v>
      </c>
      <c r="AP244" s="24">
        <v>100.642</v>
      </c>
      <c r="AQ244" s="19">
        <f>'[1]Data Comps'!U245/'[1]Data Comps'!V245</f>
        <v>5.2828461659761745E-2</v>
      </c>
      <c r="AR244" s="19">
        <v>60.283125633345549</v>
      </c>
      <c r="AS244" s="19">
        <v>56.787570672061278</v>
      </c>
      <c r="AT244" s="21">
        <v>0.74289573809438014</v>
      </c>
      <c r="AU244" s="21">
        <v>0.77731484409869633</v>
      </c>
      <c r="AV244" s="28">
        <v>855245.34994434274</v>
      </c>
      <c r="AW244" s="34">
        <v>1167678.1530605417</v>
      </c>
      <c r="AX244" s="16">
        <v>55726.151935514754</v>
      </c>
      <c r="AY244" s="16">
        <v>47232.182218906455</v>
      </c>
      <c r="AZ244">
        <v>1</v>
      </c>
    </row>
    <row r="245" spans="1:52">
      <c r="A245" t="s">
        <v>475</v>
      </c>
      <c r="B245" s="6">
        <v>247</v>
      </c>
      <c r="C245" s="6" t="s">
        <v>299</v>
      </c>
      <c r="D245" s="6" t="s">
        <v>295</v>
      </c>
      <c r="E245" s="6">
        <v>2</v>
      </c>
      <c r="F245" s="6">
        <v>0</v>
      </c>
      <c r="G245" t="s">
        <v>310</v>
      </c>
      <c r="H245" t="s">
        <v>294</v>
      </c>
      <c r="I245" t="s">
        <v>580</v>
      </c>
      <c r="J245" t="s">
        <v>295</v>
      </c>
      <c r="K245">
        <v>3</v>
      </c>
      <c r="L245">
        <v>0</v>
      </c>
      <c r="M245" t="s">
        <v>372</v>
      </c>
      <c r="N245" t="s">
        <v>531</v>
      </c>
      <c r="O245" t="s">
        <v>583</v>
      </c>
      <c r="P245">
        <v>8</v>
      </c>
      <c r="Q245" s="14">
        <v>4</v>
      </c>
      <c r="R245" s="14" t="s">
        <v>380</v>
      </c>
      <c r="S245" s="47" t="s">
        <v>468</v>
      </c>
      <c r="T245" s="33">
        <v>0.73082899999999995</v>
      </c>
      <c r="U245" s="33">
        <v>0.72510015187328369</v>
      </c>
      <c r="V245" s="54">
        <v>0.78552833850726389</v>
      </c>
      <c r="W245" s="54">
        <v>0.68393599999999999</v>
      </c>
      <c r="X245" s="19">
        <v>0.74846943782234165</v>
      </c>
      <c r="Y245" s="34">
        <v>733944</v>
      </c>
      <c r="Z245" s="34">
        <v>478475.84185845428</v>
      </c>
      <c r="AA245" s="68">
        <v>1746282.322315136</v>
      </c>
      <c r="AB245" s="16">
        <v>47488.1</v>
      </c>
      <c r="AC245" s="50">
        <v>29590.059316544415</v>
      </c>
      <c r="AD245" s="56">
        <v>83293.935411731771</v>
      </c>
      <c r="AE245" s="24">
        <v>117.9</v>
      </c>
      <c r="AF245" s="24">
        <v>144.30000000000001</v>
      </c>
      <c r="AG245" s="24">
        <v>117.9</v>
      </c>
      <c r="AH245" s="24">
        <v>100.4</v>
      </c>
      <c r="AI245" s="24">
        <f t="shared" si="16"/>
        <v>117.9</v>
      </c>
      <c r="AJ245" s="24">
        <f t="shared" si="17"/>
        <v>122.35000000000001</v>
      </c>
      <c r="AK245" s="19">
        <v>6.0308179973169729E-2</v>
      </c>
      <c r="AL245" s="19">
        <v>65.08017355629444</v>
      </c>
      <c r="AM245" s="24">
        <v>62.895899215821274</v>
      </c>
      <c r="AN245" s="24">
        <v>140.51900000000001</v>
      </c>
      <c r="AO245" s="24">
        <v>116.471</v>
      </c>
      <c r="AP245" s="24">
        <v>93.365000000000009</v>
      </c>
      <c r="AQ245" s="19">
        <f>'[1]Data Comps'!U246/'[1]Data Comps'!V246</f>
        <v>6.4702620363406474E-2</v>
      </c>
      <c r="AR245" s="19">
        <v>51.538960961513418</v>
      </c>
      <c r="AS245" s="19">
        <v>46.365973791328777</v>
      </c>
      <c r="AT245" s="21">
        <v>0.76216692453867907</v>
      </c>
      <c r="AU245" s="21">
        <v>0.79067459282641483</v>
      </c>
      <c r="AV245" s="28">
        <v>894360.21423357539</v>
      </c>
      <c r="AW245" s="34">
        <v>1285420.1087042324</v>
      </c>
      <c r="AX245" s="50">
        <v>57603.896293982536</v>
      </c>
      <c r="AY245" s="50">
        <v>45678.304354829335</v>
      </c>
      <c r="AZ245">
        <v>1</v>
      </c>
    </row>
    <row r="246" spans="1:52">
      <c r="A246" t="s">
        <v>264</v>
      </c>
      <c r="B246" s="6">
        <v>248</v>
      </c>
      <c r="C246" s="6" t="s">
        <v>301</v>
      </c>
      <c r="D246" s="6" t="s">
        <v>298</v>
      </c>
      <c r="E246" s="6">
        <v>1</v>
      </c>
      <c r="F246" s="6">
        <v>1</v>
      </c>
      <c r="G246" t="s">
        <v>299</v>
      </c>
      <c r="H246" t="s">
        <v>294</v>
      </c>
      <c r="I246" t="s">
        <v>580</v>
      </c>
      <c r="J246" t="s">
        <v>295</v>
      </c>
      <c r="K246">
        <v>2</v>
      </c>
      <c r="L246">
        <v>1</v>
      </c>
      <c r="M246" t="s">
        <v>370</v>
      </c>
      <c r="N246" t="s">
        <v>531</v>
      </c>
      <c r="O246" t="s">
        <v>583</v>
      </c>
      <c r="P246">
        <v>8</v>
      </c>
      <c r="Q246" s="14">
        <v>4</v>
      </c>
      <c r="R246" s="14" t="s">
        <v>380</v>
      </c>
      <c r="S246" s="47"/>
      <c r="T246" s="33">
        <v>0.78523500000000002</v>
      </c>
      <c r="U246" s="33">
        <v>0.75027973551204252</v>
      </c>
      <c r="V246" s="54">
        <v>0.79428876223509903</v>
      </c>
      <c r="W246" s="54">
        <v>0.74778299999999998</v>
      </c>
      <c r="X246" s="19">
        <v>0.75798772183427388</v>
      </c>
      <c r="Y246" s="34">
        <v>1748450</v>
      </c>
      <c r="Z246" s="34">
        <v>1120044.8457697947</v>
      </c>
      <c r="AA246" s="68">
        <v>2022586.9324830873</v>
      </c>
      <c r="AB246" s="16">
        <v>87705.5</v>
      </c>
      <c r="AC246" s="16">
        <v>61091.361254195566</v>
      </c>
      <c r="AD246" s="56">
        <v>91001.484020583724</v>
      </c>
      <c r="AE246">
        <v>233.6</v>
      </c>
      <c r="AF246">
        <v>125.6</v>
      </c>
      <c r="AG246">
        <v>203.1</v>
      </c>
      <c r="AH246">
        <v>91.7</v>
      </c>
      <c r="AI246" s="24">
        <f t="shared" si="16"/>
        <v>218.35</v>
      </c>
      <c r="AJ246" s="24">
        <f t="shared" si="17"/>
        <v>108.65</v>
      </c>
      <c r="AK246" s="19">
        <v>5.5568671150065092E-2</v>
      </c>
      <c r="AL246" s="19">
        <v>67.851089429232886</v>
      </c>
      <c r="AM246" s="24">
        <v>66.677602708949109</v>
      </c>
      <c r="AN246" s="24">
        <v>222.37199999999999</v>
      </c>
      <c r="AO246" s="24">
        <v>133.131</v>
      </c>
      <c r="AP246" s="24">
        <v>111.18599999999999</v>
      </c>
      <c r="AQ246" s="19">
        <f>'[1]Data Comps'!U247/'[1]Data Comps'!V247</f>
        <v>5.0161857645343019E-2</v>
      </c>
      <c r="AR246" s="19">
        <v>64.970991195107985</v>
      </c>
      <c r="AS246" s="19">
        <v>59.80639754633404</v>
      </c>
      <c r="AT246" s="21">
        <v>0.77390148274748116</v>
      </c>
      <c r="AU246" s="21">
        <v>0.80507821800670287</v>
      </c>
      <c r="AV246" s="28">
        <v>1316772.6384239793</v>
      </c>
      <c r="AW246" s="34">
        <v>1803562.0870888962</v>
      </c>
      <c r="AX246" s="16">
        <v>75205.929599376934</v>
      </c>
      <c r="AY246" s="16">
        <v>63802.070842514499</v>
      </c>
      <c r="AZ246">
        <v>1</v>
      </c>
    </row>
    <row r="247" spans="1:52">
      <c r="A247" s="6" t="s">
        <v>265</v>
      </c>
      <c r="B247">
        <v>249</v>
      </c>
      <c r="C247" t="s">
        <v>301</v>
      </c>
      <c r="D247" t="s">
        <v>298</v>
      </c>
      <c r="E247">
        <v>1</v>
      </c>
      <c r="F247">
        <v>1</v>
      </c>
      <c r="G247" t="s">
        <v>301</v>
      </c>
      <c r="H247" t="s">
        <v>302</v>
      </c>
      <c r="I247" t="s">
        <v>580</v>
      </c>
      <c r="J247" t="s">
        <v>298</v>
      </c>
      <c r="K247">
        <v>1</v>
      </c>
      <c r="L247">
        <v>1</v>
      </c>
      <c r="M247" t="s">
        <v>370</v>
      </c>
      <c r="N247" t="s">
        <v>531</v>
      </c>
      <c r="O247" t="s">
        <v>583</v>
      </c>
      <c r="P247">
        <v>8</v>
      </c>
      <c r="Q247" s="14">
        <v>4</v>
      </c>
      <c r="R247" s="14" t="s">
        <v>380</v>
      </c>
      <c r="S247" s="47"/>
      <c r="T247" s="33">
        <v>0.76373800000000003</v>
      </c>
      <c r="U247" s="33">
        <v>0.73272648468929502</v>
      </c>
      <c r="V247" s="54">
        <v>0.77824559590920139</v>
      </c>
      <c r="W247" s="54">
        <v>0.72168699999999997</v>
      </c>
      <c r="X247" s="19">
        <v>0.73944688432412475</v>
      </c>
      <c r="Y247" s="34">
        <v>1146140</v>
      </c>
      <c r="Z247" s="34">
        <v>762037.10118451226</v>
      </c>
      <c r="AA247" s="68">
        <v>1466196.5139471153</v>
      </c>
      <c r="AB247" s="16">
        <v>62540</v>
      </c>
      <c r="AC247" s="16">
        <v>44832.268326164391</v>
      </c>
      <c r="AD247" s="56">
        <v>71598.171728678426</v>
      </c>
      <c r="AE247" s="24">
        <v>175.9</v>
      </c>
      <c r="AF247" s="24">
        <v>123.4</v>
      </c>
      <c r="AG247" s="24">
        <v>169.7</v>
      </c>
      <c r="AH247" s="24">
        <v>87.8</v>
      </c>
      <c r="AI247" s="24">
        <f t="shared" si="16"/>
        <v>172.8</v>
      </c>
      <c r="AJ247" s="24">
        <f t="shared" si="17"/>
        <v>105.6</v>
      </c>
      <c r="AK247" s="19">
        <v>6.0105056369548243E-2</v>
      </c>
      <c r="AL247" s="19">
        <v>62.872490499819008</v>
      </c>
      <c r="AM247" s="24">
        <v>61.434383527414909</v>
      </c>
      <c r="AN247" s="24">
        <v>164.97800000000001</v>
      </c>
      <c r="AO247" s="24">
        <v>120.98399999999999</v>
      </c>
      <c r="AP247" s="24">
        <v>88.53840000000001</v>
      </c>
      <c r="AQ247" s="19">
        <f>'[1]Data Comps'!U248/'[1]Data Comps'!V248</f>
        <v>5.4565759854817035E-2</v>
      </c>
      <c r="AR247" s="19">
        <v>58.891079844868734</v>
      </c>
      <c r="AS247" s="19">
        <v>54.979533098816759</v>
      </c>
      <c r="AT247" s="21">
        <v>0.75906543953557182</v>
      </c>
      <c r="AU247" s="21">
        <v>0.79309605059703658</v>
      </c>
      <c r="AV247" s="28">
        <v>980284.27499054454</v>
      </c>
      <c r="AW247" s="34">
        <v>1377757.1700892164</v>
      </c>
      <c r="AX247" s="16">
        <v>61020.069966682902</v>
      </c>
      <c r="AY247" s="16">
        <v>50673.653140935319</v>
      </c>
      <c r="AZ247">
        <v>1</v>
      </c>
    </row>
    <row r="248" spans="1:52">
      <c r="A248" t="s">
        <v>474</v>
      </c>
      <c r="B248">
        <v>250</v>
      </c>
      <c r="C248" t="s">
        <v>297</v>
      </c>
      <c r="D248" t="s">
        <v>298</v>
      </c>
      <c r="E248">
        <v>2</v>
      </c>
      <c r="F248">
        <v>0</v>
      </c>
      <c r="G248" t="s">
        <v>299</v>
      </c>
      <c r="H248" t="s">
        <v>294</v>
      </c>
      <c r="I248" t="s">
        <v>580</v>
      </c>
      <c r="J248" t="s">
        <v>295</v>
      </c>
      <c r="K248">
        <v>2</v>
      </c>
      <c r="L248">
        <v>0</v>
      </c>
      <c r="M248" t="s">
        <v>370</v>
      </c>
      <c r="N248" t="s">
        <v>531</v>
      </c>
      <c r="O248" t="s">
        <v>583</v>
      </c>
      <c r="P248">
        <v>8</v>
      </c>
      <c r="Q248" s="14">
        <v>4</v>
      </c>
      <c r="R248" s="14" t="s">
        <v>380</v>
      </c>
      <c r="S248" s="47" t="s">
        <v>468</v>
      </c>
      <c r="T248" s="33">
        <v>0.76050399999999996</v>
      </c>
      <c r="U248" s="33">
        <v>0.73920822950984877</v>
      </c>
      <c r="V248" s="54">
        <v>0.79507767257992079</v>
      </c>
      <c r="W248" s="54">
        <v>0.71874800000000005</v>
      </c>
      <c r="X248" s="19">
        <v>0.7591547610000986</v>
      </c>
      <c r="Y248" s="34">
        <v>1256110</v>
      </c>
      <c r="Z248" s="34">
        <v>884398.72028292436</v>
      </c>
      <c r="AA248" s="68">
        <v>2235864.5209724968</v>
      </c>
      <c r="AB248" s="16">
        <v>72046.899999999994</v>
      </c>
      <c r="AC248" s="16">
        <v>50651.130688864483</v>
      </c>
      <c r="AD248" s="56">
        <v>100729.32623692097</v>
      </c>
      <c r="AE248" s="24">
        <v>192.7</v>
      </c>
      <c r="AF248" s="24">
        <v>128.19999999999999</v>
      </c>
      <c r="AG248" s="24">
        <v>189.8</v>
      </c>
      <c r="AH248" s="24">
        <v>86.4</v>
      </c>
      <c r="AI248" s="24">
        <f t="shared" si="16"/>
        <v>191.25</v>
      </c>
      <c r="AJ248" s="24">
        <f t="shared" si="17"/>
        <v>107.3</v>
      </c>
      <c r="AK248" s="19">
        <v>6.1125684638796911E-2</v>
      </c>
      <c r="AL248" s="19">
        <v>68.13328533427952</v>
      </c>
      <c r="AM248" s="24">
        <v>66.590275280317655</v>
      </c>
      <c r="AN248" s="24">
        <v>194.8</v>
      </c>
      <c r="AO248" s="24">
        <v>130.078</v>
      </c>
      <c r="AP248" s="24">
        <v>97.082799999999992</v>
      </c>
      <c r="AQ248" s="19">
        <f>'[1]Data Comps'!U249/'[1]Data Comps'!V249</f>
        <v>5.7357158210666261E-2</v>
      </c>
      <c r="AR248" s="19">
        <v>58.119866647713295</v>
      </c>
      <c r="AS248" s="19">
        <v>52.303846522195961</v>
      </c>
      <c r="AT248" s="21">
        <v>0.76363904499304558</v>
      </c>
      <c r="AU248" s="21">
        <v>0.80343482384326503</v>
      </c>
      <c r="AV248" s="28">
        <v>1109179.4987358423</v>
      </c>
      <c r="AW248" s="34">
        <v>1645796.4321520252</v>
      </c>
      <c r="AX248" s="16">
        <v>69206.580947867944</v>
      </c>
      <c r="AY248" s="16">
        <v>56232.850970969492</v>
      </c>
      <c r="AZ248">
        <v>1</v>
      </c>
    </row>
    <row r="249" spans="1:52">
      <c r="A249" t="s">
        <v>267</v>
      </c>
      <c r="B249">
        <v>251</v>
      </c>
      <c r="C249" t="s">
        <v>301</v>
      </c>
      <c r="D249" t="s">
        <v>298</v>
      </c>
      <c r="E249">
        <v>1</v>
      </c>
      <c r="F249">
        <v>0</v>
      </c>
      <c r="G249" t="s">
        <v>299</v>
      </c>
      <c r="H249" t="s">
        <v>294</v>
      </c>
      <c r="I249" t="s">
        <v>580</v>
      </c>
      <c r="J249" t="s">
        <v>295</v>
      </c>
      <c r="K249">
        <v>2</v>
      </c>
      <c r="L249">
        <v>0</v>
      </c>
      <c r="M249" t="s">
        <v>370</v>
      </c>
      <c r="N249" t="s">
        <v>531</v>
      </c>
      <c r="O249" t="s">
        <v>583</v>
      </c>
      <c r="P249">
        <v>8</v>
      </c>
      <c r="Q249" s="14">
        <v>4</v>
      </c>
      <c r="R249" s="14" t="s">
        <v>380</v>
      </c>
      <c r="S249" s="47"/>
      <c r="T249" s="33">
        <v>0.79579599999999995</v>
      </c>
      <c r="U249" s="33">
        <v>0.73798345829338341</v>
      </c>
      <c r="V249" s="54">
        <v>0.79917697378775332</v>
      </c>
      <c r="W249" s="54">
        <v>0.76058899999999996</v>
      </c>
      <c r="X249" s="19">
        <v>0.76382478570234003</v>
      </c>
      <c r="Y249" s="34">
        <v>1990890</v>
      </c>
      <c r="Z249" s="34">
        <v>1027454.953676386</v>
      </c>
      <c r="AA249" s="68">
        <v>2530387.0158674866</v>
      </c>
      <c r="AB249" s="16">
        <v>94684.7</v>
      </c>
      <c r="AC249" s="16">
        <v>58930.983520633483</v>
      </c>
      <c r="AD249" s="56">
        <v>111343.02441053549</v>
      </c>
      <c r="AE249">
        <v>220.8</v>
      </c>
      <c r="AF249">
        <v>126.9</v>
      </c>
      <c r="AG249">
        <v>221</v>
      </c>
      <c r="AH249">
        <v>83.7</v>
      </c>
      <c r="AI249" s="24">
        <f t="shared" si="16"/>
        <v>220.9</v>
      </c>
      <c r="AJ249" s="24">
        <f t="shared" si="17"/>
        <v>105.30000000000001</v>
      </c>
      <c r="AK249" s="19">
        <v>5.7356269790485408E-2</v>
      </c>
      <c r="AL249" s="19">
        <v>69.536707463649563</v>
      </c>
      <c r="AM249" s="24">
        <v>68.178146657961349</v>
      </c>
      <c r="AN249" s="24">
        <v>220.62899999999999</v>
      </c>
      <c r="AO249" s="24">
        <v>127.96499999999999</v>
      </c>
      <c r="AP249" s="24">
        <v>117.669</v>
      </c>
      <c r="AQ249" s="19">
        <f>'[1]Data Comps'!U250/'[1]Data Comps'!V250</f>
        <v>4.7558981159180065E-2</v>
      </c>
      <c r="AR249" s="19">
        <v>68.422691529977826</v>
      </c>
      <c r="AS249" s="19">
        <v>63.079568293504657</v>
      </c>
      <c r="AT249" s="21">
        <v>0.76335404383276828</v>
      </c>
      <c r="AU249" s="21">
        <v>0.80709435034872257</v>
      </c>
      <c r="AV249" s="28">
        <v>1228517.7007484143</v>
      </c>
      <c r="AW249" s="34">
        <v>1862591.3527475961</v>
      </c>
      <c r="AX249" s="16">
        <v>76854.516534646638</v>
      </c>
      <c r="AY249" s="16">
        <v>62357.23061222634</v>
      </c>
      <c r="AZ249">
        <v>1</v>
      </c>
    </row>
    <row r="250" spans="1:52">
      <c r="A250" t="s">
        <v>268</v>
      </c>
      <c r="B250">
        <v>252</v>
      </c>
      <c r="C250" t="s">
        <v>301</v>
      </c>
      <c r="D250" t="s">
        <v>298</v>
      </c>
      <c r="E250">
        <v>1</v>
      </c>
      <c r="F250">
        <v>1</v>
      </c>
      <c r="G250" t="s">
        <v>297</v>
      </c>
      <c r="H250" t="s">
        <v>294</v>
      </c>
      <c r="I250" t="s">
        <v>580</v>
      </c>
      <c r="J250" t="s">
        <v>298</v>
      </c>
      <c r="K250">
        <v>2</v>
      </c>
      <c r="L250">
        <v>1</v>
      </c>
      <c r="M250" t="s">
        <v>370</v>
      </c>
      <c r="N250" t="s">
        <v>531</v>
      </c>
      <c r="O250" t="s">
        <v>583</v>
      </c>
      <c r="P250">
        <v>8</v>
      </c>
      <c r="Q250" s="14">
        <v>4</v>
      </c>
      <c r="R250" s="14" t="s">
        <v>380</v>
      </c>
      <c r="S250" s="47"/>
      <c r="T250" s="33">
        <v>0.74255499999999997</v>
      </c>
      <c r="U250" s="33">
        <v>0.72348353020624401</v>
      </c>
      <c r="V250" s="54">
        <v>0.78243528815232055</v>
      </c>
      <c r="W250" s="54">
        <v>0.69902500000000001</v>
      </c>
      <c r="X250" s="19">
        <v>0.74424670088823974</v>
      </c>
      <c r="Y250" s="34">
        <v>1072560</v>
      </c>
      <c r="Z250" s="34">
        <v>769021.69829863776</v>
      </c>
      <c r="AA250" s="68">
        <v>1609878.9666502341</v>
      </c>
      <c r="AB250" s="16">
        <v>64663.5</v>
      </c>
      <c r="AC250" s="16">
        <v>46810.26295967443</v>
      </c>
      <c r="AD250" s="56">
        <v>76929.648408843044</v>
      </c>
      <c r="AE250" s="24">
        <v>188</v>
      </c>
      <c r="AF250" s="24">
        <v>122.4</v>
      </c>
      <c r="AG250" s="24">
        <v>188.4</v>
      </c>
      <c r="AH250" s="24">
        <v>79.3</v>
      </c>
      <c r="AI250" s="24">
        <f t="shared" si="16"/>
        <v>188.2</v>
      </c>
      <c r="AJ250" s="24">
        <f t="shared" si="17"/>
        <v>100.85</v>
      </c>
      <c r="AK250" s="19">
        <v>6.3991600054099651E-2</v>
      </c>
      <c r="AL250" s="19">
        <v>64.100517368943727</v>
      </c>
      <c r="AM250" s="24">
        <v>62.77991645410323</v>
      </c>
      <c r="AN250" s="24">
        <v>185.87899999999999</v>
      </c>
      <c r="AO250" s="24">
        <v>124.55800000000001</v>
      </c>
      <c r="AP250" s="24">
        <v>79.844700000000003</v>
      </c>
      <c r="AQ250" s="19">
        <f>'[1]Data Comps'!U251/'[1]Data Comps'!V251</f>
        <v>6.028893488476169E-2</v>
      </c>
      <c r="AR250" s="19">
        <v>54.019897997153635</v>
      </c>
      <c r="AS250" s="19">
        <v>49.760374863717551</v>
      </c>
      <c r="AT250" s="21">
        <v>0.74833596335360153</v>
      </c>
      <c r="AU250" s="21">
        <v>0.79549336640952417</v>
      </c>
      <c r="AV250" s="28">
        <v>956473.28975578549</v>
      </c>
      <c r="AW250" s="34">
        <v>1476321.9503922844</v>
      </c>
      <c r="AX250" s="16">
        <v>64621.811238953691</v>
      </c>
      <c r="AY250" s="16">
        <v>51696.455980183353</v>
      </c>
      <c r="AZ250">
        <v>1</v>
      </c>
    </row>
    <row r="251" spans="1:52">
      <c r="A251" t="s">
        <v>551</v>
      </c>
      <c r="B251" s="5">
        <v>253</v>
      </c>
      <c r="C251" s="5" t="s">
        <v>301</v>
      </c>
      <c r="D251" s="5" t="s">
        <v>298</v>
      </c>
      <c r="E251" s="5">
        <v>1</v>
      </c>
      <c r="F251" s="5">
        <v>1</v>
      </c>
      <c r="G251" t="s">
        <v>299</v>
      </c>
      <c r="H251" t="s">
        <v>294</v>
      </c>
      <c r="I251" t="s">
        <v>580</v>
      </c>
      <c r="J251" t="s">
        <v>295</v>
      </c>
      <c r="K251">
        <v>2</v>
      </c>
      <c r="L251">
        <v>2</v>
      </c>
      <c r="M251" t="s">
        <v>371</v>
      </c>
      <c r="N251" t="s">
        <v>531</v>
      </c>
      <c r="O251" t="s">
        <v>583</v>
      </c>
      <c r="P251">
        <v>8</v>
      </c>
      <c r="Q251" s="14">
        <v>4</v>
      </c>
      <c r="R251" s="14" t="s">
        <v>380</v>
      </c>
      <c r="S251" s="47"/>
      <c r="T251" s="33">
        <v>0.79084299999999996</v>
      </c>
      <c r="U251" s="33">
        <v>0.74993034559854022</v>
      </c>
      <c r="V251" s="54">
        <v>0.79846950474908029</v>
      </c>
      <c r="W251" s="54">
        <v>0.75458099999999995</v>
      </c>
      <c r="X251" s="19">
        <v>0.7627391082653644</v>
      </c>
      <c r="Y251" s="34">
        <v>1749860</v>
      </c>
      <c r="Z251" s="34">
        <v>1124461.3673116807</v>
      </c>
      <c r="AA251" s="68">
        <v>1767184.9649908198</v>
      </c>
      <c r="AB251" s="16">
        <v>83072.599999999991</v>
      </c>
      <c r="AC251" s="16">
        <v>61516.223907061612</v>
      </c>
      <c r="AD251" s="56">
        <v>77632.795479445311</v>
      </c>
      <c r="AE251" s="24">
        <v>218.7</v>
      </c>
      <c r="AF251" s="24">
        <v>133.30000000000001</v>
      </c>
      <c r="AG251" s="24">
        <v>222.7</v>
      </c>
      <c r="AH251" s="24">
        <v>88.5</v>
      </c>
      <c r="AI251" s="24">
        <f t="shared" si="16"/>
        <v>220.7</v>
      </c>
      <c r="AJ251" s="24">
        <f t="shared" si="17"/>
        <v>110.9</v>
      </c>
      <c r="AK251" s="19">
        <v>5.4707280921648963E-2</v>
      </c>
      <c r="AL251" s="19">
        <v>69.270544416288175</v>
      </c>
      <c r="AM251" s="24">
        <v>68.290145449884548</v>
      </c>
      <c r="AN251" s="24">
        <v>217.01999999999998</v>
      </c>
      <c r="AO251" s="24">
        <v>130.655</v>
      </c>
      <c r="AP251" s="24">
        <v>109.986</v>
      </c>
      <c r="AQ251" s="19">
        <f>'[1]Data Comps'!U252/'[1]Data Comps'!V252</f>
        <v>4.7473855051261241E-2</v>
      </c>
      <c r="AR251" s="19">
        <v>66.75828644240535</v>
      </c>
      <c r="AS251" s="19">
        <v>63.19267724857535</v>
      </c>
      <c r="AT251" s="21">
        <v>0.77396399783248615</v>
      </c>
      <c r="AU251" s="21">
        <v>0.81464036934475448</v>
      </c>
      <c r="AV251" s="28">
        <v>1363246.450502791</v>
      </c>
      <c r="AW251" s="34">
        <v>2053341.8288364073</v>
      </c>
      <c r="AX251" s="16">
        <v>81371.895013020752</v>
      </c>
      <c r="AY251" s="16">
        <v>66043.208851538118</v>
      </c>
      <c r="AZ251">
        <v>1</v>
      </c>
    </row>
    <row r="252" spans="1:52">
      <c r="A252" t="s">
        <v>270</v>
      </c>
      <c r="B252">
        <v>254</v>
      </c>
      <c r="C252" t="s">
        <v>301</v>
      </c>
      <c r="D252" t="s">
        <v>298</v>
      </c>
      <c r="E252">
        <v>1</v>
      </c>
      <c r="F252">
        <v>1</v>
      </c>
      <c r="G252" t="s">
        <v>299</v>
      </c>
      <c r="H252" t="s">
        <v>294</v>
      </c>
      <c r="I252" t="s">
        <v>580</v>
      </c>
      <c r="J252" t="s">
        <v>295</v>
      </c>
      <c r="K252">
        <v>2</v>
      </c>
      <c r="L252">
        <v>2</v>
      </c>
      <c r="M252" t="s">
        <v>372</v>
      </c>
      <c r="N252" t="s">
        <v>531</v>
      </c>
      <c r="O252" t="s">
        <v>583</v>
      </c>
      <c r="P252">
        <v>8</v>
      </c>
      <c r="Q252" s="14">
        <v>4</v>
      </c>
      <c r="R252" s="14" t="s">
        <v>380</v>
      </c>
      <c r="S252" s="47"/>
      <c r="T252" s="33">
        <v>0.81165600000000004</v>
      </c>
      <c r="U252" s="33">
        <v>0.7848502224322691</v>
      </c>
      <c r="V252" s="54">
        <v>0.81257163116679776</v>
      </c>
      <c r="W252" s="54">
        <v>0.77852699999999997</v>
      </c>
      <c r="X252" s="19">
        <v>0.77923503491831814</v>
      </c>
      <c r="Y252" s="34">
        <v>2376100</v>
      </c>
      <c r="Z252" s="34">
        <v>1695068.8110083116</v>
      </c>
      <c r="AA252" s="68">
        <v>2251196.3565656398</v>
      </c>
      <c r="AB252" s="16">
        <v>101876</v>
      </c>
      <c r="AC252" s="16">
        <v>79365.236218933351</v>
      </c>
      <c r="AD252" s="56">
        <v>91745.055005017406</v>
      </c>
      <c r="AE252" s="24">
        <v>244.4</v>
      </c>
      <c r="AF252" s="24">
        <v>141.69999999999999</v>
      </c>
      <c r="AG252" s="24">
        <v>242.8</v>
      </c>
      <c r="AH252" s="24">
        <v>109.7</v>
      </c>
      <c r="AI252" s="24">
        <f t="shared" si="16"/>
        <v>243.60000000000002</v>
      </c>
      <c r="AJ252" s="24">
        <f t="shared" si="17"/>
        <v>125.69999999999999</v>
      </c>
      <c r="AK252" s="19">
        <v>4.6821247434623584E-2</v>
      </c>
      <c r="AL252" s="19">
        <v>74.553956813406856</v>
      </c>
      <c r="AM252" s="24">
        <v>73.612567667299075</v>
      </c>
      <c r="AN252" s="24">
        <v>240.572</v>
      </c>
      <c r="AO252" s="24">
        <v>138.511</v>
      </c>
      <c r="AP252" s="24">
        <v>123.121</v>
      </c>
      <c r="AQ252" s="19">
        <f>'[1]Data Comps'!U253/'[1]Data Comps'!V253</f>
        <v>4.2875299861116954E-2</v>
      </c>
      <c r="AR252" s="19">
        <v>74.215076119378395</v>
      </c>
      <c r="AS252" s="19">
        <v>69.970356119203743</v>
      </c>
      <c r="AT252" s="21">
        <v>0.80500481702583504</v>
      </c>
      <c r="AU252" s="21">
        <v>0.82667347968164406</v>
      </c>
      <c r="AV252" s="28">
        <v>1982678.8968646799</v>
      </c>
      <c r="AW252" s="34">
        <v>2561035.5486392444</v>
      </c>
      <c r="AX252" s="16">
        <v>94839.781940410525</v>
      </c>
      <c r="AY252" s="16">
        <v>82685.738345148493</v>
      </c>
      <c r="AZ252">
        <v>1</v>
      </c>
    </row>
    <row r="253" spans="1:52">
      <c r="A253" t="s">
        <v>271</v>
      </c>
      <c r="B253">
        <v>255</v>
      </c>
      <c r="C253" t="s">
        <v>301</v>
      </c>
      <c r="D253" t="s">
        <v>298</v>
      </c>
      <c r="E253">
        <v>1</v>
      </c>
      <c r="F253">
        <v>1</v>
      </c>
      <c r="G253" t="s">
        <v>293</v>
      </c>
      <c r="H253" t="s">
        <v>294</v>
      </c>
      <c r="I253" t="s">
        <v>580</v>
      </c>
      <c r="J253" t="s">
        <v>295</v>
      </c>
      <c r="K253">
        <v>1</v>
      </c>
      <c r="L253">
        <v>2</v>
      </c>
      <c r="M253" t="s">
        <v>371</v>
      </c>
      <c r="N253" t="s">
        <v>531</v>
      </c>
      <c r="O253" t="s">
        <v>583</v>
      </c>
      <c r="P253">
        <v>8</v>
      </c>
      <c r="Q253" s="14">
        <v>4</v>
      </c>
      <c r="R253" s="14" t="s">
        <v>380</v>
      </c>
      <c r="S253" s="47"/>
      <c r="T253" s="33">
        <v>0.78120699999999998</v>
      </c>
      <c r="U253" s="33">
        <v>0.7463366530362433</v>
      </c>
      <c r="V253" s="54">
        <v>0.78668069409356567</v>
      </c>
      <c r="W253" s="54">
        <v>0.74365999999999999</v>
      </c>
      <c r="X253" s="19">
        <v>0.74903145521212611</v>
      </c>
      <c r="Y253" s="34">
        <v>1489020</v>
      </c>
      <c r="Z253" s="34">
        <v>959841.7939501513</v>
      </c>
      <c r="AA253" s="68">
        <v>1418790.3394862786</v>
      </c>
      <c r="AB253" s="16">
        <v>74610.5</v>
      </c>
      <c r="AC253" s="16">
        <v>53406.97087787099</v>
      </c>
      <c r="AD253" s="56">
        <v>66216.982939589492</v>
      </c>
      <c r="AE253" s="24">
        <v>194.4</v>
      </c>
      <c r="AF253" s="24">
        <v>131.1</v>
      </c>
      <c r="AG253" s="24">
        <v>196.8</v>
      </c>
      <c r="AH253" s="24">
        <v>89.6</v>
      </c>
      <c r="AI253" s="24">
        <f t="shared" si="16"/>
        <v>195.60000000000002</v>
      </c>
      <c r="AJ253" s="24">
        <f t="shared" si="17"/>
        <v>110.35</v>
      </c>
      <c r="AK253" s="19">
        <v>5.5641430925901778E-2</v>
      </c>
      <c r="AL253" s="19">
        <v>65.388010186159107</v>
      </c>
      <c r="AM253" s="24">
        <v>64.279144556343979</v>
      </c>
      <c r="AN253" s="24">
        <v>194.40600000000001</v>
      </c>
      <c r="AO253" s="24">
        <v>125.831</v>
      </c>
      <c r="AP253" s="24">
        <v>100.532</v>
      </c>
      <c r="AQ253" s="19">
        <f>'[1]Data Comps'!U254/'[1]Data Comps'!V254</f>
        <v>5.0107117432942473E-2</v>
      </c>
      <c r="AR253" s="19">
        <v>63.788202264105301</v>
      </c>
      <c r="AS253" s="19">
        <v>59.871733871237964</v>
      </c>
      <c r="AT253" s="21">
        <v>0.77052209628514179</v>
      </c>
      <c r="AU253" s="21">
        <v>0.80773739298284875</v>
      </c>
      <c r="AV253" s="28">
        <v>1203034.755191026</v>
      </c>
      <c r="AW253" s="34">
        <v>1760243.9330975839</v>
      </c>
      <c r="AX253" s="16">
        <v>72379.985264361196</v>
      </c>
      <c r="AY253" s="16">
        <v>59183.39402204701</v>
      </c>
      <c r="AZ253">
        <v>1</v>
      </c>
    </row>
    <row r="254" spans="1:52">
      <c r="A254" t="s">
        <v>272</v>
      </c>
      <c r="B254" s="6">
        <v>256</v>
      </c>
      <c r="C254" s="6" t="s">
        <v>301</v>
      </c>
      <c r="D254" s="6" t="s">
        <v>298</v>
      </c>
      <c r="E254" s="6">
        <v>1</v>
      </c>
      <c r="F254" s="6">
        <v>1</v>
      </c>
      <c r="G254" t="s">
        <v>299</v>
      </c>
      <c r="H254" t="s">
        <v>294</v>
      </c>
      <c r="I254" t="s">
        <v>580</v>
      </c>
      <c r="J254" t="s">
        <v>295</v>
      </c>
      <c r="K254">
        <v>2</v>
      </c>
      <c r="L254">
        <v>1</v>
      </c>
      <c r="M254" t="s">
        <v>371</v>
      </c>
      <c r="N254" t="s">
        <v>531</v>
      </c>
      <c r="O254" t="s">
        <v>583</v>
      </c>
      <c r="P254">
        <v>8</v>
      </c>
      <c r="Q254" s="14">
        <v>4</v>
      </c>
      <c r="R254" s="14" t="s">
        <v>380</v>
      </c>
      <c r="S254" s="47"/>
      <c r="T254" s="33">
        <v>0.78473499999999996</v>
      </c>
      <c r="U254" s="33">
        <v>0.76958959547665229</v>
      </c>
      <c r="V254" s="54">
        <v>0.80675427799480859</v>
      </c>
      <c r="W254" s="54">
        <v>0.74718899999999999</v>
      </c>
      <c r="X254" s="19">
        <v>0.77264655913398295</v>
      </c>
      <c r="Y254" s="34">
        <v>1809810</v>
      </c>
      <c r="Z254" s="34">
        <v>1298086.2727647754</v>
      </c>
      <c r="AA254" s="68">
        <v>2337321.7169839386</v>
      </c>
      <c r="AB254" s="16">
        <v>88413.599999999991</v>
      </c>
      <c r="AC254" s="16">
        <v>65328.811779617448</v>
      </c>
      <c r="AD254" s="56">
        <v>98797.203927276278</v>
      </c>
      <c r="AE254" s="24">
        <v>211.3</v>
      </c>
      <c r="AF254" s="24">
        <v>137.80000000000001</v>
      </c>
      <c r="AG254" s="24">
        <v>218.4</v>
      </c>
      <c r="AH254" s="24">
        <v>102.5</v>
      </c>
      <c r="AI254" s="24">
        <f t="shared" si="16"/>
        <v>214.85000000000002</v>
      </c>
      <c r="AJ254" s="24">
        <f t="shared" si="17"/>
        <v>120.15</v>
      </c>
      <c r="AK254" s="19">
        <v>5.0980881206457204E-2</v>
      </c>
      <c r="AL254" s="19">
        <v>72.299061317893134</v>
      </c>
      <c r="AM254" s="24">
        <v>70.973315764211904</v>
      </c>
      <c r="AN254" s="24">
        <v>210.35799999999998</v>
      </c>
      <c r="AO254" s="24">
        <v>139</v>
      </c>
      <c r="AP254" s="24">
        <v>97.374199999999988</v>
      </c>
      <c r="AQ254" s="19">
        <f>'[1]Data Comps'!U255/'[1]Data Comps'!V255</f>
        <v>4.8852420972367264E-2</v>
      </c>
      <c r="AR254" s="19">
        <v>64.813067016274729</v>
      </c>
      <c r="AS254" s="19">
        <v>61.409443795977097</v>
      </c>
      <c r="AT254" s="21">
        <v>0.79242658786172782</v>
      </c>
      <c r="AU254" s="21">
        <v>0.81859679445689304</v>
      </c>
      <c r="AV254" s="28">
        <v>1588938.4091408164</v>
      </c>
      <c r="AW254" s="34">
        <v>2136153.295410776</v>
      </c>
      <c r="AX254" s="16">
        <v>82825.170267751892</v>
      </c>
      <c r="AY254" s="16">
        <v>70594.474919603977</v>
      </c>
      <c r="AZ254">
        <v>1</v>
      </c>
    </row>
    <row r="255" spans="1:52">
      <c r="A255" t="s">
        <v>273</v>
      </c>
      <c r="B255" s="6">
        <v>257</v>
      </c>
      <c r="C255" s="6" t="s">
        <v>297</v>
      </c>
      <c r="D255" s="6" t="s">
        <v>298</v>
      </c>
      <c r="E255" s="6">
        <v>2</v>
      </c>
      <c r="F255" s="6">
        <v>1</v>
      </c>
      <c r="G255" t="s">
        <v>300</v>
      </c>
      <c r="H255" t="s">
        <v>294</v>
      </c>
      <c r="I255" t="s">
        <v>580</v>
      </c>
      <c r="J255" t="s">
        <v>298</v>
      </c>
      <c r="K255">
        <v>3</v>
      </c>
      <c r="L255">
        <v>1</v>
      </c>
      <c r="M255" t="s">
        <v>371</v>
      </c>
      <c r="N255" t="s">
        <v>531</v>
      </c>
      <c r="O255" t="s">
        <v>583</v>
      </c>
      <c r="P255">
        <v>9</v>
      </c>
      <c r="Q255" s="14">
        <v>4</v>
      </c>
      <c r="R255" s="14" t="s">
        <v>380</v>
      </c>
      <c r="S255" s="47"/>
      <c r="T255" s="33">
        <v>0.77958700000000003</v>
      </c>
      <c r="U255" s="33">
        <v>0.74270912763322139</v>
      </c>
      <c r="V255" s="54">
        <v>0.79393728201281433</v>
      </c>
      <c r="W255" s="54">
        <v>0.74146999999999996</v>
      </c>
      <c r="X255" s="19">
        <v>0.75777242408118684</v>
      </c>
      <c r="Y255" s="34">
        <v>1424320</v>
      </c>
      <c r="Z255" s="34">
        <v>852236.16312981071</v>
      </c>
      <c r="AA255" s="68">
        <v>1829390.6615345138</v>
      </c>
      <c r="AB255" s="16">
        <v>75732.099999999991</v>
      </c>
      <c r="AC255" s="16">
        <v>48309.34805957941</v>
      </c>
      <c r="AD255" s="56">
        <v>82825.536470010702</v>
      </c>
      <c r="AE255" s="24">
        <v>180</v>
      </c>
      <c r="AF255" s="24">
        <v>134.1</v>
      </c>
      <c r="AG255" s="24">
        <v>187.4</v>
      </c>
      <c r="AH255" s="24">
        <v>85.4</v>
      </c>
      <c r="AI255" s="24">
        <f t="shared" si="16"/>
        <v>183.7</v>
      </c>
      <c r="AJ255" s="24">
        <f t="shared" si="17"/>
        <v>109.75</v>
      </c>
      <c r="AK255" s="19">
        <v>6.0254666686104248E-2</v>
      </c>
      <c r="AL255" s="19">
        <v>67.746909977778969</v>
      </c>
      <c r="AM255" s="24">
        <v>66.261834435454418</v>
      </c>
      <c r="AN255" s="24">
        <v>182.10599999999999</v>
      </c>
      <c r="AO255" s="24">
        <v>128.21799999999999</v>
      </c>
      <c r="AP255" s="24">
        <v>112.113</v>
      </c>
      <c r="AQ255" s="19">
        <f>'[1]Data Comps'!U256/'[1]Data Comps'!V256</f>
        <v>5.3170706021118841E-2</v>
      </c>
      <c r="AR255" s="19">
        <v>63.287844993106383</v>
      </c>
      <c r="AS255" s="19">
        <v>56.422045605496223</v>
      </c>
      <c r="AT255" s="21">
        <v>0.76365492801085499</v>
      </c>
      <c r="AU255" s="21">
        <v>0.80846102074805448</v>
      </c>
      <c r="AV255" s="28">
        <v>1101525.1747397813</v>
      </c>
      <c r="AW255" s="34">
        <v>1729678.289608954</v>
      </c>
      <c r="AX255" s="16">
        <v>70848.991318978369</v>
      </c>
      <c r="AY255" s="16">
        <v>55855.097924512018</v>
      </c>
      <c r="AZ255">
        <v>1</v>
      </c>
    </row>
    <row r="256" spans="1:52">
      <c r="A256" t="s">
        <v>473</v>
      </c>
      <c r="B256">
        <v>258</v>
      </c>
      <c r="C256" t="s">
        <v>297</v>
      </c>
      <c r="D256" t="s">
        <v>298</v>
      </c>
      <c r="E256">
        <v>2</v>
      </c>
      <c r="F256">
        <v>0</v>
      </c>
      <c r="G256" t="s">
        <v>300</v>
      </c>
      <c r="H256" t="s">
        <v>294</v>
      </c>
      <c r="I256" t="s">
        <v>580</v>
      </c>
      <c r="J256" t="s">
        <v>298</v>
      </c>
      <c r="K256">
        <v>3</v>
      </c>
      <c r="L256">
        <v>0</v>
      </c>
      <c r="M256" t="s">
        <v>371</v>
      </c>
      <c r="N256" t="s">
        <v>531</v>
      </c>
      <c r="O256" t="s">
        <v>583</v>
      </c>
      <c r="P256">
        <v>9</v>
      </c>
      <c r="Q256" s="14">
        <v>4</v>
      </c>
      <c r="R256" s="14" t="s">
        <v>380</v>
      </c>
      <c r="S256" s="47" t="s">
        <v>468</v>
      </c>
      <c r="T256" s="33">
        <v>0.79543699999999995</v>
      </c>
      <c r="U256" s="33">
        <v>0.77557237140451984</v>
      </c>
      <c r="V256" s="54">
        <v>0.80307125157526538</v>
      </c>
      <c r="W256" s="54">
        <v>0.76059900000000003</v>
      </c>
      <c r="X256" s="19">
        <v>0.76855515082651804</v>
      </c>
      <c r="Y256" s="34">
        <v>1950840</v>
      </c>
      <c r="Z256" s="34">
        <v>1209727.2678710981</v>
      </c>
      <c r="AA256" s="68">
        <v>2447139.9555442515</v>
      </c>
      <c r="AB256" s="16">
        <v>92311.5</v>
      </c>
      <c r="AC256" s="16">
        <v>59540.250205410921</v>
      </c>
      <c r="AD256" s="56">
        <v>105977.57548628835</v>
      </c>
      <c r="AE256" s="24">
        <v>184.1</v>
      </c>
      <c r="AF256" s="24">
        <v>136.69999999999999</v>
      </c>
      <c r="AG256" s="24">
        <v>184.1</v>
      </c>
      <c r="AH256" s="24">
        <v>121.6</v>
      </c>
      <c r="AI256" s="24">
        <f t="shared" si="16"/>
        <v>184.1</v>
      </c>
      <c r="AJ256" s="24">
        <f t="shared" si="17"/>
        <v>129.14999999999998</v>
      </c>
      <c r="AK256" s="19">
        <v>4.6581293759046433E-2</v>
      </c>
      <c r="AL256" s="19">
        <v>70.944914963933059</v>
      </c>
      <c r="AM256" s="24">
        <v>69.273332900341785</v>
      </c>
      <c r="AN256" s="24">
        <v>191.6</v>
      </c>
      <c r="AO256" s="24">
        <v>141.43600000000001</v>
      </c>
      <c r="AP256" s="24">
        <v>124.017</v>
      </c>
      <c r="AQ256" s="19">
        <f>'[1]Data Comps'!U257/'[1]Data Comps'!V257</f>
        <v>4.7318847265793197E-2</v>
      </c>
      <c r="AR256" s="19">
        <v>68.326108166233212</v>
      </c>
      <c r="AS256" s="19">
        <v>63.399684763003528</v>
      </c>
      <c r="AT256" s="21">
        <v>0.80226865286337601</v>
      </c>
      <c r="AU256" s="21">
        <v>0.81132007474120371</v>
      </c>
      <c r="AV256" s="28">
        <v>1602339.3579807682</v>
      </c>
      <c r="AW256" s="34">
        <v>1801314.064440551</v>
      </c>
      <c r="AX256" s="16">
        <v>72668.997206170156</v>
      </c>
      <c r="AY256" s="16">
        <v>67774.016842171521</v>
      </c>
      <c r="AZ256">
        <v>1</v>
      </c>
    </row>
    <row r="257" spans="1:81">
      <c r="A257" t="s">
        <v>275</v>
      </c>
      <c r="B257">
        <v>259</v>
      </c>
      <c r="C257" t="s">
        <v>301</v>
      </c>
      <c r="D257" t="s">
        <v>298</v>
      </c>
      <c r="E257">
        <v>1</v>
      </c>
      <c r="F257">
        <v>0</v>
      </c>
      <c r="G257" t="s">
        <v>299</v>
      </c>
      <c r="H257" t="s">
        <v>294</v>
      </c>
      <c r="I257" t="s">
        <v>580</v>
      </c>
      <c r="J257" t="s">
        <v>295</v>
      </c>
      <c r="K257">
        <v>2</v>
      </c>
      <c r="L257">
        <v>1</v>
      </c>
      <c r="M257" t="s">
        <v>371</v>
      </c>
      <c r="N257" t="s">
        <v>531</v>
      </c>
      <c r="O257" t="s">
        <v>583</v>
      </c>
      <c r="P257">
        <v>9</v>
      </c>
      <c r="Q257" s="14">
        <v>4</v>
      </c>
      <c r="R257" s="14" t="s">
        <v>380</v>
      </c>
      <c r="S257" s="47"/>
      <c r="T257" s="33">
        <v>0.78542500000000004</v>
      </c>
      <c r="U257" s="33">
        <v>0.75016838809357322</v>
      </c>
      <c r="V257" s="54">
        <v>0.80955759423230944</v>
      </c>
      <c r="W257" s="54">
        <v>0.74721300000000002</v>
      </c>
      <c r="X257" s="19">
        <v>0.77574757557927831</v>
      </c>
      <c r="Y257" s="34">
        <v>1962069.9999999998</v>
      </c>
      <c r="Z257" s="34">
        <v>1384661.0609739088</v>
      </c>
      <c r="AA257" s="68">
        <v>2777476.3053777311</v>
      </c>
      <c r="AB257" s="16">
        <v>96269.3</v>
      </c>
      <c r="AC257" s="16">
        <v>75380.128433595703</v>
      </c>
      <c r="AD257" s="56">
        <v>115139.61367840834</v>
      </c>
      <c r="AE257" s="24">
        <v>255.3</v>
      </c>
      <c r="AF257" s="24">
        <v>131.5</v>
      </c>
      <c r="AG257" s="24">
        <v>276.10000000000002</v>
      </c>
      <c r="AH257" s="24">
        <v>87</v>
      </c>
      <c r="AI257" s="24">
        <f t="shared" si="16"/>
        <v>265.70000000000005</v>
      </c>
      <c r="AJ257" s="24">
        <f t="shared" si="17"/>
        <v>109.25</v>
      </c>
      <c r="AK257" s="19">
        <v>5.6439653743428894E-2</v>
      </c>
      <c r="AL257" s="19">
        <v>73.362924590265123</v>
      </c>
      <c r="AM257" s="24">
        <v>72.368046495328301</v>
      </c>
      <c r="AN257" s="24">
        <v>274.40899999999999</v>
      </c>
      <c r="AO257" s="24">
        <v>135.434</v>
      </c>
      <c r="AP257" s="24">
        <v>98.25630000000001</v>
      </c>
      <c r="AQ257" s="19">
        <f>'[1]Data Comps'!U258/'[1]Data Comps'!V258</f>
        <v>4.9065170967396689E-2</v>
      </c>
      <c r="AR257" s="19">
        <v>64.976632042517721</v>
      </c>
      <c r="AS257" s="19">
        <v>61.143168175108769</v>
      </c>
      <c r="AT257" s="21">
        <v>0.77554332189815522</v>
      </c>
      <c r="AU257" s="21">
        <v>0.81796657357654334</v>
      </c>
      <c r="AV257" s="28">
        <v>1591604.5871961326</v>
      </c>
      <c r="AW257" s="34">
        <v>2405701.1863941541</v>
      </c>
      <c r="AX257" s="16">
        <v>93616.066549229887</v>
      </c>
      <c r="AY257" s="16">
        <v>76554.247467182257</v>
      </c>
      <c r="AZ257">
        <v>1</v>
      </c>
    </row>
    <row r="258" spans="1:81">
      <c r="A258" s="86" t="s">
        <v>552</v>
      </c>
      <c r="B258" s="86">
        <v>260</v>
      </c>
      <c r="C258" s="86"/>
      <c r="D258" s="86"/>
      <c r="E258" s="86"/>
      <c r="F258" s="86"/>
      <c r="G258" s="86" t="s">
        <v>300</v>
      </c>
      <c r="H258" s="86" t="s">
        <v>294</v>
      </c>
      <c r="I258" s="86" t="s">
        <v>580</v>
      </c>
      <c r="J258" s="86" t="s">
        <v>298</v>
      </c>
      <c r="K258" s="86">
        <v>3</v>
      </c>
      <c r="L258" s="86">
        <v>1</v>
      </c>
      <c r="M258" s="86" t="s">
        <v>372</v>
      </c>
      <c r="N258" s="86" t="s">
        <v>531</v>
      </c>
      <c r="O258" s="86" t="s">
        <v>583</v>
      </c>
      <c r="P258" s="86">
        <v>9</v>
      </c>
      <c r="Q258" s="87">
        <v>4</v>
      </c>
      <c r="R258" s="87" t="s">
        <v>380</v>
      </c>
      <c r="S258" s="87"/>
      <c r="T258" s="92">
        <v>0.79981000000000002</v>
      </c>
      <c r="U258" s="92">
        <v>0.78371589262172514</v>
      </c>
      <c r="V258" s="93">
        <v>0.81892535486718609</v>
      </c>
      <c r="W258" s="93">
        <v>0.76650700000000005</v>
      </c>
      <c r="X258" s="88">
        <v>0.78680367757069702</v>
      </c>
      <c r="Y258" s="94">
        <v>2166830</v>
      </c>
      <c r="Z258" s="94">
        <v>1741972.1369897178</v>
      </c>
      <c r="AA258" s="112">
        <v>3027768.663885436</v>
      </c>
      <c r="AB258" s="87">
        <v>104817</v>
      </c>
      <c r="AC258" s="87">
        <v>81939.043120843126</v>
      </c>
      <c r="AD258" s="96">
        <v>119440.01810895218</v>
      </c>
      <c r="AE258" s="89">
        <v>254.9</v>
      </c>
      <c r="AF258" s="89">
        <v>142.5</v>
      </c>
      <c r="AG258" s="89">
        <v>250.8</v>
      </c>
      <c r="AH258" s="89">
        <v>107.2</v>
      </c>
      <c r="AI258" s="89">
        <f t="shared" si="16"/>
        <v>252.85000000000002</v>
      </c>
      <c r="AJ258" s="89">
        <f t="shared" si="17"/>
        <v>124.85</v>
      </c>
      <c r="AK258" s="88">
        <v>4.7687512967002549E-2</v>
      </c>
      <c r="AL258" s="88">
        <v>77.21168033052777</v>
      </c>
      <c r="AM258" s="89">
        <v>76.04910092503998</v>
      </c>
      <c r="AN258" s="89">
        <v>229.864</v>
      </c>
      <c r="AO258" s="89">
        <v>137.291</v>
      </c>
      <c r="AP258" s="89">
        <v>121.6</v>
      </c>
      <c r="AQ258" s="88" t="e">
        <f>'[1]Data Comps'!U472/'[1]Data Comps'!V472</f>
        <v>#DIV/0!</v>
      </c>
      <c r="AR258" s="88">
        <v>69.903124084197927</v>
      </c>
      <c r="AS258" s="88">
        <v>62.017516242594233</v>
      </c>
      <c r="AT258" s="90">
        <v>0.80403817360524377</v>
      </c>
      <c r="AU258" s="90">
        <v>0.82855304001830077</v>
      </c>
      <c r="AV258" s="91">
        <v>2022419.4344636162</v>
      </c>
      <c r="AW258" s="94">
        <v>2688384.0430136686</v>
      </c>
      <c r="AX258" s="87">
        <v>98467.468181559612</v>
      </c>
      <c r="AY258" s="87">
        <v>84765.801479517249</v>
      </c>
      <c r="AZ258" s="86">
        <v>1</v>
      </c>
    </row>
    <row r="259" spans="1:81">
      <c r="A259" t="s">
        <v>553</v>
      </c>
      <c r="B259">
        <v>261</v>
      </c>
      <c r="C259" t="s">
        <v>297</v>
      </c>
      <c r="D259" t="s">
        <v>298</v>
      </c>
      <c r="E259" s="48">
        <v>2</v>
      </c>
      <c r="F259">
        <v>1</v>
      </c>
      <c r="G259" t="s">
        <v>299</v>
      </c>
      <c r="H259" t="s">
        <v>294</v>
      </c>
      <c r="I259" t="s">
        <v>580</v>
      </c>
      <c r="J259" t="s">
        <v>295</v>
      </c>
      <c r="K259">
        <v>2</v>
      </c>
      <c r="L259">
        <v>2</v>
      </c>
      <c r="M259" t="s">
        <v>372</v>
      </c>
      <c r="N259" t="s">
        <v>531</v>
      </c>
      <c r="O259" t="s">
        <v>583</v>
      </c>
      <c r="P259">
        <v>9</v>
      </c>
      <c r="Q259" s="14">
        <v>4</v>
      </c>
      <c r="R259" s="14" t="s">
        <v>380</v>
      </c>
      <c r="S259" s="47"/>
      <c r="T259" s="33">
        <v>0.81895300000000004</v>
      </c>
      <c r="U259" s="33">
        <v>0.76985776872479084</v>
      </c>
      <c r="V259" s="54">
        <v>0.81986269905745868</v>
      </c>
      <c r="W259" s="54">
        <v>0.78709499999999999</v>
      </c>
      <c r="X259" s="19">
        <v>0.78769879105399643</v>
      </c>
      <c r="Y259" s="34">
        <v>3095820</v>
      </c>
      <c r="Z259" s="34">
        <v>1720227.8473892603</v>
      </c>
      <c r="AA259" s="68">
        <v>2760529.0680829789</v>
      </c>
      <c r="AB259" s="16">
        <v>127075</v>
      </c>
      <c r="AC259" s="40">
        <v>86073.77791167736</v>
      </c>
      <c r="AD259" s="56">
        <v>107779.55778353335</v>
      </c>
      <c r="AE259" s="24">
        <v>278.89999999999998</v>
      </c>
      <c r="AF259" s="24">
        <v>141.4</v>
      </c>
      <c r="AG259" s="24">
        <v>280.89999999999998</v>
      </c>
      <c r="AH259" s="24">
        <v>95.4</v>
      </c>
      <c r="AI259" s="24">
        <f t="shared" si="16"/>
        <v>279.89999999999998</v>
      </c>
      <c r="AJ259" s="24">
        <f t="shared" si="17"/>
        <v>118.4</v>
      </c>
      <c r="AK259" s="19">
        <v>5.0036265859960946E-2</v>
      </c>
      <c r="AL259" s="19">
        <v>77.599785269513305</v>
      </c>
      <c r="AM259" s="24">
        <v>76.838199882781524</v>
      </c>
      <c r="AN259" s="24">
        <v>273.75699999999995</v>
      </c>
      <c r="AO259" s="24">
        <v>147.697</v>
      </c>
      <c r="AP259" s="24">
        <v>126.06</v>
      </c>
      <c r="AQ259" s="19">
        <f>'[1]Data Comps'!U260/'[1]Data Comps'!V260</f>
        <v>4.1047283110775178E-2</v>
      </c>
      <c r="AR259" s="19">
        <v>77.244400594912051</v>
      </c>
      <c r="AS259" s="19">
        <v>73.086445012787721</v>
      </c>
      <c r="AT259" s="22">
        <v>0.79298326088106719</v>
      </c>
      <c r="AU259" s="22">
        <v>0.83010302112283207</v>
      </c>
      <c r="AV259" s="29">
        <v>1976966.4761108046</v>
      </c>
      <c r="AW259" s="34">
        <v>2930220.7518036454</v>
      </c>
      <c r="AX259" s="40">
        <v>106351.03993340523</v>
      </c>
      <c r="AY259" s="40">
        <v>87597.794103987209</v>
      </c>
      <c r="AZ259">
        <v>1</v>
      </c>
    </row>
    <row r="260" spans="1:81" s="86" customFormat="1">
      <c r="A260" t="s">
        <v>278</v>
      </c>
      <c r="B260" s="5">
        <v>262</v>
      </c>
      <c r="C260" s="5" t="s">
        <v>297</v>
      </c>
      <c r="D260" s="5" t="s">
        <v>298</v>
      </c>
      <c r="E260" s="5">
        <v>2</v>
      </c>
      <c r="F260" s="5">
        <v>0</v>
      </c>
      <c r="G260" t="s">
        <v>300</v>
      </c>
      <c r="H260" t="s">
        <v>294</v>
      </c>
      <c r="I260" t="s">
        <v>580</v>
      </c>
      <c r="J260" t="s">
        <v>298</v>
      </c>
      <c r="K260">
        <v>3</v>
      </c>
      <c r="L260">
        <v>2</v>
      </c>
      <c r="M260" t="s">
        <v>372</v>
      </c>
      <c r="N260" t="s">
        <v>531</v>
      </c>
      <c r="O260" t="s">
        <v>583</v>
      </c>
      <c r="P260">
        <v>9</v>
      </c>
      <c r="Q260" s="14">
        <v>4</v>
      </c>
      <c r="R260" s="14" t="s">
        <v>380</v>
      </c>
      <c r="S260" s="47"/>
      <c r="T260" s="33">
        <v>0.80558300000000005</v>
      </c>
      <c r="U260" s="33">
        <v>0.79579256439947377</v>
      </c>
      <c r="V260" s="54">
        <v>0.82313494174073398</v>
      </c>
      <c r="W260" s="54">
        <v>0.77116499999999999</v>
      </c>
      <c r="X260" s="19">
        <v>0.79155310580977845</v>
      </c>
      <c r="Y260" s="34">
        <v>2521230</v>
      </c>
      <c r="Z260" s="34">
        <v>2166919.4546031174</v>
      </c>
      <c r="AA260" s="62">
        <v>2876943.2305141939</v>
      </c>
      <c r="AB260" s="16">
        <v>112844</v>
      </c>
      <c r="AC260" s="50">
        <v>95986.348136392946</v>
      </c>
      <c r="AD260" s="56">
        <v>110283.59847973575</v>
      </c>
      <c r="AE260" s="24">
        <v>282.10000000000002</v>
      </c>
      <c r="AF260" s="24">
        <v>145</v>
      </c>
      <c r="AG260" s="24">
        <v>278.60000000000002</v>
      </c>
      <c r="AH260" s="24">
        <v>113.7</v>
      </c>
      <c r="AI260" s="24">
        <f t="shared" si="16"/>
        <v>280.35000000000002</v>
      </c>
      <c r="AJ260" s="24">
        <f t="shared" si="17"/>
        <v>129.35</v>
      </c>
      <c r="AK260" s="19">
        <v>4.4296223347154058E-2</v>
      </c>
      <c r="AL260" s="19">
        <v>79.05237842656318</v>
      </c>
      <c r="AM260" s="24">
        <v>78.260319852806276</v>
      </c>
      <c r="AN260" s="24">
        <v>274.91500000000002</v>
      </c>
      <c r="AO260" s="24">
        <v>139.92699999999999</v>
      </c>
      <c r="AP260" s="24">
        <v>112.765</v>
      </c>
      <c r="AQ260" s="19">
        <f>'[1]Data Comps'!U261/'[1]Data Comps'!V261</f>
        <v>4.4757519147400275E-2</v>
      </c>
      <c r="AR260" s="19">
        <v>71.848795509858959</v>
      </c>
      <c r="AS260" s="19">
        <v>67.02784374889228</v>
      </c>
      <c r="AT260" s="21">
        <v>0.81354158805356314</v>
      </c>
      <c r="AU260" s="21">
        <v>0.83371965405674364</v>
      </c>
      <c r="AV260" s="28">
        <v>2420068.4488172447</v>
      </c>
      <c r="AW260" s="34">
        <v>3086279.0244371188</v>
      </c>
      <c r="AX260" s="50">
        <v>109608.24374688164</v>
      </c>
      <c r="AY260" s="50">
        <v>96461.818866255824</v>
      </c>
      <c r="AZ260">
        <v>1</v>
      </c>
    </row>
    <row r="261" spans="1:81" s="86" customFormat="1">
      <c r="A261" t="s">
        <v>279</v>
      </c>
      <c r="B261">
        <v>263</v>
      </c>
      <c r="C261" t="s">
        <v>301</v>
      </c>
      <c r="D261" t="s">
        <v>298</v>
      </c>
      <c r="E261">
        <v>1</v>
      </c>
      <c r="F261">
        <v>1</v>
      </c>
      <c r="G261" t="s">
        <v>299</v>
      </c>
      <c r="H261" t="s">
        <v>294</v>
      </c>
      <c r="I261" t="s">
        <v>580</v>
      </c>
      <c r="J261" t="s">
        <v>295</v>
      </c>
      <c r="K261">
        <v>2</v>
      </c>
      <c r="L261">
        <v>1</v>
      </c>
      <c r="M261" t="s">
        <v>372</v>
      </c>
      <c r="N261" t="s">
        <v>531</v>
      </c>
      <c r="O261" t="s">
        <v>583</v>
      </c>
      <c r="P261">
        <v>9</v>
      </c>
      <c r="Q261" s="14">
        <v>4</v>
      </c>
      <c r="R261" s="14" t="s">
        <v>380</v>
      </c>
      <c r="S261" s="47"/>
      <c r="T261" s="33">
        <v>0.80235400000000001</v>
      </c>
      <c r="U261" s="33">
        <v>0.77380304185261761</v>
      </c>
      <c r="V261" s="54">
        <v>0.8077522986540151</v>
      </c>
      <c r="W261" s="54">
        <v>0.76752100000000001</v>
      </c>
      <c r="X261" s="19">
        <v>0.77393956516341722</v>
      </c>
      <c r="Y261" s="34">
        <v>1965140.0000000002</v>
      </c>
      <c r="Z261" s="34">
        <v>1203186.4257726008</v>
      </c>
      <c r="AA261" s="62">
        <v>2239348.7964500883</v>
      </c>
      <c r="AB261" s="16">
        <v>88239.1</v>
      </c>
      <c r="AC261" s="16">
        <v>59661.576233025131</v>
      </c>
      <c r="AD261" s="56">
        <v>94444.459684328205</v>
      </c>
      <c r="AE261" s="24">
        <v>196.8</v>
      </c>
      <c r="AF261" s="24">
        <v>146.4</v>
      </c>
      <c r="AG261" s="24">
        <v>185.8</v>
      </c>
      <c r="AH261" s="24">
        <v>109.6</v>
      </c>
      <c r="AI261" s="24">
        <f t="shared" si="16"/>
        <v>191.3</v>
      </c>
      <c r="AJ261" s="24">
        <f t="shared" si="17"/>
        <v>128</v>
      </c>
      <c r="AK261" s="19">
        <v>4.9739811841199126E-2</v>
      </c>
      <c r="AL261" s="19">
        <v>72.689159171068695</v>
      </c>
      <c r="AM261" s="24">
        <v>71.132244409091953</v>
      </c>
      <c r="AN261" s="24">
        <v>203.60400000000001</v>
      </c>
      <c r="AO261" s="24">
        <v>143.59399999999999</v>
      </c>
      <c r="AP261" s="24">
        <v>121.44800000000001</v>
      </c>
      <c r="AQ261" s="19">
        <f>'[1]Data Comps'!U262/'[1]Data Comps'!V262</f>
        <v>4.4902195263441788E-2</v>
      </c>
      <c r="AR261" s="19">
        <v>70.670639777129068</v>
      </c>
      <c r="AS261" s="19">
        <v>66.811878180987804</v>
      </c>
      <c r="AT261" s="21">
        <v>0.79893662858945547</v>
      </c>
      <c r="AU261" s="21">
        <v>0.82242101887386854</v>
      </c>
      <c r="AV261" s="28">
        <v>1607182.6047671507</v>
      </c>
      <c r="AW261" s="34">
        <v>2146820.5596524714</v>
      </c>
      <c r="AX261" s="16">
        <v>81459.616582714516</v>
      </c>
      <c r="AY261" s="16">
        <v>69139.797624786312</v>
      </c>
      <c r="AZ261">
        <v>1</v>
      </c>
    </row>
    <row r="262" spans="1:81" s="86" customFormat="1">
      <c r="A262" t="s">
        <v>280</v>
      </c>
      <c r="B262">
        <v>264</v>
      </c>
      <c r="C262" t="s">
        <v>301</v>
      </c>
      <c r="D262" t="s">
        <v>298</v>
      </c>
      <c r="E262">
        <v>1</v>
      </c>
      <c r="F262">
        <v>1</v>
      </c>
      <c r="G262" t="s">
        <v>299</v>
      </c>
      <c r="H262" t="s">
        <v>294</v>
      </c>
      <c r="I262" t="s">
        <v>580</v>
      </c>
      <c r="J262" t="s">
        <v>295</v>
      </c>
      <c r="K262">
        <v>2</v>
      </c>
      <c r="L262">
        <v>2</v>
      </c>
      <c r="M262" t="s">
        <v>372</v>
      </c>
      <c r="N262" t="s">
        <v>531</v>
      </c>
      <c r="O262" t="s">
        <v>583</v>
      </c>
      <c r="P262">
        <v>9</v>
      </c>
      <c r="Q262" s="14">
        <v>4</v>
      </c>
      <c r="R262" s="14" t="s">
        <v>380</v>
      </c>
      <c r="S262" s="47"/>
      <c r="T262" s="33">
        <v>0.80287900000000001</v>
      </c>
      <c r="U262" s="33">
        <v>0.76705476064082889</v>
      </c>
      <c r="V262" s="54">
        <v>0.83006947326748715</v>
      </c>
      <c r="W262" s="54">
        <v>0.76894099999999999</v>
      </c>
      <c r="X262" s="19">
        <v>0.79962294456295624</v>
      </c>
      <c r="Y262" s="34">
        <v>2789170</v>
      </c>
      <c r="Z262" s="34">
        <v>1986685.7227489348</v>
      </c>
      <c r="AA262" s="62">
        <v>3572056.3822463546</v>
      </c>
      <c r="AB262" s="16">
        <v>122661</v>
      </c>
      <c r="AC262" s="16">
        <v>100651.81035138985</v>
      </c>
      <c r="AD262" s="56">
        <v>131191.4573505451</v>
      </c>
      <c r="AE262" s="24">
        <v>332.6</v>
      </c>
      <c r="AF262" s="24">
        <v>145.80000000000001</v>
      </c>
      <c r="AG262" s="24">
        <v>316.8</v>
      </c>
      <c r="AH262" s="24">
        <v>91.7</v>
      </c>
      <c r="AI262" s="24">
        <f t="shared" si="16"/>
        <v>324.70000000000005</v>
      </c>
      <c r="AJ262" s="24">
        <f t="shared" si="17"/>
        <v>118.75</v>
      </c>
      <c r="AK262" s="19">
        <v>5.0663176967980665E-2</v>
      </c>
      <c r="AL262" s="19">
        <v>82.303891659394893</v>
      </c>
      <c r="AM262" s="24">
        <v>81.683437040457108</v>
      </c>
      <c r="AN262" s="24">
        <v>329.77499999999998</v>
      </c>
      <c r="AO262" s="24">
        <v>137.55800000000002</v>
      </c>
      <c r="AP262" s="24">
        <v>114.783</v>
      </c>
      <c r="AQ262" s="19">
        <f>'[1]Data Comps'!U263/'[1]Data Comps'!V263</f>
        <v>4.3977599070691278E-2</v>
      </c>
      <c r="AR262" s="19">
        <v>70.921895647612672</v>
      </c>
      <c r="AS262" s="19">
        <v>68.21654804705652</v>
      </c>
      <c r="AT262" s="21">
        <v>0.7928131341155108</v>
      </c>
      <c r="AU262" s="21">
        <v>0.83771217984126334</v>
      </c>
      <c r="AV262" s="28">
        <v>2273043.6232264428</v>
      </c>
      <c r="AW262" s="34">
        <v>3614064.9974527303</v>
      </c>
      <c r="AX262" s="16">
        <v>125250.8387130085</v>
      </c>
      <c r="AY262" s="16">
        <v>100807.88732468497</v>
      </c>
      <c r="AZ262">
        <v>1</v>
      </c>
    </row>
    <row r="263" spans="1:81" s="86" customFormat="1">
      <c r="A263" s="97" t="s">
        <v>472</v>
      </c>
      <c r="B263" s="98">
        <v>265</v>
      </c>
      <c r="G263" s="86" t="s">
        <v>297</v>
      </c>
      <c r="H263" s="86" t="s">
        <v>294</v>
      </c>
      <c r="I263" s="86" t="s">
        <v>580</v>
      </c>
      <c r="J263" s="86" t="s">
        <v>298</v>
      </c>
      <c r="K263" s="86">
        <v>2</v>
      </c>
      <c r="L263" s="86">
        <v>0</v>
      </c>
      <c r="M263" s="86" t="s">
        <v>372</v>
      </c>
      <c r="N263" s="86" t="s">
        <v>531</v>
      </c>
      <c r="O263" s="86" t="s">
        <v>583</v>
      </c>
      <c r="P263" s="86">
        <v>9</v>
      </c>
      <c r="Q263" s="87">
        <v>4</v>
      </c>
      <c r="R263" s="87" t="s">
        <v>380</v>
      </c>
      <c r="S263" s="87" t="s">
        <v>468</v>
      </c>
      <c r="T263" s="92">
        <v>0.82985500000000001</v>
      </c>
      <c r="U263" s="92">
        <v>0.79507357706819337</v>
      </c>
      <c r="V263" s="93">
        <v>0.82717062770990113</v>
      </c>
      <c r="W263" s="93">
        <v>0.79958499999999999</v>
      </c>
      <c r="X263" s="88">
        <v>0.79656879884976295</v>
      </c>
      <c r="Y263" s="94">
        <v>3457600</v>
      </c>
      <c r="Z263" s="94">
        <v>1960822.4212642796</v>
      </c>
      <c r="AA263" s="95">
        <v>4000794.325286699</v>
      </c>
      <c r="AB263" s="87">
        <v>134244</v>
      </c>
      <c r="AC263" s="99">
        <v>87344.437401561459</v>
      </c>
      <c r="AD263" s="96">
        <v>150856.67381483686</v>
      </c>
      <c r="AE263" s="100">
        <v>249.5</v>
      </c>
      <c r="AF263" s="100">
        <v>148.5</v>
      </c>
      <c r="AG263" s="100">
        <v>260.60000000000002</v>
      </c>
      <c r="AH263" s="100">
        <v>115.6</v>
      </c>
      <c r="AI263" s="89">
        <f t="shared" si="16"/>
        <v>255.05</v>
      </c>
      <c r="AJ263" s="89">
        <f t="shared" si="17"/>
        <v>132.05000000000001</v>
      </c>
      <c r="AK263" s="88">
        <v>4.4544797353573903E-2</v>
      </c>
      <c r="AL263" s="88">
        <v>80.944189362276916</v>
      </c>
      <c r="AM263" s="89">
        <v>79.561498158125602</v>
      </c>
      <c r="AN263" s="89">
        <v>256.839</v>
      </c>
      <c r="AO263" s="89">
        <v>147.74699999999999</v>
      </c>
      <c r="AP263" s="89">
        <v>135.721</v>
      </c>
      <c r="AQ263" s="88" t="e">
        <f>'[1]Data Comps'!U477/'[1]Data Comps'!V477</f>
        <v>#DIV/0!</v>
      </c>
      <c r="AR263" s="88">
        <v>82.218807608599306</v>
      </c>
      <c r="AS263" s="88">
        <v>77.26825779923125</v>
      </c>
      <c r="AT263" s="90">
        <v>0.81433552825194544</v>
      </c>
      <c r="AU263" s="90">
        <v>0.83451388663337511</v>
      </c>
      <c r="AV263" s="91">
        <v>2292494.1595394267</v>
      </c>
      <c r="AW263" s="94">
        <v>2944942.7568477937</v>
      </c>
      <c r="AX263" s="99">
        <v>104079.67857391236</v>
      </c>
      <c r="AY263" s="99">
        <v>90982.302324158896</v>
      </c>
      <c r="AZ263" s="86">
        <v>1</v>
      </c>
    </row>
    <row r="264" spans="1:81" s="86" customFormat="1">
      <c r="A264" t="s">
        <v>282</v>
      </c>
      <c r="B264" s="6">
        <v>266</v>
      </c>
      <c r="C264" s="6" t="s">
        <v>301</v>
      </c>
      <c r="D264" s="6" t="s">
        <v>298</v>
      </c>
      <c r="E264" s="6">
        <v>1</v>
      </c>
      <c r="F264" s="6">
        <v>1</v>
      </c>
      <c r="G264" t="s">
        <v>301</v>
      </c>
      <c r="H264" t="s">
        <v>302</v>
      </c>
      <c r="I264" t="s">
        <v>580</v>
      </c>
      <c r="J264" t="s">
        <v>298</v>
      </c>
      <c r="K264">
        <v>1</v>
      </c>
      <c r="L264">
        <v>1</v>
      </c>
      <c r="M264" t="s">
        <v>372</v>
      </c>
      <c r="N264" t="s">
        <v>531</v>
      </c>
      <c r="O264" t="s">
        <v>583</v>
      </c>
      <c r="P264">
        <v>9</v>
      </c>
      <c r="Q264" s="14">
        <v>4</v>
      </c>
      <c r="R264" s="14" t="s">
        <v>380</v>
      </c>
      <c r="S264" s="47"/>
      <c r="T264" s="33">
        <v>0.81583399999999995</v>
      </c>
      <c r="U264" s="33">
        <v>0.79967825184183905</v>
      </c>
      <c r="V264" s="54">
        <v>0.820068668280721</v>
      </c>
      <c r="W264" s="54">
        <v>0.78292600000000001</v>
      </c>
      <c r="X264" s="19">
        <v>0.78820288202786304</v>
      </c>
      <c r="Y264" s="34">
        <v>2493080</v>
      </c>
      <c r="Z264" s="34">
        <v>1913504.3719608523</v>
      </c>
      <c r="AA264" s="62">
        <v>2952787.9001364778</v>
      </c>
      <c r="AB264" s="16">
        <v>106934</v>
      </c>
      <c r="AC264" s="16">
        <v>83437.575212049487</v>
      </c>
      <c r="AD264" s="56">
        <v>115910.44086489054</v>
      </c>
      <c r="AE264" s="24">
        <v>236.7</v>
      </c>
      <c r="AF264" s="24">
        <v>147</v>
      </c>
      <c r="AG264" s="24">
        <v>236.7</v>
      </c>
      <c r="AH264" s="24">
        <v>125.1</v>
      </c>
      <c r="AI264" s="24">
        <f t="shared" si="16"/>
        <v>236.7</v>
      </c>
      <c r="AJ264" s="24">
        <f t="shared" si="17"/>
        <v>136.05000000000001</v>
      </c>
      <c r="AK264" s="19">
        <v>4.3246135472977822E-2</v>
      </c>
      <c r="AL264" s="19">
        <v>77.713018783993007</v>
      </c>
      <c r="AM264" s="24">
        <v>76.424208503659017</v>
      </c>
      <c r="AN264" s="24">
        <v>226.113</v>
      </c>
      <c r="AO264" s="24">
        <v>148.01500000000001</v>
      </c>
      <c r="AP264" s="24">
        <v>119.75099999999999</v>
      </c>
      <c r="AQ264" s="19">
        <f>'[1]Data Comps'!U265/'[1]Data Comps'!V265</f>
        <v>4.2892325958252445E-2</v>
      </c>
      <c r="AR264" s="19">
        <v>75.876178721701621</v>
      </c>
      <c r="AS264" s="19">
        <v>69.94258140535284</v>
      </c>
      <c r="AT264" s="21">
        <v>0.81862424802282086</v>
      </c>
      <c r="AU264" s="21">
        <v>0.83089061932712671</v>
      </c>
      <c r="AV264" s="28">
        <v>2279142.7363368622</v>
      </c>
      <c r="AW264" s="34">
        <v>2678129.3544485914</v>
      </c>
      <c r="AX264" s="16">
        <v>96738.056993763021</v>
      </c>
      <c r="AY264" s="16">
        <v>88344.52521787578</v>
      </c>
      <c r="AZ264">
        <v>1</v>
      </c>
    </row>
    <row r="265" spans="1:81" s="86" customFormat="1">
      <c r="A265" s="98" t="s">
        <v>549</v>
      </c>
      <c r="B265" s="86">
        <v>267</v>
      </c>
      <c r="G265" s="86" t="s">
        <v>300</v>
      </c>
      <c r="H265" s="86" t="s">
        <v>294</v>
      </c>
      <c r="I265" s="86" t="s">
        <v>580</v>
      </c>
      <c r="J265" s="86" t="s">
        <v>298</v>
      </c>
      <c r="K265" s="86">
        <v>3</v>
      </c>
      <c r="L265" s="86">
        <v>1</v>
      </c>
      <c r="M265" s="86" t="s">
        <v>372</v>
      </c>
      <c r="N265" s="86" t="s">
        <v>531</v>
      </c>
      <c r="O265" s="86" t="s">
        <v>583</v>
      </c>
      <c r="P265" s="86">
        <v>9</v>
      </c>
      <c r="Q265" s="87">
        <v>4</v>
      </c>
      <c r="R265" s="87" t="s">
        <v>380</v>
      </c>
      <c r="S265" s="87" t="s">
        <v>534</v>
      </c>
      <c r="T265" s="92">
        <v>0.81997299999999995</v>
      </c>
      <c r="U265" s="114">
        <v>0.79980067006000544</v>
      </c>
      <c r="V265" s="93">
        <v>0.82269579308152985</v>
      </c>
      <c r="W265" s="93">
        <v>0.788914</v>
      </c>
      <c r="X265" s="88">
        <v>0.79119207601350183</v>
      </c>
      <c r="Y265" s="94">
        <v>3150260</v>
      </c>
      <c r="Z265" s="91">
        <v>2151771.8895361628</v>
      </c>
      <c r="AA265" s="95">
        <v>3309334.5199885922</v>
      </c>
      <c r="AB265" s="87">
        <v>129295</v>
      </c>
      <c r="AC265" s="87">
        <v>93502.391281222837</v>
      </c>
      <c r="AD265" s="96">
        <v>127663.69392192314</v>
      </c>
      <c r="AE265" s="89">
        <v>292.5</v>
      </c>
      <c r="AF265" s="89">
        <v>144</v>
      </c>
      <c r="AG265" s="89">
        <v>243.6</v>
      </c>
      <c r="AH265" s="89">
        <v>119.3</v>
      </c>
      <c r="AI265" s="89">
        <f t="shared" si="16"/>
        <v>268.05</v>
      </c>
      <c r="AJ265" s="89">
        <f t="shared" si="17"/>
        <v>131.65</v>
      </c>
      <c r="AK265" s="88">
        <v>4.3558029965513771E-2</v>
      </c>
      <c r="AL265" s="88">
        <v>78.868708012992911</v>
      </c>
      <c r="AM265" s="89">
        <v>77.76685175691037</v>
      </c>
      <c r="AN265" s="89">
        <v>270.61500000000001</v>
      </c>
      <c r="AO265" s="89">
        <v>169.46700000000001</v>
      </c>
      <c r="AP265" s="89">
        <v>131.315</v>
      </c>
      <c r="AQ265" s="88" t="e">
        <f>'[1]Data Comps'!U479/'[1]Data Comps'!V479</f>
        <v>#DIV/0!</v>
      </c>
      <c r="AR265" s="88">
        <v>77.744420378188536</v>
      </c>
      <c r="AS265" s="88">
        <v>73.094705905100739</v>
      </c>
      <c r="AT265" s="90">
        <v>0.81652205614015194</v>
      </c>
      <c r="AU265" s="90">
        <v>0.8316154578445627</v>
      </c>
      <c r="AV265" s="91">
        <v>2411111.9173875116</v>
      </c>
      <c r="AW265" s="91">
        <v>2910311.1157066356</v>
      </c>
      <c r="AX265" s="87">
        <v>104676.85033884802</v>
      </c>
      <c r="AY265" s="87">
        <v>94555.462477977751</v>
      </c>
      <c r="AZ265" s="86">
        <v>1</v>
      </c>
      <c r="BA265" s="100"/>
      <c r="BB265" s="100"/>
      <c r="BC265" s="100"/>
      <c r="BD265" s="100"/>
      <c r="BE265" s="100"/>
      <c r="BF265" s="100"/>
      <c r="BG265" s="100"/>
      <c r="BH265" s="100"/>
      <c r="BI265" s="100"/>
      <c r="BJ265" s="100"/>
      <c r="BK265" s="100"/>
      <c r="BL265" s="100"/>
      <c r="BM265" s="100"/>
      <c r="BN265" s="100"/>
      <c r="BO265" s="100"/>
      <c r="BP265" s="100"/>
      <c r="BQ265" s="100"/>
      <c r="BR265" s="100"/>
      <c r="BS265" s="100"/>
      <c r="BT265" s="100"/>
      <c r="BU265" s="100"/>
      <c r="BV265" s="100"/>
      <c r="BW265" s="100"/>
      <c r="BX265" s="100"/>
      <c r="BY265" s="100"/>
      <c r="BZ265" s="100"/>
    </row>
    <row r="266" spans="1:81" s="86" customFormat="1">
      <c r="A266" s="6" t="s">
        <v>471</v>
      </c>
      <c r="B266">
        <v>268</v>
      </c>
      <c r="C266" t="s">
        <v>297</v>
      </c>
      <c r="D266" t="s">
        <v>298</v>
      </c>
      <c r="E266">
        <v>2</v>
      </c>
      <c r="F266">
        <v>1</v>
      </c>
      <c r="G266" t="s">
        <v>299</v>
      </c>
      <c r="H266" t="s">
        <v>294</v>
      </c>
      <c r="I266" t="s">
        <v>580</v>
      </c>
      <c r="J266" t="s">
        <v>295</v>
      </c>
      <c r="K266">
        <v>2</v>
      </c>
      <c r="L266">
        <v>0</v>
      </c>
      <c r="M266" t="s">
        <v>373</v>
      </c>
      <c r="N266" t="s">
        <v>531</v>
      </c>
      <c r="O266" t="s">
        <v>583</v>
      </c>
      <c r="P266">
        <v>9</v>
      </c>
      <c r="Q266" s="18">
        <v>4</v>
      </c>
      <c r="R266" s="18" t="s">
        <v>380</v>
      </c>
      <c r="S266" s="47" t="s">
        <v>468</v>
      </c>
      <c r="T266" s="33">
        <v>0.78486</v>
      </c>
      <c r="U266" s="33">
        <v>0.77276350661870197</v>
      </c>
      <c r="V266" s="54">
        <v>0.81853520480735242</v>
      </c>
      <c r="W266" s="54">
        <v>0.74707900000000005</v>
      </c>
      <c r="X266" s="19">
        <v>0.78675850126841274</v>
      </c>
      <c r="Y266" s="34">
        <v>1535110</v>
      </c>
      <c r="Z266" s="34">
        <v>1042311.2074045372</v>
      </c>
      <c r="AA266" s="62">
        <v>2979773.1387378443</v>
      </c>
      <c r="AB266" s="16">
        <v>77420.100000000006</v>
      </c>
      <c r="AC266" s="16">
        <v>52264.537567299747</v>
      </c>
      <c r="AD266" s="56">
        <v>119033.46905264164</v>
      </c>
      <c r="AE266" s="24">
        <v>148.9</v>
      </c>
      <c r="AF266" s="24">
        <v>159.69999999999999</v>
      </c>
      <c r="AG266" s="24">
        <v>179.6</v>
      </c>
      <c r="AH266" s="24">
        <v>119.9</v>
      </c>
      <c r="AI266" s="24">
        <f t="shared" si="16"/>
        <v>164.25</v>
      </c>
      <c r="AJ266" s="24">
        <f t="shared" si="17"/>
        <v>139.80000000000001</v>
      </c>
      <c r="AK266" s="19">
        <v>4.1653377146004075E-2</v>
      </c>
      <c r="AL266" s="19">
        <v>77.080019764102673</v>
      </c>
      <c r="AM266" s="24">
        <v>75.09920938505276</v>
      </c>
      <c r="AN266" s="24">
        <v>160.54</v>
      </c>
      <c r="AO266" s="24">
        <v>154.714</v>
      </c>
      <c r="AP266" s="24">
        <v>118.46299999999999</v>
      </c>
      <c r="AQ266" s="19">
        <f>'[1]Data Comps'!U267/'[1]Data Comps'!V267</f>
        <v>5.0432933144856071E-2</v>
      </c>
      <c r="AR266" s="19">
        <v>64.839125955125496</v>
      </c>
      <c r="AS266" s="19">
        <v>59.484939957452902</v>
      </c>
      <c r="AT266" s="21">
        <v>0.80527381814190557</v>
      </c>
      <c r="AU266" s="21">
        <v>0.82574201625281984</v>
      </c>
      <c r="AV266" s="28">
        <v>1646751.6216173766</v>
      </c>
      <c r="AW266" s="34">
        <v>2193379.7662409926</v>
      </c>
      <c r="AX266" s="16">
        <v>81649.636090437372</v>
      </c>
      <c r="AY266" s="16">
        <v>68592.766361022383</v>
      </c>
      <c r="AZ266">
        <v>1</v>
      </c>
    </row>
    <row r="267" spans="1:81" s="86" customFormat="1">
      <c r="A267" t="s">
        <v>470</v>
      </c>
      <c r="B267">
        <v>269</v>
      </c>
      <c r="C267" t="s">
        <v>297</v>
      </c>
      <c r="D267" t="s">
        <v>298</v>
      </c>
      <c r="E267">
        <v>2</v>
      </c>
      <c r="F267">
        <v>1</v>
      </c>
      <c r="G267" t="s">
        <v>299</v>
      </c>
      <c r="H267" t="s">
        <v>294</v>
      </c>
      <c r="I267" t="s">
        <v>580</v>
      </c>
      <c r="J267" t="s">
        <v>295</v>
      </c>
      <c r="K267">
        <v>2</v>
      </c>
      <c r="L267">
        <v>1</v>
      </c>
      <c r="M267" t="s">
        <v>372</v>
      </c>
      <c r="N267" t="s">
        <v>531</v>
      </c>
      <c r="O267" t="s">
        <v>583</v>
      </c>
      <c r="P267">
        <v>9</v>
      </c>
      <c r="Q267" s="14">
        <v>4</v>
      </c>
      <c r="R267" s="14" t="s">
        <v>380</v>
      </c>
      <c r="S267" s="47" t="s">
        <v>468</v>
      </c>
      <c r="T267" s="33">
        <v>0.75680000000000003</v>
      </c>
      <c r="U267" s="33">
        <v>0.77924905134562639</v>
      </c>
      <c r="V267" s="54">
        <v>0.8115472689011477</v>
      </c>
      <c r="W267" s="54">
        <v>0.71479999999999999</v>
      </c>
      <c r="X267" s="19">
        <v>0.77838643144648112</v>
      </c>
      <c r="Y267" s="34">
        <v>1216830</v>
      </c>
      <c r="Z267" s="34">
        <v>1279414.1156517994</v>
      </c>
      <c r="AA267" s="62">
        <v>2370659.048873988</v>
      </c>
      <c r="AB267" s="16">
        <v>67519</v>
      </c>
      <c r="AC267" s="50">
        <v>61896.967942082149</v>
      </c>
      <c r="AD267" s="56">
        <v>97977.007683499396</v>
      </c>
      <c r="AE267" s="24">
        <v>192.8</v>
      </c>
      <c r="AF267" s="24">
        <v>150.5</v>
      </c>
      <c r="AG267" s="24">
        <v>192.8</v>
      </c>
      <c r="AH267" s="24">
        <v>113.9</v>
      </c>
      <c r="AI267" s="24">
        <f t="shared" si="16"/>
        <v>192.8</v>
      </c>
      <c r="AJ267" s="24">
        <f t="shared" si="17"/>
        <v>132.19999999999999</v>
      </c>
      <c r="AK267" s="19">
        <v>4.8297549565128779E-2</v>
      </c>
      <c r="AL267" s="19">
        <v>74.17239729695217</v>
      </c>
      <c r="AM267" s="24">
        <v>72.588225694707688</v>
      </c>
      <c r="AN267" s="24">
        <v>168.595</v>
      </c>
      <c r="AO267" s="24">
        <v>149.476</v>
      </c>
      <c r="AP267" s="24">
        <v>119.349</v>
      </c>
      <c r="AQ267" s="19">
        <f>'[1]Data Comps'!U268/'[1]Data Comps'!V268</f>
        <v>5.5487619470262893E-2</v>
      </c>
      <c r="AR267" s="19">
        <v>57.231227073000362</v>
      </c>
      <c r="AS267" s="19">
        <v>54.066114723263084</v>
      </c>
      <c r="AT267" s="21">
        <v>0.80459114436421475</v>
      </c>
      <c r="AU267" s="21">
        <v>0.8263681774407915</v>
      </c>
      <c r="AV267" s="28">
        <v>1730477.1772476078</v>
      </c>
      <c r="AW267" s="34">
        <v>2286539.2025967073</v>
      </c>
      <c r="AX267" s="50">
        <v>84813.863182297529</v>
      </c>
      <c r="AY267" s="50">
        <v>72325.185767570336</v>
      </c>
      <c r="AZ267">
        <v>1</v>
      </c>
    </row>
    <row r="268" spans="1:81" s="86" customFormat="1">
      <c r="A268" s="86" t="s">
        <v>550</v>
      </c>
      <c r="B268" s="86">
        <v>270</v>
      </c>
      <c r="G268" s="86" t="s">
        <v>300</v>
      </c>
      <c r="H268" s="86" t="s">
        <v>294</v>
      </c>
      <c r="I268" s="86" t="s">
        <v>580</v>
      </c>
      <c r="J268" s="86" t="s">
        <v>298</v>
      </c>
      <c r="K268" s="86">
        <v>3</v>
      </c>
      <c r="L268" s="86">
        <v>1</v>
      </c>
      <c r="M268" s="86" t="s">
        <v>374</v>
      </c>
      <c r="N268" s="86" t="s">
        <v>531</v>
      </c>
      <c r="O268" s="86" t="s">
        <v>583</v>
      </c>
      <c r="P268" s="86">
        <v>9</v>
      </c>
      <c r="Q268" s="87">
        <v>4</v>
      </c>
      <c r="R268" s="87" t="s">
        <v>380</v>
      </c>
      <c r="S268" s="87"/>
      <c r="T268" s="113">
        <v>0.803369</v>
      </c>
      <c r="U268" s="90">
        <v>0.79752843637036808</v>
      </c>
      <c r="V268" s="115">
        <v>0.84169587049628625</v>
      </c>
      <c r="W268" s="93">
        <v>0.77034999999999998</v>
      </c>
      <c r="X268" s="88">
        <v>0.81343332576974847</v>
      </c>
      <c r="Y268" s="99">
        <v>3346300</v>
      </c>
      <c r="Z268" s="91">
        <v>2560442.5766933965</v>
      </c>
      <c r="AA268" s="116">
        <v>4894037.4965472044</v>
      </c>
      <c r="AB268" s="87">
        <v>156298</v>
      </c>
      <c r="AC268" s="99">
        <v>112315.36356662281</v>
      </c>
      <c r="AD268" s="96">
        <v>167938.89098162865</v>
      </c>
      <c r="AE268" s="89">
        <v>322.2</v>
      </c>
      <c r="AF268" s="89">
        <v>158.9</v>
      </c>
      <c r="AG268" s="89">
        <v>319.2</v>
      </c>
      <c r="AH268" s="89">
        <v>109.2</v>
      </c>
      <c r="AI268" s="89">
        <f t="shared" si="16"/>
        <v>320.7</v>
      </c>
      <c r="AJ268" s="89">
        <f t="shared" si="17"/>
        <v>134.05000000000001</v>
      </c>
      <c r="AK268" s="114">
        <v>4.5152053740068435E-2</v>
      </c>
      <c r="AL268" s="90">
        <v>88.418519919751333</v>
      </c>
      <c r="AM268" s="89">
        <v>87.425327175988883</v>
      </c>
      <c r="AN268" s="117">
        <v>312.77600000000001</v>
      </c>
      <c r="AO268" s="118">
        <v>171.821</v>
      </c>
      <c r="AP268" s="89">
        <v>125.52199999999999</v>
      </c>
      <c r="AQ268" s="114" t="e">
        <f>'[1]Data Comps'!U482/'[1]Data Comps'!V482</f>
        <v>#DIV/0!</v>
      </c>
      <c r="AR268" s="90">
        <v>71.164121620617266</v>
      </c>
      <c r="AS268" s="88">
        <v>64.229228780918504</v>
      </c>
      <c r="AT268" s="90">
        <v>0.81784099719254655</v>
      </c>
      <c r="AU268" s="90">
        <v>0.84908141016012151</v>
      </c>
      <c r="AV268" s="91">
        <v>2913695.1953307851</v>
      </c>
      <c r="AW268" s="91">
        <v>4239800.05987236</v>
      </c>
      <c r="AX268" s="99">
        <v>136560.21596155557</v>
      </c>
      <c r="AY268" s="99">
        <v>113431.39723707319</v>
      </c>
      <c r="AZ268" s="86">
        <v>1</v>
      </c>
      <c r="BA268" s="89"/>
      <c r="BB268" s="89"/>
      <c r="BC268" s="89"/>
      <c r="BD268" s="89"/>
      <c r="BE268" s="89"/>
      <c r="BF268" s="89"/>
      <c r="BG268" s="88"/>
      <c r="BH268" s="89"/>
      <c r="BI268" s="88"/>
      <c r="BJ268" s="89"/>
      <c r="BK268" s="89"/>
      <c r="BL268" s="89"/>
      <c r="BM268" s="89"/>
      <c r="BN268" s="87"/>
      <c r="BO268" s="87"/>
      <c r="BP268" s="87"/>
      <c r="BQ268" s="87"/>
      <c r="BR268" s="87"/>
      <c r="BS268" s="87"/>
      <c r="BT268" s="87"/>
      <c r="BU268" s="87"/>
      <c r="BV268" s="87"/>
      <c r="BW268" s="89"/>
      <c r="BX268" s="89"/>
      <c r="BY268" s="89"/>
      <c r="BZ268" s="89"/>
      <c r="CA268" s="89"/>
      <c r="CB268" s="89"/>
      <c r="CC268" s="89"/>
    </row>
    <row r="269" spans="1:81">
      <c r="AA269" s="14"/>
    </row>
    <row r="270" spans="1:81">
      <c r="AA270" s="14"/>
    </row>
    <row r="271" spans="1:81">
      <c r="AA271" s="14"/>
    </row>
    <row r="272" spans="1:81">
      <c r="AA272" s="14"/>
    </row>
    <row r="273" spans="27:27">
      <c r="AA273" s="14"/>
    </row>
    <row r="274" spans="27:27">
      <c r="AA274" s="14"/>
    </row>
    <row r="275" spans="27:27">
      <c r="AA275" s="14"/>
    </row>
    <row r="276" spans="27:27">
      <c r="AA276" s="14"/>
    </row>
    <row r="277" spans="27:27">
      <c r="AA277" s="14"/>
    </row>
    <row r="278" spans="27:27">
      <c r="AA278" s="14"/>
    </row>
    <row r="279" spans="27:27">
      <c r="AA279" s="14"/>
    </row>
    <row r="280" spans="27:27">
      <c r="AA280" s="14"/>
    </row>
    <row r="281" spans="27:27">
      <c r="AA281" s="14"/>
    </row>
    <row r="282" spans="27:27">
      <c r="AA282" s="14"/>
    </row>
    <row r="283" spans="27:27">
      <c r="AA283" s="14"/>
    </row>
    <row r="284" spans="27:27">
      <c r="AA284" s="14"/>
    </row>
    <row r="285" spans="27:27">
      <c r="AA285" s="14"/>
    </row>
    <row r="286" spans="27:27">
      <c r="AA286" s="14"/>
    </row>
    <row r="287" spans="27:27">
      <c r="AA287" s="14"/>
    </row>
    <row r="288" spans="27:27">
      <c r="AA288" s="14"/>
    </row>
    <row r="289" spans="27:27">
      <c r="AA289" s="14"/>
    </row>
    <row r="290" spans="27:27">
      <c r="AA290" s="14"/>
    </row>
    <row r="291" spans="27:27">
      <c r="AA291" s="14"/>
    </row>
    <row r="292" spans="27:27">
      <c r="AA292" s="14"/>
    </row>
    <row r="293" spans="27:27">
      <c r="AA293" s="14"/>
    </row>
    <row r="294" spans="27:27">
      <c r="AA294" s="14"/>
    </row>
    <row r="295" spans="27:27">
      <c r="AA295" s="14"/>
    </row>
    <row r="296" spans="27:27">
      <c r="AA296" s="14"/>
    </row>
    <row r="297" spans="27:27">
      <c r="AA297" s="14"/>
    </row>
    <row r="298" spans="27:27">
      <c r="AA298" s="14"/>
    </row>
    <row r="299" spans="27:27">
      <c r="AA299" s="14"/>
    </row>
    <row r="300" spans="27:27">
      <c r="AA300" s="14"/>
    </row>
    <row r="301" spans="27:27">
      <c r="AA301" s="14"/>
    </row>
    <row r="302" spans="27:27">
      <c r="AA302" s="14"/>
    </row>
    <row r="303" spans="27:27">
      <c r="AA303" s="14"/>
    </row>
    <row r="304" spans="27:27">
      <c r="AA304" s="14"/>
    </row>
    <row r="305" spans="27:27">
      <c r="AA305" s="14"/>
    </row>
    <row r="306" spans="27:27">
      <c r="AA306" s="14"/>
    </row>
    <row r="307" spans="27:27">
      <c r="AA307" s="14"/>
    </row>
    <row r="308" spans="27:27">
      <c r="AA308" s="14"/>
    </row>
    <row r="309" spans="27:27">
      <c r="AA309" s="14"/>
    </row>
    <row r="310" spans="27:27">
      <c r="AA310" s="14"/>
    </row>
    <row r="311" spans="27:27">
      <c r="AA311" s="14"/>
    </row>
    <row r="312" spans="27:27">
      <c r="AA312" s="14"/>
    </row>
    <row r="313" spans="27:27">
      <c r="AA313" s="14"/>
    </row>
    <row r="314" spans="27:27">
      <c r="AA314" s="14"/>
    </row>
    <row r="315" spans="27:27">
      <c r="AA315" s="14"/>
    </row>
    <row r="316" spans="27:27">
      <c r="AA316" s="14"/>
    </row>
    <row r="317" spans="27:27">
      <c r="AA317" s="14"/>
    </row>
    <row r="318" spans="27:27">
      <c r="AA318" s="14"/>
    </row>
    <row r="319" spans="27:27">
      <c r="AA319" s="14"/>
    </row>
    <row r="320" spans="27:27">
      <c r="AA320" s="14"/>
    </row>
    <row r="321" spans="27:27">
      <c r="AA321" s="14"/>
    </row>
    <row r="322" spans="27:27">
      <c r="AA322" s="14"/>
    </row>
    <row r="323" spans="27:27">
      <c r="AA323" s="14"/>
    </row>
    <row r="324" spans="27:27">
      <c r="AA324" s="14"/>
    </row>
    <row r="325" spans="27:27">
      <c r="AA325" s="14"/>
    </row>
    <row r="326" spans="27:27">
      <c r="AA326" s="14"/>
    </row>
    <row r="327" spans="27:27">
      <c r="AA327" s="14"/>
    </row>
    <row r="328" spans="27:27">
      <c r="AA328" s="14"/>
    </row>
    <row r="329" spans="27:27">
      <c r="AA329" s="14"/>
    </row>
    <row r="330" spans="27:27">
      <c r="AA330" s="14"/>
    </row>
    <row r="331" spans="27:27">
      <c r="AA331" s="14"/>
    </row>
    <row r="332" spans="27:27">
      <c r="AA332" s="14"/>
    </row>
    <row r="333" spans="27:27">
      <c r="AA333" s="14"/>
    </row>
    <row r="334" spans="27:27">
      <c r="AA334" s="14"/>
    </row>
    <row r="335" spans="27:27">
      <c r="AA335" s="14"/>
    </row>
    <row r="336" spans="27:27">
      <c r="AA336" s="14"/>
    </row>
    <row r="337" spans="27:27">
      <c r="AA337" s="14"/>
    </row>
    <row r="338" spans="27:27">
      <c r="AA338" s="14"/>
    </row>
    <row r="339" spans="27:27">
      <c r="AA339" s="14"/>
    </row>
    <row r="340" spans="27:27">
      <c r="AA340" s="14"/>
    </row>
    <row r="341" spans="27:27">
      <c r="AA341" s="14"/>
    </row>
    <row r="342" spans="27:27">
      <c r="AA342" s="14"/>
    </row>
    <row r="343" spans="27:27">
      <c r="AA343" s="14"/>
    </row>
    <row r="344" spans="27:27">
      <c r="AA344" s="14"/>
    </row>
    <row r="345" spans="27:27">
      <c r="AA345" s="14"/>
    </row>
    <row r="346" spans="27:27">
      <c r="AA346" s="14"/>
    </row>
    <row r="347" spans="27:27">
      <c r="AA347" s="14"/>
    </row>
    <row r="348" spans="27:27">
      <c r="AA348" s="14"/>
    </row>
  </sheetData>
  <sortState xmlns:xlrd2="http://schemas.microsoft.com/office/spreadsheetml/2017/richdata2" ref="A2:AZ268">
    <sortCondition ref="B2:B268"/>
  </sortState>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AF27-0AEA-DD48-8624-0258B520A3BA}">
  <dimension ref="A1:C10"/>
  <sheetViews>
    <sheetView workbookViewId="0">
      <selection activeCell="E8" sqref="E8"/>
    </sheetView>
  </sheetViews>
  <sheetFormatPr baseColWidth="10" defaultRowHeight="16"/>
  <sheetData>
    <row r="1" spans="1:3">
      <c r="A1" t="s">
        <v>520</v>
      </c>
      <c r="B1" t="s">
        <v>384</v>
      </c>
      <c r="C1" t="s">
        <v>532</v>
      </c>
    </row>
    <row r="2" spans="1:3">
      <c r="A2" t="s">
        <v>298</v>
      </c>
      <c r="B2">
        <v>1</v>
      </c>
      <c r="C2">
        <v>20</v>
      </c>
    </row>
    <row r="3" spans="1:3">
      <c r="A3" t="s">
        <v>298</v>
      </c>
      <c r="B3">
        <v>2</v>
      </c>
      <c r="C3">
        <v>46</v>
      </c>
    </row>
    <row r="4" spans="1:3">
      <c r="A4" t="s">
        <v>298</v>
      </c>
      <c r="B4">
        <v>3</v>
      </c>
      <c r="C4">
        <v>24</v>
      </c>
    </row>
    <row r="5" spans="1:3">
      <c r="A5" t="s">
        <v>295</v>
      </c>
      <c r="B5">
        <v>1</v>
      </c>
      <c r="C5">
        <v>46</v>
      </c>
    </row>
    <row r="6" spans="1:3">
      <c r="A6" t="s">
        <v>295</v>
      </c>
      <c r="B6">
        <v>2</v>
      </c>
      <c r="C6">
        <v>63</v>
      </c>
    </row>
    <row r="7" spans="1:3">
      <c r="A7" t="s">
        <v>295</v>
      </c>
      <c r="B7">
        <v>3</v>
      </c>
      <c r="C7">
        <v>29</v>
      </c>
    </row>
    <row r="8" spans="1:3">
      <c r="A8" t="s">
        <v>308</v>
      </c>
      <c r="B8">
        <v>1</v>
      </c>
      <c r="C8">
        <v>5</v>
      </c>
    </row>
    <row r="9" spans="1:3">
      <c r="A9" t="s">
        <v>308</v>
      </c>
      <c r="B9">
        <v>2</v>
      </c>
      <c r="C9">
        <v>17</v>
      </c>
    </row>
    <row r="10" spans="1:3">
      <c r="A10" t="s">
        <v>308</v>
      </c>
      <c r="B10">
        <v>3</v>
      </c>
      <c r="C10">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0F54-FCC9-CF48-A8F9-F71CBE11114F}">
  <dimension ref="A1:BY278"/>
  <sheetViews>
    <sheetView zoomScale="136" zoomScaleNormal="136" workbookViewId="0">
      <selection sqref="A1:CB60"/>
    </sheetView>
  </sheetViews>
  <sheetFormatPr baseColWidth="10" defaultRowHeight="16"/>
  <cols>
    <col min="1" max="1" width="10.83203125" customWidth="1"/>
    <col min="22" max="22" width="17.83203125" customWidth="1"/>
  </cols>
  <sheetData>
    <row r="1" spans="1:22">
      <c r="A1" s="1" t="s">
        <v>0</v>
      </c>
      <c r="B1" s="1"/>
      <c r="C1" s="1"/>
      <c r="D1" s="1"/>
      <c r="E1" s="1"/>
      <c r="F1" s="1"/>
      <c r="G1" s="1"/>
      <c r="H1" s="1"/>
      <c r="I1" s="1"/>
      <c r="J1" s="1"/>
      <c r="K1" s="1"/>
      <c r="L1" s="1"/>
      <c r="M1" s="1"/>
      <c r="N1" s="1"/>
      <c r="O1" s="1"/>
      <c r="P1" s="1"/>
      <c r="S1" s="5" t="s">
        <v>18</v>
      </c>
      <c r="T1" s="5">
        <v>1</v>
      </c>
      <c r="U1" s="5" t="s">
        <v>287</v>
      </c>
      <c r="V1" s="5" t="s">
        <v>291</v>
      </c>
    </row>
    <row r="2" spans="1:22">
      <c r="A2" s="1" t="s">
        <v>1</v>
      </c>
      <c r="B2" s="1"/>
      <c r="C2" s="1"/>
      <c r="D2" s="1"/>
      <c r="E2" s="1"/>
      <c r="F2" s="1"/>
      <c r="G2" s="1"/>
      <c r="H2" s="1"/>
      <c r="I2" s="1"/>
      <c r="J2" s="1"/>
      <c r="K2" s="1"/>
      <c r="L2" s="1"/>
      <c r="M2" s="1"/>
      <c r="N2" s="1"/>
      <c r="O2" s="1"/>
      <c r="P2" s="1"/>
      <c r="S2" t="s">
        <v>19</v>
      </c>
      <c r="T2">
        <v>2</v>
      </c>
      <c r="U2" t="s">
        <v>293</v>
      </c>
      <c r="V2" t="s">
        <v>296</v>
      </c>
    </row>
    <row r="3" spans="1:22">
      <c r="A3" s="1" t="s">
        <v>2</v>
      </c>
      <c r="B3" s="1"/>
      <c r="C3" s="1"/>
      <c r="D3" s="1"/>
      <c r="E3" s="1"/>
      <c r="F3" s="1"/>
      <c r="G3" s="1"/>
      <c r="H3" s="1"/>
      <c r="I3" s="1"/>
      <c r="J3" s="1"/>
      <c r="K3" s="1"/>
      <c r="L3" s="1"/>
      <c r="M3" s="1"/>
      <c r="N3" s="1"/>
      <c r="O3" s="1"/>
      <c r="P3" s="1"/>
      <c r="S3" t="s">
        <v>20</v>
      </c>
      <c r="T3">
        <v>3</v>
      </c>
      <c r="U3" t="s">
        <v>297</v>
      </c>
    </row>
    <row r="4" spans="1:22">
      <c r="A4" s="2"/>
      <c r="B4" s="1" t="s">
        <v>3</v>
      </c>
      <c r="C4" s="1"/>
      <c r="D4" s="1"/>
      <c r="E4" s="1"/>
      <c r="F4" s="1"/>
      <c r="G4" s="1"/>
      <c r="H4" s="1"/>
      <c r="I4" s="1"/>
      <c r="J4" s="1"/>
      <c r="K4" s="1"/>
      <c r="L4" s="1"/>
      <c r="M4" s="1"/>
      <c r="N4" s="1"/>
      <c r="O4" s="1"/>
      <c r="P4" s="1"/>
      <c r="S4" s="6" t="s">
        <v>21</v>
      </c>
      <c r="T4" s="6">
        <v>4</v>
      </c>
      <c r="U4" t="s">
        <v>293</v>
      </c>
    </row>
    <row r="5" spans="1:22">
      <c r="A5" s="1"/>
      <c r="B5" s="1" t="s">
        <v>4</v>
      </c>
      <c r="C5" s="1"/>
      <c r="D5" s="1"/>
      <c r="E5" s="1"/>
      <c r="F5" s="1"/>
      <c r="G5" s="1"/>
      <c r="H5" s="1"/>
      <c r="I5" s="1"/>
      <c r="J5" s="1"/>
      <c r="K5" s="1"/>
      <c r="L5" s="1"/>
      <c r="M5" s="1"/>
      <c r="N5" s="1"/>
      <c r="O5" s="1"/>
      <c r="P5" s="1"/>
      <c r="S5" s="6" t="s">
        <v>22</v>
      </c>
      <c r="T5" s="6">
        <v>5</v>
      </c>
      <c r="U5" t="s">
        <v>293</v>
      </c>
    </row>
    <row r="6" spans="1:22">
      <c r="A6" s="3"/>
      <c r="B6" s="1" t="s">
        <v>5</v>
      </c>
      <c r="C6" s="1"/>
      <c r="D6" s="1"/>
      <c r="E6" s="1"/>
      <c r="F6" s="1"/>
      <c r="G6" s="1"/>
      <c r="H6" s="1"/>
      <c r="I6" s="1"/>
      <c r="J6" s="1"/>
      <c r="K6" s="1"/>
      <c r="L6" s="1"/>
      <c r="M6" s="1"/>
      <c r="N6" s="1"/>
      <c r="O6" s="1"/>
      <c r="P6" s="1"/>
      <c r="S6" t="s">
        <v>23</v>
      </c>
      <c r="T6">
        <v>6</v>
      </c>
      <c r="U6" t="s">
        <v>297</v>
      </c>
    </row>
    <row r="7" spans="1:22">
      <c r="A7" s="1"/>
      <c r="B7" s="1"/>
      <c r="C7" s="1"/>
      <c r="D7" s="1"/>
      <c r="E7" s="1"/>
      <c r="F7" s="1"/>
      <c r="G7" s="1"/>
      <c r="H7" s="1"/>
      <c r="I7" s="1"/>
      <c r="J7" s="1"/>
      <c r="K7" s="1"/>
      <c r="L7" s="1"/>
      <c r="M7" s="1"/>
      <c r="N7" s="1"/>
      <c r="O7" s="1"/>
      <c r="P7" s="1"/>
      <c r="S7" t="s">
        <v>24</v>
      </c>
      <c r="T7">
        <v>7</v>
      </c>
      <c r="U7" t="s">
        <v>299</v>
      </c>
    </row>
    <row r="8" spans="1:22">
      <c r="A8" s="1"/>
      <c r="B8" s="1"/>
      <c r="C8" s="1"/>
      <c r="D8" s="1"/>
      <c r="E8" s="1"/>
      <c r="F8" s="1"/>
      <c r="G8" s="1"/>
      <c r="H8" s="1"/>
      <c r="I8" s="1"/>
      <c r="J8" s="1"/>
      <c r="K8" s="1"/>
      <c r="L8" s="1"/>
      <c r="M8" s="1"/>
      <c r="N8" s="1"/>
      <c r="O8" s="1"/>
      <c r="P8" s="1"/>
      <c r="S8" t="s">
        <v>25</v>
      </c>
      <c r="T8">
        <v>8</v>
      </c>
      <c r="U8" t="s">
        <v>300</v>
      </c>
    </row>
    <row r="9" spans="1:22">
      <c r="A9" s="1" t="s">
        <v>6</v>
      </c>
      <c r="B9" s="1"/>
      <c r="C9" s="1"/>
      <c r="D9" s="1"/>
      <c r="E9" s="1"/>
      <c r="F9" s="1"/>
      <c r="G9" s="1"/>
      <c r="H9" s="1"/>
      <c r="I9" s="1"/>
      <c r="J9" s="1"/>
      <c r="K9" s="1"/>
      <c r="L9" s="1"/>
      <c r="M9" s="1"/>
      <c r="N9" s="1"/>
      <c r="O9" s="1"/>
      <c r="P9" s="1"/>
      <c r="S9" t="s">
        <v>26</v>
      </c>
      <c r="T9">
        <v>9</v>
      </c>
      <c r="U9" t="s">
        <v>301</v>
      </c>
      <c r="V9" t="s">
        <v>303</v>
      </c>
    </row>
    <row r="10" spans="1:22">
      <c r="A10" s="1" t="s">
        <v>7</v>
      </c>
      <c r="B10" s="1"/>
      <c r="C10" s="1"/>
      <c r="D10" s="1"/>
      <c r="E10" s="1"/>
      <c r="F10" s="1"/>
      <c r="G10" s="1"/>
      <c r="H10" s="1"/>
      <c r="I10" s="1"/>
      <c r="J10" s="1"/>
      <c r="K10" s="1"/>
      <c r="L10" s="1"/>
      <c r="M10" s="1"/>
      <c r="N10" s="1"/>
      <c r="O10" s="1"/>
      <c r="P10" s="1"/>
      <c r="S10" t="s">
        <v>27</v>
      </c>
      <c r="T10" s="5">
        <v>10</v>
      </c>
      <c r="U10" t="s">
        <v>293</v>
      </c>
    </row>
    <row r="11" spans="1:22">
      <c r="A11" s="1" t="s">
        <v>8</v>
      </c>
      <c r="B11" s="1"/>
      <c r="C11" s="1"/>
      <c r="D11" s="1"/>
      <c r="E11" s="1"/>
      <c r="F11" s="1"/>
      <c r="G11" s="1"/>
      <c r="H11" s="1"/>
      <c r="I11" s="1"/>
      <c r="J11" s="1"/>
      <c r="K11" s="1"/>
      <c r="L11" s="1"/>
      <c r="M11" s="1"/>
      <c r="N11" s="1"/>
      <c r="O11" s="1"/>
      <c r="P11" s="1"/>
      <c r="S11" t="s">
        <v>28</v>
      </c>
      <c r="T11">
        <v>11</v>
      </c>
      <c r="U11" t="s">
        <v>300</v>
      </c>
    </row>
    <row r="12" spans="1:22">
      <c r="A12" s="1" t="s">
        <v>9</v>
      </c>
      <c r="B12" s="1"/>
      <c r="C12" s="1"/>
      <c r="D12" s="1"/>
      <c r="E12" s="1"/>
      <c r="F12" s="1"/>
      <c r="G12" s="1"/>
      <c r="H12" s="1"/>
      <c r="I12" s="1"/>
      <c r="J12" s="1"/>
      <c r="K12" s="1"/>
      <c r="L12" s="1"/>
      <c r="M12" s="1"/>
      <c r="N12" s="1"/>
      <c r="O12" s="1"/>
      <c r="P12" s="1"/>
      <c r="S12" t="s">
        <v>29</v>
      </c>
      <c r="T12">
        <v>12</v>
      </c>
      <c r="U12" t="s">
        <v>300</v>
      </c>
    </row>
    <row r="13" spans="1:22">
      <c r="A13" s="1"/>
      <c r="B13" s="1"/>
      <c r="C13" s="1"/>
      <c r="D13" s="1"/>
      <c r="E13" s="1"/>
      <c r="F13" s="1"/>
      <c r="G13" s="1"/>
      <c r="H13" s="1"/>
      <c r="I13" s="1"/>
      <c r="J13" s="1"/>
      <c r="K13" s="1"/>
      <c r="L13" s="1"/>
      <c r="M13" s="1"/>
      <c r="N13" s="1"/>
      <c r="O13" s="1"/>
      <c r="P13" s="1"/>
      <c r="S13" t="s">
        <v>30</v>
      </c>
      <c r="T13" s="6">
        <v>13</v>
      </c>
      <c r="U13" t="s">
        <v>301</v>
      </c>
    </row>
    <row r="14" spans="1:22">
      <c r="A14" s="1" t="s">
        <v>10</v>
      </c>
      <c r="B14" s="1"/>
      <c r="C14" s="1"/>
      <c r="D14" s="1"/>
      <c r="E14" s="1"/>
      <c r="F14" s="1"/>
      <c r="G14" s="1"/>
      <c r="H14" s="1"/>
      <c r="I14" s="1"/>
      <c r="J14" s="1"/>
      <c r="K14" s="1"/>
      <c r="L14" s="1"/>
      <c r="M14" s="1"/>
      <c r="N14" s="1"/>
      <c r="O14" s="1"/>
      <c r="P14" s="1"/>
      <c r="S14" t="s">
        <v>31</v>
      </c>
      <c r="T14" s="6">
        <v>14</v>
      </c>
      <c r="U14" t="s">
        <v>297</v>
      </c>
      <c r="V14" t="s">
        <v>304</v>
      </c>
    </row>
    <row r="15" spans="1:22">
      <c r="A15" s="4"/>
      <c r="B15" s="1" t="s">
        <v>11</v>
      </c>
      <c r="C15" s="1"/>
      <c r="D15" s="1"/>
      <c r="E15" s="1"/>
      <c r="F15" s="1"/>
      <c r="G15" s="1"/>
      <c r="H15" s="1"/>
      <c r="I15" s="1"/>
      <c r="J15" s="1"/>
      <c r="K15" s="1"/>
      <c r="L15" s="1"/>
      <c r="M15" s="1"/>
      <c r="N15" s="1"/>
      <c r="O15" s="1"/>
      <c r="P15" s="1"/>
      <c r="S15" t="s">
        <v>32</v>
      </c>
      <c r="T15">
        <v>15</v>
      </c>
      <c r="U15" t="s">
        <v>293</v>
      </c>
    </row>
    <row r="16" spans="1:22">
      <c r="A16" s="1" t="s">
        <v>12</v>
      </c>
      <c r="B16" s="1"/>
      <c r="C16" s="1"/>
      <c r="D16" s="1"/>
      <c r="E16" s="1"/>
      <c r="F16" s="1"/>
      <c r="G16" s="1"/>
      <c r="H16" s="1"/>
      <c r="I16" s="1"/>
      <c r="J16" s="1"/>
      <c r="K16" s="1"/>
      <c r="L16" s="1"/>
      <c r="M16" s="1"/>
      <c r="N16" s="1"/>
      <c r="O16" s="1"/>
      <c r="P16" s="1"/>
      <c r="S16" t="s">
        <v>33</v>
      </c>
      <c r="T16">
        <v>16</v>
      </c>
      <c r="U16" t="s">
        <v>297</v>
      </c>
      <c r="V16" t="s">
        <v>305</v>
      </c>
    </row>
    <row r="17" spans="1:22">
      <c r="A17" s="1"/>
      <c r="B17" s="1"/>
      <c r="C17" s="1"/>
      <c r="D17" s="1"/>
      <c r="E17" s="1"/>
      <c r="F17" s="1"/>
      <c r="G17" s="1"/>
      <c r="H17" s="1"/>
      <c r="I17" s="1"/>
      <c r="J17" s="1"/>
      <c r="K17" s="1"/>
      <c r="L17" s="1"/>
      <c r="M17" s="1"/>
      <c r="N17" s="1"/>
      <c r="O17" s="1"/>
      <c r="P17" s="1"/>
      <c r="S17" t="s">
        <v>34</v>
      </c>
      <c r="T17">
        <v>17</v>
      </c>
      <c r="U17" t="s">
        <v>293</v>
      </c>
    </row>
    <row r="18" spans="1:22">
      <c r="A18" s="1" t="s">
        <v>13</v>
      </c>
      <c r="B18" s="1" t="s">
        <v>14</v>
      </c>
      <c r="C18" s="1"/>
      <c r="D18" s="1"/>
      <c r="E18" s="1"/>
      <c r="F18" s="1"/>
      <c r="G18" s="1"/>
      <c r="H18" s="1"/>
      <c r="I18" s="1"/>
      <c r="J18" s="1"/>
      <c r="K18" s="1"/>
      <c r="L18" s="1"/>
      <c r="M18" s="1"/>
      <c r="N18" s="1"/>
      <c r="O18" s="1"/>
      <c r="P18" s="1"/>
      <c r="S18" s="7" t="s">
        <v>35</v>
      </c>
      <c r="T18">
        <v>18</v>
      </c>
      <c r="U18" t="s">
        <v>300</v>
      </c>
      <c r="V18" t="s">
        <v>306</v>
      </c>
    </row>
    <row r="19" spans="1:22">
      <c r="A19" s="1" t="s">
        <v>15</v>
      </c>
      <c r="B19" s="1"/>
      <c r="C19" s="1"/>
      <c r="D19" s="1"/>
      <c r="E19" s="1"/>
      <c r="F19" s="1"/>
      <c r="G19" s="1"/>
      <c r="H19" s="1"/>
      <c r="I19" s="1"/>
      <c r="J19" s="1"/>
      <c r="K19" s="1"/>
      <c r="L19" s="1"/>
      <c r="M19" s="1"/>
      <c r="N19" s="1"/>
      <c r="O19" s="1"/>
      <c r="P19" s="1"/>
      <c r="S19" t="s">
        <v>36</v>
      </c>
      <c r="T19" s="5">
        <v>19</v>
      </c>
      <c r="U19" t="s">
        <v>307</v>
      </c>
    </row>
    <row r="20" spans="1:22">
      <c r="A20" s="1"/>
      <c r="B20" s="1"/>
      <c r="C20" s="1"/>
      <c r="D20" s="1"/>
      <c r="E20" s="1"/>
      <c r="F20" s="1"/>
      <c r="G20" s="1"/>
      <c r="H20" s="1"/>
      <c r="I20" s="1"/>
      <c r="J20" s="1"/>
      <c r="K20" s="1"/>
      <c r="L20" s="1"/>
      <c r="M20" s="1"/>
      <c r="N20" s="1"/>
      <c r="O20" s="1"/>
      <c r="P20" s="1"/>
      <c r="S20" t="s">
        <v>37</v>
      </c>
      <c r="T20">
        <v>20</v>
      </c>
      <c r="U20" t="s">
        <v>299</v>
      </c>
    </row>
    <row r="21" spans="1:22">
      <c r="A21" s="1" t="s">
        <v>16</v>
      </c>
      <c r="B21" s="1" t="s">
        <v>17</v>
      </c>
      <c r="C21" s="1"/>
      <c r="D21" s="1"/>
      <c r="E21" s="1"/>
      <c r="F21" s="1"/>
      <c r="G21" s="1"/>
      <c r="H21" s="1"/>
      <c r="I21" s="1"/>
      <c r="J21" s="1"/>
      <c r="K21" s="1"/>
      <c r="L21" s="1"/>
      <c r="M21" s="1"/>
      <c r="N21" s="1"/>
      <c r="O21" s="1"/>
      <c r="P21" s="1"/>
      <c r="S21" t="s">
        <v>38</v>
      </c>
      <c r="T21">
        <v>21</v>
      </c>
      <c r="U21" t="s">
        <v>293</v>
      </c>
    </row>
    <row r="22" spans="1:22">
      <c r="A22" s="1"/>
      <c r="B22" s="1"/>
      <c r="C22" s="1"/>
      <c r="D22" s="1"/>
      <c r="E22" s="1"/>
      <c r="F22" s="1"/>
      <c r="G22" s="1"/>
      <c r="H22" s="1"/>
      <c r="I22" s="1"/>
      <c r="J22" s="1"/>
      <c r="K22" s="1"/>
      <c r="L22" s="1"/>
      <c r="M22" s="1"/>
      <c r="N22" s="1"/>
      <c r="O22" s="1"/>
      <c r="P22" s="1"/>
      <c r="S22" t="s">
        <v>39</v>
      </c>
      <c r="T22" s="6">
        <v>22</v>
      </c>
      <c r="U22" t="s">
        <v>293</v>
      </c>
    </row>
    <row r="23" spans="1:22">
      <c r="A23" s="1"/>
      <c r="B23" s="1"/>
      <c r="C23" s="1"/>
      <c r="D23" s="1"/>
      <c r="E23" s="1"/>
      <c r="F23" s="1"/>
      <c r="G23" s="1"/>
      <c r="H23" s="1"/>
      <c r="I23" s="1"/>
      <c r="J23" s="1"/>
      <c r="K23" s="1"/>
      <c r="L23" s="1"/>
      <c r="M23" s="1"/>
      <c r="N23" s="1"/>
      <c r="O23" s="1"/>
      <c r="P23" s="1"/>
      <c r="S23" t="s">
        <v>40</v>
      </c>
      <c r="T23" s="6">
        <v>23</v>
      </c>
      <c r="U23" t="s">
        <v>293</v>
      </c>
    </row>
    <row r="24" spans="1:22">
      <c r="A24" s="1" t="s">
        <v>501</v>
      </c>
      <c r="B24" s="1"/>
      <c r="C24" s="1"/>
      <c r="D24" s="1"/>
      <c r="E24" s="1"/>
      <c r="F24" s="1"/>
      <c r="G24" s="1"/>
      <c r="H24" s="1"/>
      <c r="I24" s="1"/>
      <c r="J24" s="1"/>
      <c r="K24" s="1"/>
      <c r="L24" s="1"/>
      <c r="M24" s="1"/>
      <c r="N24" s="1"/>
      <c r="O24" s="1"/>
      <c r="P24" s="1"/>
      <c r="S24" t="s">
        <v>41</v>
      </c>
      <c r="T24">
        <v>24</v>
      </c>
      <c r="U24" t="s">
        <v>297</v>
      </c>
    </row>
    <row r="25" spans="1:22">
      <c r="A25" s="1"/>
      <c r="B25" s="1"/>
      <c r="C25" s="1"/>
      <c r="D25" s="1"/>
      <c r="E25" s="1"/>
      <c r="F25" s="1"/>
      <c r="G25" s="1"/>
      <c r="H25" s="1"/>
      <c r="I25" s="1"/>
      <c r="J25" s="1"/>
      <c r="K25" s="1"/>
      <c r="L25" s="1"/>
      <c r="M25" s="1"/>
      <c r="N25" s="1"/>
      <c r="O25" s="1"/>
      <c r="P25" s="1"/>
      <c r="S25" t="s">
        <v>42</v>
      </c>
      <c r="T25">
        <v>26</v>
      </c>
      <c r="U25" t="s">
        <v>293</v>
      </c>
      <c r="V25" t="s">
        <v>309</v>
      </c>
    </row>
    <row r="26" spans="1:22">
      <c r="A26" t="s">
        <v>517</v>
      </c>
      <c r="S26" t="s">
        <v>43</v>
      </c>
      <c r="T26">
        <v>27</v>
      </c>
      <c r="U26" t="s">
        <v>301</v>
      </c>
    </row>
    <row r="27" spans="1:22">
      <c r="A27" s="49" t="s">
        <v>518</v>
      </c>
      <c r="B27" s="49"/>
      <c r="C27" s="49"/>
      <c r="D27" s="49"/>
      <c r="E27" s="49"/>
      <c r="F27" s="49"/>
      <c r="G27" s="49"/>
      <c r="H27" s="49"/>
      <c r="I27" s="49"/>
      <c r="J27" s="49"/>
      <c r="S27" t="s">
        <v>44</v>
      </c>
      <c r="T27" s="5">
        <v>28</v>
      </c>
      <c r="U27" t="s">
        <v>293</v>
      </c>
    </row>
    <row r="28" spans="1:22">
      <c r="A28" s="49" t="s">
        <v>519</v>
      </c>
      <c r="B28" s="49"/>
      <c r="C28" s="49"/>
      <c r="D28" s="49"/>
      <c r="E28" s="49"/>
      <c r="F28" s="49"/>
      <c r="S28" t="s">
        <v>45</v>
      </c>
      <c r="T28">
        <v>29</v>
      </c>
      <c r="U28" t="s">
        <v>293</v>
      </c>
    </row>
    <row r="29" spans="1:22">
      <c r="A29" t="s">
        <v>523</v>
      </c>
      <c r="S29" t="s">
        <v>46</v>
      </c>
      <c r="T29">
        <v>30</v>
      </c>
      <c r="U29" t="s">
        <v>293</v>
      </c>
    </row>
    <row r="30" spans="1:22">
      <c r="A30" t="s">
        <v>527</v>
      </c>
      <c r="S30" t="s">
        <v>47</v>
      </c>
      <c r="T30" s="6">
        <v>31</v>
      </c>
      <c r="U30" t="s">
        <v>301</v>
      </c>
    </row>
    <row r="31" spans="1:22">
      <c r="A31" t="s">
        <v>405</v>
      </c>
      <c r="B31" t="s">
        <v>525</v>
      </c>
      <c r="S31" t="s">
        <v>48</v>
      </c>
      <c r="T31" s="6">
        <v>32</v>
      </c>
      <c r="U31" t="s">
        <v>297</v>
      </c>
    </row>
    <row r="32" spans="1:22">
      <c r="A32" t="s">
        <v>407</v>
      </c>
      <c r="B32" t="s">
        <v>525</v>
      </c>
      <c r="S32" t="s">
        <v>49</v>
      </c>
      <c r="T32">
        <v>33</v>
      </c>
      <c r="U32" t="s">
        <v>300</v>
      </c>
    </row>
    <row r="33" spans="1:77">
      <c r="A33" t="s">
        <v>412</v>
      </c>
      <c r="B33" t="s">
        <v>525</v>
      </c>
      <c r="S33" t="s">
        <v>50</v>
      </c>
      <c r="T33">
        <v>34</v>
      </c>
      <c r="U33" t="s">
        <v>300</v>
      </c>
    </row>
    <row r="34" spans="1:77">
      <c r="S34" t="s">
        <v>51</v>
      </c>
      <c r="T34">
        <v>35</v>
      </c>
      <c r="U34" t="s">
        <v>310</v>
      </c>
    </row>
    <row r="35" spans="1:77">
      <c r="A35" t="s">
        <v>526</v>
      </c>
      <c r="S35" t="s">
        <v>52</v>
      </c>
      <c r="T35">
        <v>36</v>
      </c>
      <c r="U35" t="s">
        <v>299</v>
      </c>
    </row>
    <row r="36" spans="1:77">
      <c r="S36" t="s">
        <v>53</v>
      </c>
      <c r="T36" s="5">
        <v>37</v>
      </c>
      <c r="U36" t="s">
        <v>307</v>
      </c>
    </row>
    <row r="37" spans="1:77">
      <c r="S37" t="s">
        <v>54</v>
      </c>
      <c r="T37">
        <v>38</v>
      </c>
      <c r="U37" t="s">
        <v>300</v>
      </c>
    </row>
    <row r="38" spans="1:77">
      <c r="A38" t="s">
        <v>533</v>
      </c>
      <c r="S38" s="6" t="s">
        <v>55</v>
      </c>
      <c r="T38">
        <v>39</v>
      </c>
      <c r="U38" t="s">
        <v>300</v>
      </c>
      <c r="V38" t="s">
        <v>311</v>
      </c>
    </row>
    <row r="39" spans="1:77">
      <c r="S39" t="s">
        <v>56</v>
      </c>
      <c r="T39" s="6">
        <v>40</v>
      </c>
      <c r="U39" t="s">
        <v>299</v>
      </c>
    </row>
    <row r="40" spans="1:77">
      <c r="A40" t="s">
        <v>575</v>
      </c>
      <c r="S40" t="s">
        <v>57</v>
      </c>
      <c r="T40" s="6">
        <v>41</v>
      </c>
      <c r="U40" t="s">
        <v>297</v>
      </c>
    </row>
    <row r="41" spans="1:77">
      <c r="A41" t="s">
        <v>576</v>
      </c>
      <c r="S41" t="s">
        <v>58</v>
      </c>
      <c r="T41">
        <v>42</v>
      </c>
      <c r="U41" t="s">
        <v>293</v>
      </c>
    </row>
    <row r="42" spans="1:77">
      <c r="A42" t="s">
        <v>577</v>
      </c>
      <c r="S42" t="s">
        <v>59</v>
      </c>
      <c r="T42">
        <v>43</v>
      </c>
      <c r="U42" t="s">
        <v>300</v>
      </c>
    </row>
    <row r="43" spans="1:77">
      <c r="S43" t="s">
        <v>60</v>
      </c>
      <c r="T43">
        <v>44</v>
      </c>
      <c r="U43" t="s">
        <v>310</v>
      </c>
    </row>
    <row r="44" spans="1:77">
      <c r="A44" t="s">
        <v>585</v>
      </c>
      <c r="S44" t="s">
        <v>61</v>
      </c>
      <c r="T44">
        <v>45</v>
      </c>
      <c r="U44" t="s">
        <v>301</v>
      </c>
    </row>
    <row r="45" spans="1:77">
      <c r="A45" s="1" t="s">
        <v>477</v>
      </c>
      <c r="B45" s="1">
        <v>240</v>
      </c>
      <c r="C45" s="1" t="s">
        <v>313</v>
      </c>
      <c r="D45" s="1" t="s">
        <v>314</v>
      </c>
      <c r="E45" s="1" t="s">
        <v>308</v>
      </c>
      <c r="F45" s="1" t="s">
        <v>308</v>
      </c>
      <c r="G45" s="1">
        <v>3</v>
      </c>
      <c r="H45" s="1">
        <v>0</v>
      </c>
      <c r="I45" s="1" t="s">
        <v>369</v>
      </c>
      <c r="J45" s="1" t="s">
        <v>531</v>
      </c>
      <c r="K45" s="1" t="s">
        <v>583</v>
      </c>
      <c r="L45" s="1">
        <v>8</v>
      </c>
      <c r="M45" s="70">
        <v>1</v>
      </c>
      <c r="N45" s="70" t="s">
        <v>381</v>
      </c>
      <c r="O45" s="70" t="s">
        <v>469</v>
      </c>
      <c r="P45" s="71">
        <v>0.59599999999999997</v>
      </c>
      <c r="Q45" s="72">
        <v>0.72899999999999998</v>
      </c>
      <c r="R45" s="73">
        <v>0.747</v>
      </c>
      <c r="S45" s="73">
        <v>0.53300000000000003</v>
      </c>
      <c r="T45" s="74">
        <v>0.70099999999999996</v>
      </c>
      <c r="U45" s="75">
        <v>262232</v>
      </c>
      <c r="V45" s="76">
        <v>596920</v>
      </c>
      <c r="W45" s="77">
        <v>709560</v>
      </c>
      <c r="X45" s="78">
        <v>27798</v>
      </c>
      <c r="Y45" s="78">
        <v>34773</v>
      </c>
      <c r="Z45" s="79">
        <v>38626</v>
      </c>
      <c r="AA45" s="80">
        <v>129.4</v>
      </c>
      <c r="AB45" s="80">
        <v>105.2</v>
      </c>
      <c r="AC45" s="80">
        <v>115.5</v>
      </c>
      <c r="AD45" s="80">
        <v>88.5</v>
      </c>
      <c r="AE45" s="80">
        <v>122.5</v>
      </c>
      <c r="AF45" s="80">
        <v>96.9</v>
      </c>
      <c r="AG45" s="74">
        <v>5.8000000000000003E-2</v>
      </c>
      <c r="AH45" s="74">
        <v>54.783000000000001</v>
      </c>
      <c r="AI45" s="80">
        <v>55.1</v>
      </c>
      <c r="AJ45" s="80">
        <v>112.4</v>
      </c>
      <c r="AK45" s="80">
        <v>81.5</v>
      </c>
      <c r="AL45" s="80">
        <v>70</v>
      </c>
      <c r="AM45" s="74">
        <v>0.106</v>
      </c>
      <c r="AN45" s="74">
        <v>33.74</v>
      </c>
      <c r="AO45" s="74">
        <v>28.300999999999998</v>
      </c>
      <c r="AP45" s="81">
        <v>0.72899999999999998</v>
      </c>
      <c r="AQ45" s="81">
        <v>0.747</v>
      </c>
      <c r="AR45" s="76">
        <v>596920</v>
      </c>
      <c r="AS45" s="76">
        <v>709560</v>
      </c>
      <c r="AT45" s="78">
        <v>38626</v>
      </c>
      <c r="AU45" s="78">
        <v>34773</v>
      </c>
      <c r="AV45" s="1">
        <v>1</v>
      </c>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row>
    <row r="46" spans="1:77">
      <c r="S46" t="s">
        <v>63</v>
      </c>
      <c r="T46">
        <v>47</v>
      </c>
      <c r="U46" t="s">
        <v>299</v>
      </c>
    </row>
    <row r="47" spans="1:77">
      <c r="A47" t="s">
        <v>586</v>
      </c>
      <c r="S47" t="s">
        <v>64</v>
      </c>
      <c r="T47">
        <v>48</v>
      </c>
      <c r="U47" t="s">
        <v>293</v>
      </c>
    </row>
    <row r="48" spans="1:77" s="86" customFormat="1">
      <c r="A48" s="86" t="s">
        <v>257</v>
      </c>
      <c r="B48" s="86">
        <v>241</v>
      </c>
      <c r="C48" s="86" t="s">
        <v>297</v>
      </c>
      <c r="D48" s="86" t="s">
        <v>294</v>
      </c>
      <c r="E48" s="86" t="s">
        <v>580</v>
      </c>
      <c r="F48" s="86" t="s">
        <v>298</v>
      </c>
      <c r="G48" s="86">
        <v>2</v>
      </c>
      <c r="H48" s="86">
        <v>0</v>
      </c>
      <c r="I48" s="86" t="s">
        <v>369</v>
      </c>
      <c r="J48" s="86" t="s">
        <v>531</v>
      </c>
      <c r="K48" s="86" t="s">
        <v>583</v>
      </c>
      <c r="L48" s="86">
        <v>8</v>
      </c>
      <c r="M48" s="86">
        <v>4</v>
      </c>
      <c r="N48" s="86" t="s">
        <v>380</v>
      </c>
      <c r="P48" s="87"/>
      <c r="Q48" s="87"/>
      <c r="R48" s="87"/>
      <c r="S48" s="87"/>
      <c r="T48" s="88">
        <v>0.77058499999999996</v>
      </c>
      <c r="U48" s="87">
        <v>71292.600000000006</v>
      </c>
      <c r="V48" s="87">
        <v>1365960</v>
      </c>
      <c r="W48" s="89">
        <v>200.57499999999999</v>
      </c>
      <c r="X48" s="89">
        <v>115.315</v>
      </c>
      <c r="Y48" s="89">
        <v>101.20699999999999</v>
      </c>
      <c r="Z48" s="88">
        <f>U48/V48</f>
        <v>5.2192304313449886E-2</v>
      </c>
      <c r="AA48" s="88">
        <f>3*(V48/U48)</f>
        <v>57.479738430075486</v>
      </c>
      <c r="AB48" s="88">
        <v>0.74748935374311132</v>
      </c>
      <c r="AC48" s="87">
        <v>57998.429228579305</v>
      </c>
      <c r="AD48" s="87">
        <v>1051594.825554268</v>
      </c>
      <c r="AE48" s="90">
        <v>0.77567192307939148</v>
      </c>
      <c r="AF48" s="87">
        <v>65417.176047774534</v>
      </c>
      <c r="AG48" s="91">
        <v>1336380.201105654</v>
      </c>
      <c r="AH48" s="90">
        <v>0.76889148417681807</v>
      </c>
      <c r="AI48" s="87">
        <v>59152.885887462544</v>
      </c>
      <c r="AJ48" s="91">
        <v>1193886.5944634052</v>
      </c>
      <c r="AK48" s="90">
        <v>0.79020203730847882</v>
      </c>
      <c r="AL48" s="87">
        <v>66300.006934488498</v>
      </c>
      <c r="AM48" s="91">
        <v>1475776.4848228204</v>
      </c>
      <c r="AN48" s="90">
        <v>0.74748935374311132</v>
      </c>
      <c r="AO48" s="87">
        <v>57998.429228579305</v>
      </c>
      <c r="AP48" s="91">
        <v>1051594.825554268</v>
      </c>
      <c r="AQ48" s="88">
        <v>0.77567192307939148</v>
      </c>
      <c r="AR48" s="87">
        <v>65417.176047774534</v>
      </c>
      <c r="AS48" s="87">
        <v>1336380.201105654</v>
      </c>
      <c r="AT48" s="88">
        <v>0.74748935374311132</v>
      </c>
      <c r="AU48" s="87">
        <v>57998.429228579305</v>
      </c>
      <c r="AV48" s="87">
        <v>1051594.825554268</v>
      </c>
      <c r="AW48" s="89">
        <v>209.8</v>
      </c>
      <c r="AX48" s="89">
        <v>115.7</v>
      </c>
      <c r="AY48" s="89">
        <v>211.3</v>
      </c>
      <c r="AZ48" s="89">
        <v>93.6</v>
      </c>
      <c r="BA48" s="89">
        <f>(AW48+AY48)/2</f>
        <v>210.55</v>
      </c>
      <c r="BB48" s="89">
        <f>(AX48+AZ48)/2</f>
        <v>104.65</v>
      </c>
      <c r="BC48" s="88">
        <f>AC48/AD48</f>
        <v>5.5152828655285424E-2</v>
      </c>
      <c r="BD48" s="89">
        <v>54.39430892566746</v>
      </c>
      <c r="BE48" s="88">
        <f>(AN48-T48)*100</f>
        <v>-2.3095646256888647</v>
      </c>
      <c r="BF48" s="89">
        <f>BA48/BB48</f>
        <v>2.0119445771619686</v>
      </c>
      <c r="BG48" s="89"/>
      <c r="BH48" s="89"/>
      <c r="BI48" s="89"/>
      <c r="BJ48" s="87"/>
      <c r="BK48" s="87">
        <f>((AN48-T48)/AN48)*100</f>
        <v>-3.0897625686888239</v>
      </c>
      <c r="BL48" s="87">
        <f>((AO48-U48)/AO48)*100</f>
        <v>-22.921604857653392</v>
      </c>
      <c r="BM48" s="87">
        <f>((AP48-V48)/AP48)*100</f>
        <v>-29.894134775723952</v>
      </c>
      <c r="BN48" s="87">
        <f>((AW48-W48)/AW48)*100</f>
        <v>4.3970448045757973</v>
      </c>
      <c r="BO48" s="87">
        <f>((AX48-X48)/AX48)*100</f>
        <v>0.33275713050994393</v>
      </c>
      <c r="BP48" s="87">
        <f>((AZ48-Y48)/AZ48)*100</f>
        <v>-8.1271367521367512</v>
      </c>
      <c r="BQ48" s="87">
        <f>((BA48-W48)/BA48)*100</f>
        <v>4.7375920208976599</v>
      </c>
      <c r="BR48" s="87">
        <f>((BB48-X48)/BB48)*100</f>
        <v>-10.191113234591487</v>
      </c>
      <c r="BS48" s="89">
        <f>((BD48-AA48)/BD48)*100</f>
        <v>-5.6723388261526031</v>
      </c>
      <c r="BT48" s="89">
        <f>((AE48-'v6 data comps'!T241)/AE48)*100</f>
        <v>4.5587473295423342</v>
      </c>
      <c r="BU48" s="89">
        <f>((AH48-T48)/AH48)*100</f>
        <v>-0.22025420466127063</v>
      </c>
      <c r="BV48" s="89">
        <f>ABS((AF48-U48)/AF48)*100</f>
        <v>8.9814698634111281</v>
      </c>
      <c r="BW48" s="89">
        <f>((AL48-U48)/AL48)*100</f>
        <v>-7.5303054952086574</v>
      </c>
      <c r="BX48" s="89">
        <f>ABS((AG48-V48)/AG48)*100</f>
        <v>2.2134269027536586</v>
      </c>
      <c r="BY48" s="89">
        <f>ABS((AM48-V48)/AM48)*100</f>
        <v>7.4412681020598326</v>
      </c>
    </row>
    <row r="49" spans="1:74" s="86" customFormat="1">
      <c r="A49" s="86" t="s">
        <v>552</v>
      </c>
      <c r="B49" s="86">
        <v>260</v>
      </c>
      <c r="C49" s="86" t="s">
        <v>300</v>
      </c>
      <c r="D49" s="86" t="s">
        <v>294</v>
      </c>
      <c r="E49" s="86" t="s">
        <v>580</v>
      </c>
      <c r="F49" s="86" t="s">
        <v>298</v>
      </c>
      <c r="G49" s="86">
        <v>3</v>
      </c>
      <c r="H49" s="86">
        <v>1</v>
      </c>
      <c r="I49" s="86" t="s">
        <v>372</v>
      </c>
      <c r="J49" s="86" t="s">
        <v>531</v>
      </c>
      <c r="K49" s="86" t="s">
        <v>583</v>
      </c>
      <c r="L49" s="86">
        <v>9</v>
      </c>
      <c r="M49" s="87">
        <v>4</v>
      </c>
      <c r="N49" s="87" t="s">
        <v>380</v>
      </c>
      <c r="O49" s="87"/>
      <c r="P49" s="92">
        <v>0.79981000000000002</v>
      </c>
      <c r="Q49" s="92">
        <v>0.78371589262172514</v>
      </c>
      <c r="R49" s="93">
        <v>0.81892535486718609</v>
      </c>
      <c r="S49" s="93">
        <v>0.76650700000000005</v>
      </c>
      <c r="T49" s="88">
        <v>0.78680367757069702</v>
      </c>
      <c r="U49" s="94">
        <v>2166830</v>
      </c>
      <c r="V49" s="94">
        <v>1741972.1369897178</v>
      </c>
      <c r="W49" s="95">
        <v>3027768.663885436</v>
      </c>
      <c r="X49" s="87">
        <v>104817</v>
      </c>
      <c r="Y49" s="87">
        <v>81939.043120843126</v>
      </c>
      <c r="Z49" s="96">
        <v>119440.01810895218</v>
      </c>
      <c r="AA49" s="89">
        <v>254.9</v>
      </c>
      <c r="AB49" s="89">
        <v>142.5</v>
      </c>
      <c r="AC49" s="89">
        <v>250.8</v>
      </c>
      <c r="AD49" s="89">
        <v>107.2</v>
      </c>
      <c r="AE49" s="89">
        <f t="shared" ref="AE49:AF52" si="0">(AA49+AC49)/2</f>
        <v>252.85000000000002</v>
      </c>
      <c r="AF49" s="89">
        <f t="shared" si="0"/>
        <v>124.85</v>
      </c>
      <c r="AG49" s="88">
        <v>4.7687512967002549E-2</v>
      </c>
      <c r="AH49" s="88">
        <v>77.21168033052777</v>
      </c>
      <c r="AI49" s="89">
        <v>76.04910092503998</v>
      </c>
      <c r="AJ49" s="89">
        <v>229.864</v>
      </c>
      <c r="AK49" s="89">
        <v>137.291</v>
      </c>
      <c r="AL49" s="89">
        <v>121.6</v>
      </c>
      <c r="AM49" s="88">
        <f>'[1]Data Comps'!U259/'[1]Data Comps'!V259</f>
        <v>4.8373430310638121E-2</v>
      </c>
      <c r="AN49" s="88">
        <v>69.903124084197927</v>
      </c>
      <c r="AO49" s="88">
        <v>62.017516242594233</v>
      </c>
      <c r="AP49" s="90">
        <v>0.80403817360524377</v>
      </c>
      <c r="AQ49" s="90">
        <v>0.82855304001830077</v>
      </c>
      <c r="AR49" s="91">
        <v>2022419.4344636162</v>
      </c>
      <c r="AS49" s="94">
        <v>2688384.0430136686</v>
      </c>
      <c r="AT49" s="87">
        <v>98467.468181559612</v>
      </c>
      <c r="AU49" s="87">
        <v>84765.801479517249</v>
      </c>
      <c r="AV49" s="86">
        <v>1</v>
      </c>
    </row>
    <row r="50" spans="1:74" s="86" customFormat="1">
      <c r="A50" s="97" t="s">
        <v>472</v>
      </c>
      <c r="B50" s="98">
        <v>265</v>
      </c>
      <c r="C50" s="86" t="s">
        <v>297</v>
      </c>
      <c r="D50" s="86" t="s">
        <v>294</v>
      </c>
      <c r="E50" s="86" t="s">
        <v>580</v>
      </c>
      <c r="F50" s="86" t="s">
        <v>298</v>
      </c>
      <c r="G50" s="86">
        <v>2</v>
      </c>
      <c r="H50" s="86">
        <v>0</v>
      </c>
      <c r="I50" s="86" t="s">
        <v>372</v>
      </c>
      <c r="J50" s="86" t="s">
        <v>531</v>
      </c>
      <c r="K50" s="86" t="s">
        <v>583</v>
      </c>
      <c r="L50" s="86">
        <v>9</v>
      </c>
      <c r="M50" s="87">
        <v>4</v>
      </c>
      <c r="N50" s="87" t="s">
        <v>380</v>
      </c>
      <c r="O50" s="87" t="s">
        <v>468</v>
      </c>
      <c r="P50" s="92">
        <v>0.82985500000000001</v>
      </c>
      <c r="Q50" s="92">
        <v>0.79507357706819337</v>
      </c>
      <c r="R50" s="93">
        <v>0.82717062770990113</v>
      </c>
      <c r="S50" s="93">
        <v>0.79958499999999999</v>
      </c>
      <c r="T50" s="88">
        <v>0.79656879884976295</v>
      </c>
      <c r="U50" s="94">
        <v>3457600</v>
      </c>
      <c r="V50" s="94">
        <v>1960822.4212642796</v>
      </c>
      <c r="W50" s="95">
        <v>4000794.325286699</v>
      </c>
      <c r="X50" s="87">
        <v>134244</v>
      </c>
      <c r="Y50" s="99">
        <v>87344.437401561459</v>
      </c>
      <c r="Z50" s="96">
        <v>150856.67381483686</v>
      </c>
      <c r="AA50" s="100">
        <v>249.5</v>
      </c>
      <c r="AB50" s="100">
        <v>148.5</v>
      </c>
      <c r="AC50" s="100">
        <v>260.60000000000002</v>
      </c>
      <c r="AD50" s="100">
        <v>115.6</v>
      </c>
      <c r="AE50" s="89">
        <f t="shared" si="0"/>
        <v>255.05</v>
      </c>
      <c r="AF50" s="89">
        <f t="shared" si="0"/>
        <v>132.05000000000001</v>
      </c>
      <c r="AG50" s="88">
        <v>4.4544797353573903E-2</v>
      </c>
      <c r="AH50" s="88">
        <v>80.944189362276916</v>
      </c>
      <c r="AI50" s="89">
        <v>79.561498158125602</v>
      </c>
      <c r="AJ50" s="89">
        <v>256.839</v>
      </c>
      <c r="AK50" s="89">
        <v>147.74699999999999</v>
      </c>
      <c r="AL50" s="89">
        <v>135.721</v>
      </c>
      <c r="AM50" s="88">
        <f>'[1]Data Comps'!U264/'[1]Data Comps'!V264</f>
        <v>3.8825775104118464E-2</v>
      </c>
      <c r="AN50" s="88">
        <v>82.218807608599306</v>
      </c>
      <c r="AO50" s="88">
        <v>77.26825779923125</v>
      </c>
      <c r="AP50" s="90">
        <v>0.81433552825194544</v>
      </c>
      <c r="AQ50" s="90">
        <v>0.83451388663337511</v>
      </c>
      <c r="AR50" s="91">
        <v>2292494.1595394267</v>
      </c>
      <c r="AS50" s="94">
        <v>2944942.7568477937</v>
      </c>
      <c r="AT50" s="99">
        <v>104079.67857391236</v>
      </c>
      <c r="AU50" s="99">
        <v>90982.302324158896</v>
      </c>
      <c r="AV50" s="86">
        <v>1</v>
      </c>
    </row>
    <row r="51" spans="1:74" s="86" customFormat="1">
      <c r="A51" s="98" t="s">
        <v>549</v>
      </c>
      <c r="B51" s="86">
        <v>267</v>
      </c>
      <c r="C51" s="86" t="s">
        <v>300</v>
      </c>
      <c r="D51" s="86" t="s">
        <v>294</v>
      </c>
      <c r="E51" s="86" t="s">
        <v>580</v>
      </c>
      <c r="F51" s="86" t="s">
        <v>298</v>
      </c>
      <c r="G51" s="86">
        <v>3</v>
      </c>
      <c r="H51" s="86">
        <v>1</v>
      </c>
      <c r="I51" s="86" t="s">
        <v>372</v>
      </c>
      <c r="J51" s="86" t="s">
        <v>531</v>
      </c>
      <c r="K51" s="86" t="s">
        <v>583</v>
      </c>
      <c r="L51" s="86">
        <v>9</v>
      </c>
      <c r="M51" s="87">
        <v>4</v>
      </c>
      <c r="N51" s="87" t="s">
        <v>380</v>
      </c>
      <c r="O51" s="87"/>
      <c r="P51" s="92">
        <v>0.81997299999999995</v>
      </c>
      <c r="Q51" s="92">
        <v>0.79980067006000544</v>
      </c>
      <c r="R51" s="93">
        <v>0.82269579308152985</v>
      </c>
      <c r="S51" s="93">
        <v>0.788914</v>
      </c>
      <c r="T51" s="88">
        <v>0.79119207601350183</v>
      </c>
      <c r="U51" s="94">
        <v>3150260</v>
      </c>
      <c r="V51" s="94">
        <v>2151771.8895361628</v>
      </c>
      <c r="W51" s="95">
        <v>3309334.5199885922</v>
      </c>
      <c r="X51" s="87">
        <v>129295</v>
      </c>
      <c r="Y51" s="87">
        <v>93502.391281222837</v>
      </c>
      <c r="Z51" s="96">
        <v>127663.69392192314</v>
      </c>
      <c r="AA51" s="89">
        <v>292.5</v>
      </c>
      <c r="AB51" s="89">
        <v>144</v>
      </c>
      <c r="AC51" s="89">
        <v>243.6</v>
      </c>
      <c r="AD51" s="89">
        <v>119.3</v>
      </c>
      <c r="AE51" s="89">
        <f t="shared" si="0"/>
        <v>268.05</v>
      </c>
      <c r="AF51" s="89">
        <f t="shared" si="0"/>
        <v>131.65</v>
      </c>
      <c r="AG51" s="88">
        <v>4.3558029965513771E-2</v>
      </c>
      <c r="AH51" s="88">
        <v>78.868708012992911</v>
      </c>
      <c r="AI51" s="89">
        <v>77.76685175691037</v>
      </c>
      <c r="AJ51" s="89">
        <v>270.61500000000001</v>
      </c>
      <c r="AK51" s="89">
        <v>169.46700000000001</v>
      </c>
      <c r="AL51" s="89">
        <v>131.315</v>
      </c>
      <c r="AM51" s="88">
        <f>'[1]Data Comps'!U266/'[1]Data Comps'!V266</f>
        <v>4.1042644099217207E-2</v>
      </c>
      <c r="AN51" s="88">
        <v>77.744420378188536</v>
      </c>
      <c r="AO51" s="88">
        <v>73.094705905100739</v>
      </c>
      <c r="AP51" s="90">
        <v>0.81652205614015194</v>
      </c>
      <c r="AQ51" s="90">
        <v>0.8316154578445627</v>
      </c>
      <c r="AR51" s="91">
        <v>2411111.9173875116</v>
      </c>
      <c r="AS51" s="94">
        <v>2910311.1157066356</v>
      </c>
      <c r="AT51" s="87">
        <v>104676.85033884802</v>
      </c>
      <c r="AU51" s="87">
        <v>94555.462477977751</v>
      </c>
      <c r="AV51" s="86">
        <v>1</v>
      </c>
    </row>
    <row r="52" spans="1:74" s="86" customFormat="1">
      <c r="A52" s="86" t="s">
        <v>550</v>
      </c>
      <c r="B52" s="86">
        <v>270</v>
      </c>
      <c r="C52" s="86" t="s">
        <v>300</v>
      </c>
      <c r="D52" s="86" t="s">
        <v>294</v>
      </c>
      <c r="E52" s="86" t="s">
        <v>580</v>
      </c>
      <c r="F52" s="86" t="s">
        <v>298</v>
      </c>
      <c r="G52" s="86">
        <v>3</v>
      </c>
      <c r="H52" s="86">
        <v>1</v>
      </c>
      <c r="I52" s="86" t="s">
        <v>374</v>
      </c>
      <c r="J52" s="86" t="s">
        <v>531</v>
      </c>
      <c r="K52" s="86" t="s">
        <v>583</v>
      </c>
      <c r="L52" s="86">
        <v>9</v>
      </c>
      <c r="M52" s="87">
        <v>4</v>
      </c>
      <c r="N52" s="87" t="s">
        <v>380</v>
      </c>
      <c r="O52" s="87"/>
      <c r="P52" s="92">
        <v>0.803369</v>
      </c>
      <c r="Q52" s="92">
        <v>0.79752843637036808</v>
      </c>
      <c r="R52" s="93">
        <v>0.84169587049628625</v>
      </c>
      <c r="S52" s="93">
        <v>0.77034999999999998</v>
      </c>
      <c r="T52" s="88">
        <v>0.81343332576974847</v>
      </c>
      <c r="U52" s="94">
        <v>3346300</v>
      </c>
      <c r="V52" s="94">
        <v>2560442.5766933965</v>
      </c>
      <c r="W52" s="95">
        <v>4894037.4965472044</v>
      </c>
      <c r="X52" s="87">
        <v>156298</v>
      </c>
      <c r="Y52" s="99">
        <v>112315.36356662281</v>
      </c>
      <c r="Z52" s="96">
        <v>167938.89098162865</v>
      </c>
      <c r="AA52" s="89">
        <v>322.2</v>
      </c>
      <c r="AB52" s="89">
        <v>158.9</v>
      </c>
      <c r="AC52" s="89">
        <v>319.2</v>
      </c>
      <c r="AD52" s="89">
        <v>109.2</v>
      </c>
      <c r="AE52" s="89">
        <f t="shared" si="0"/>
        <v>320.7</v>
      </c>
      <c r="AF52" s="89">
        <f t="shared" si="0"/>
        <v>134.05000000000001</v>
      </c>
      <c r="AG52" s="88">
        <v>4.5152053740068435E-2</v>
      </c>
      <c r="AH52" s="88">
        <v>88.418519919751333</v>
      </c>
      <c r="AI52" s="89">
        <v>87.425327175988883</v>
      </c>
      <c r="AJ52" s="89">
        <v>312.77600000000001</v>
      </c>
      <c r="AK52" s="89">
        <v>171.821</v>
      </c>
      <c r="AL52" s="89">
        <v>125.52199999999999</v>
      </c>
      <c r="AM52" s="88">
        <f>'[1]Data Comps'!U269/'[1]Data Comps'!V269</f>
        <v>4.6707707019693394E-2</v>
      </c>
      <c r="AN52" s="88">
        <v>71.164121620617266</v>
      </c>
      <c r="AO52" s="88">
        <v>64.229228780918504</v>
      </c>
      <c r="AP52" s="90">
        <v>0.81784099719254655</v>
      </c>
      <c r="AQ52" s="90">
        <v>0.84908141016012151</v>
      </c>
      <c r="AR52" s="91">
        <v>2913695.1953307851</v>
      </c>
      <c r="AS52" s="94">
        <v>4239800.05987236</v>
      </c>
      <c r="AT52" s="99">
        <v>136560.21596155557</v>
      </c>
      <c r="AU52" s="99">
        <v>113431.39723707319</v>
      </c>
      <c r="AV52" s="86">
        <v>1</v>
      </c>
    </row>
    <row r="54" spans="1:74">
      <c r="S54" t="s">
        <v>71</v>
      </c>
      <c r="T54" s="5">
        <v>55</v>
      </c>
      <c r="U54" t="s">
        <v>293</v>
      </c>
    </row>
    <row r="55" spans="1:74" s="86" customFormat="1">
      <c r="A55" s="86" t="s">
        <v>209</v>
      </c>
      <c r="B55" s="98">
        <v>193</v>
      </c>
      <c r="C55" s="86" t="s">
        <v>297</v>
      </c>
      <c r="D55" s="86" t="s">
        <v>294</v>
      </c>
      <c r="E55" s="86" t="s">
        <v>580</v>
      </c>
      <c r="F55" s="86" t="s">
        <v>298</v>
      </c>
      <c r="G55" s="86">
        <v>2</v>
      </c>
      <c r="H55" s="86">
        <v>1</v>
      </c>
      <c r="I55" s="86" t="s">
        <v>364</v>
      </c>
      <c r="J55" s="86" t="s">
        <v>365</v>
      </c>
      <c r="K55" s="86" t="s">
        <v>582</v>
      </c>
      <c r="L55" s="86">
        <v>6</v>
      </c>
      <c r="M55" s="87">
        <v>4</v>
      </c>
      <c r="N55" s="87" t="s">
        <v>380</v>
      </c>
      <c r="O55" s="87" t="s">
        <v>534</v>
      </c>
      <c r="P55" s="92">
        <v>0.632938</v>
      </c>
      <c r="Q55" s="92">
        <v>0.64641428604535089</v>
      </c>
      <c r="R55" s="93">
        <v>0.70320851966280384</v>
      </c>
      <c r="S55" s="93">
        <v>0.57291400000000003</v>
      </c>
      <c r="T55" s="88">
        <v>0.65187714907268601</v>
      </c>
      <c r="U55" s="94">
        <v>376590</v>
      </c>
      <c r="V55" s="94">
        <v>366288.05717022269</v>
      </c>
      <c r="W55" s="96">
        <v>640054.96547948499</v>
      </c>
      <c r="X55" s="87">
        <v>32506.7</v>
      </c>
      <c r="Y55" s="87">
        <v>28689.505820975806</v>
      </c>
      <c r="Z55" s="96">
        <v>42154.762625879455</v>
      </c>
      <c r="AA55" s="89">
        <v>149</v>
      </c>
      <c r="AB55" s="89">
        <v>86.2</v>
      </c>
      <c r="AC55" s="89">
        <v>145.5</v>
      </c>
      <c r="AD55" s="89">
        <v>64.900000000000006</v>
      </c>
      <c r="AE55" s="89">
        <f>(AA55+AC55)/2</f>
        <v>147.25</v>
      </c>
      <c r="AF55" s="89">
        <f>(AB55+AD55)/2</f>
        <v>75.550000000000011</v>
      </c>
      <c r="AG55" s="88">
        <v>7.9337651755844313E-2</v>
      </c>
      <c r="AH55" s="88">
        <v>46.583762853988823</v>
      </c>
      <c r="AI55" s="89">
        <v>45.550366716088121</v>
      </c>
      <c r="AJ55" s="89">
        <v>149.797</v>
      </c>
      <c r="AK55" s="89">
        <v>82.838800000000006</v>
      </c>
      <c r="AL55" s="89">
        <v>63.524099999999997</v>
      </c>
      <c r="AM55" s="88">
        <f>'[1]Data Comps'!U192/'[1]Data Comps'!V192</f>
        <v>8.6318542712233465E-2</v>
      </c>
      <c r="AN55" s="88">
        <v>37.315092037287542</v>
      </c>
      <c r="AO55" s="88">
        <v>34.754988971504332</v>
      </c>
      <c r="AP55" s="90">
        <v>0.67781185419841117</v>
      </c>
      <c r="AQ55" s="90">
        <v>0.7170525697965503</v>
      </c>
      <c r="AR55" s="91">
        <v>431326.24880960479</v>
      </c>
      <c r="AS55" s="94">
        <v>572886.32738656283</v>
      </c>
      <c r="AT55" s="87">
        <v>34912.868730604969</v>
      </c>
      <c r="AU55" s="87">
        <v>30028.805923089749</v>
      </c>
      <c r="AV55" s="86">
        <v>1</v>
      </c>
    </row>
    <row r="56" spans="1:74">
      <c r="S56" t="s">
        <v>73</v>
      </c>
      <c r="T56">
        <v>57</v>
      </c>
      <c r="U56" t="s">
        <v>297</v>
      </c>
    </row>
    <row r="57" spans="1:74">
      <c r="A57" t="s">
        <v>587</v>
      </c>
      <c r="S57" t="s">
        <v>74</v>
      </c>
      <c r="T57" s="6">
        <v>58</v>
      </c>
      <c r="U57" t="s">
        <v>297</v>
      </c>
    </row>
    <row r="58" spans="1:74" s="86" customFormat="1">
      <c r="A58" s="100" t="s">
        <v>483</v>
      </c>
      <c r="B58" s="98">
        <v>203</v>
      </c>
      <c r="C58" s="100" t="s">
        <v>310</v>
      </c>
      <c r="D58" s="100" t="s">
        <v>294</v>
      </c>
      <c r="E58" s="100" t="s">
        <v>580</v>
      </c>
      <c r="F58" s="100" t="s">
        <v>295</v>
      </c>
      <c r="G58" s="100">
        <v>3</v>
      </c>
      <c r="H58" s="100">
        <v>0</v>
      </c>
      <c r="I58" s="100" t="s">
        <v>364</v>
      </c>
      <c r="J58" s="100" t="s">
        <v>365</v>
      </c>
      <c r="K58" s="100" t="s">
        <v>582</v>
      </c>
      <c r="L58" s="100">
        <v>6</v>
      </c>
      <c r="M58" s="101">
        <v>4</v>
      </c>
      <c r="N58" s="101" t="s">
        <v>380</v>
      </c>
      <c r="O58" s="102" t="s">
        <v>468</v>
      </c>
      <c r="P58" s="103">
        <v>0.57999999999999996</v>
      </c>
      <c r="Q58" s="104">
        <v>0.59499999999999997</v>
      </c>
      <c r="R58" s="105">
        <v>0.66900000000000004</v>
      </c>
      <c r="S58" s="105">
        <v>0.51300000000000001</v>
      </c>
      <c r="T58" s="106">
        <v>0.61399999999999999</v>
      </c>
      <c r="U58" s="107">
        <v>185961</v>
      </c>
      <c r="V58" s="108">
        <v>176875</v>
      </c>
      <c r="W58" s="109">
        <v>450659</v>
      </c>
      <c r="X58" s="101">
        <v>19295</v>
      </c>
      <c r="Y58" s="101">
        <v>16314</v>
      </c>
      <c r="Z58" s="109">
        <v>33850</v>
      </c>
      <c r="AA58" s="110">
        <v>85.9</v>
      </c>
      <c r="AB58" s="110">
        <v>83.6</v>
      </c>
      <c r="AC58" s="110">
        <v>95.4</v>
      </c>
      <c r="AD58" s="110">
        <v>69.8</v>
      </c>
      <c r="AE58" s="110">
        <v>90.7</v>
      </c>
      <c r="AF58" s="110">
        <v>76.7</v>
      </c>
      <c r="AG58" s="106">
        <v>7.4999999999999997E-2</v>
      </c>
      <c r="AH58" s="106">
        <v>41.642000000000003</v>
      </c>
      <c r="AI58" s="110">
        <v>39.9</v>
      </c>
      <c r="AJ58" s="110">
        <v>95.4</v>
      </c>
      <c r="AK58" s="110">
        <v>72.3</v>
      </c>
      <c r="AL58" s="110">
        <v>63.3</v>
      </c>
      <c r="AM58" s="106">
        <v>0.104</v>
      </c>
      <c r="AN58" s="106">
        <v>32.273000000000003</v>
      </c>
      <c r="AO58" s="106">
        <v>28.913</v>
      </c>
      <c r="AP58" s="111">
        <v>0.65400000000000003</v>
      </c>
      <c r="AQ58" s="111">
        <v>0.67600000000000005</v>
      </c>
      <c r="AR58" s="108">
        <v>276967</v>
      </c>
      <c r="AS58" s="108">
        <v>331726</v>
      </c>
      <c r="AT58" s="101">
        <v>23201</v>
      </c>
      <c r="AU58" s="101">
        <v>20750</v>
      </c>
      <c r="AV58" s="100">
        <v>1</v>
      </c>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row>
    <row r="59" spans="1:74" s="86" customFormat="1">
      <c r="A59" s="86" t="s">
        <v>491</v>
      </c>
      <c r="B59" s="86">
        <v>89</v>
      </c>
      <c r="C59" s="86" t="s">
        <v>310</v>
      </c>
      <c r="D59" s="86" t="s">
        <v>294</v>
      </c>
      <c r="E59" s="86" t="s">
        <v>580</v>
      </c>
      <c r="F59" s="86" t="s">
        <v>295</v>
      </c>
      <c r="G59" s="86">
        <v>3</v>
      </c>
      <c r="H59" s="86">
        <v>1</v>
      </c>
      <c r="I59" s="86" t="s">
        <v>361</v>
      </c>
      <c r="J59" s="86" t="s">
        <v>530</v>
      </c>
      <c r="K59" s="86" t="s">
        <v>582</v>
      </c>
      <c r="L59" s="86">
        <v>3</v>
      </c>
      <c r="M59" s="87">
        <v>4</v>
      </c>
      <c r="N59" s="87" t="s">
        <v>380</v>
      </c>
      <c r="O59" s="87" t="s">
        <v>468</v>
      </c>
      <c r="P59" s="92">
        <v>0.50187899999999996</v>
      </c>
      <c r="Q59" s="92">
        <v>0.53447223463420335</v>
      </c>
      <c r="R59" s="93">
        <v>0.60841410605400115</v>
      </c>
      <c r="S59" s="93">
        <v>0.42780000000000001</v>
      </c>
      <c r="T59" s="88">
        <v>0.54273033958092098</v>
      </c>
      <c r="U59" s="94">
        <v>129329</v>
      </c>
      <c r="V59" s="94">
        <v>135151.36720307442</v>
      </c>
      <c r="W59" s="96">
        <v>247209.3588891215</v>
      </c>
      <c r="X59" s="87">
        <v>16352.4</v>
      </c>
      <c r="Y59" s="87">
        <v>14261.446385624491</v>
      </c>
      <c r="Z59" s="96">
        <v>21952.055847278851</v>
      </c>
      <c r="AA59" s="89">
        <v>106.2</v>
      </c>
      <c r="AB59" s="89">
        <v>66.8</v>
      </c>
      <c r="AC59" s="89">
        <v>90.1</v>
      </c>
      <c r="AD59" s="89">
        <v>49.5</v>
      </c>
      <c r="AE59" s="89">
        <f>(AA59+AC59)/2</f>
        <v>98.15</v>
      </c>
      <c r="AF59" s="89">
        <f>(AB59+AD59)/2</f>
        <v>58.15</v>
      </c>
      <c r="AG59" s="88">
        <v>0.10678015793711081</v>
      </c>
      <c r="AH59" s="88">
        <v>34.781903296202444</v>
      </c>
      <c r="AI59" s="89">
        <v>33.783991887907654</v>
      </c>
      <c r="AJ59" s="89">
        <v>101.393</v>
      </c>
      <c r="AK59" s="89">
        <v>58.1708</v>
      </c>
      <c r="AL59" s="89">
        <v>52.6462</v>
      </c>
      <c r="AM59" s="88">
        <f>'[1]Data Comps'!U88/'[1]Data Comps'!V88</f>
        <v>0.12644031887666338</v>
      </c>
      <c r="AN59" s="88">
        <v>26.801393152935955</v>
      </c>
      <c r="AO59" s="88">
        <v>23.72660893813752</v>
      </c>
      <c r="AP59" s="90">
        <v>0.57625731361987609</v>
      </c>
      <c r="AQ59" s="90">
        <v>0.62767583736504062</v>
      </c>
      <c r="AR59" s="91">
        <v>169930.20747325584</v>
      </c>
      <c r="AS59" s="94">
        <v>229319.95675178766</v>
      </c>
      <c r="AT59" s="87">
        <v>18565.716853784077</v>
      </c>
      <c r="AU59" s="87">
        <v>15757.578001044754</v>
      </c>
      <c r="AV59" s="86">
        <v>1</v>
      </c>
    </row>
    <row r="60" spans="1:74" s="86" customFormat="1">
      <c r="A60" s="86" t="s">
        <v>483</v>
      </c>
      <c r="B60" s="98">
        <v>203</v>
      </c>
      <c r="C60" s="86" t="s">
        <v>310</v>
      </c>
      <c r="D60" s="86" t="s">
        <v>294</v>
      </c>
      <c r="E60" s="86" t="s">
        <v>580</v>
      </c>
      <c r="F60" s="86" t="s">
        <v>295</v>
      </c>
      <c r="G60" s="86">
        <v>3</v>
      </c>
      <c r="H60" s="86">
        <v>0</v>
      </c>
      <c r="I60" s="100" t="s">
        <v>364</v>
      </c>
      <c r="J60" s="86" t="s">
        <v>365</v>
      </c>
      <c r="K60" s="86" t="s">
        <v>582</v>
      </c>
      <c r="L60" s="86">
        <v>6</v>
      </c>
      <c r="M60" s="87">
        <v>4</v>
      </c>
      <c r="N60" s="87" t="s">
        <v>380</v>
      </c>
      <c r="O60" s="87" t="s">
        <v>468</v>
      </c>
      <c r="P60" s="92">
        <v>0.57961700000000005</v>
      </c>
      <c r="Q60" s="92">
        <v>0.59459834688559643</v>
      </c>
      <c r="R60" s="93">
        <v>0.66930940887348445</v>
      </c>
      <c r="S60" s="93">
        <v>0.51293500000000003</v>
      </c>
      <c r="T60" s="88">
        <v>0.61389233248774044</v>
      </c>
      <c r="U60" s="94">
        <v>185961</v>
      </c>
      <c r="V60" s="94">
        <v>176875.33118231193</v>
      </c>
      <c r="W60" s="96">
        <v>450659.31648936076</v>
      </c>
      <c r="X60" s="87">
        <v>19294.900000000001</v>
      </c>
      <c r="Y60" s="87">
        <v>16313.785158015393</v>
      </c>
      <c r="Z60" s="96">
        <v>33850.235340665487</v>
      </c>
      <c r="AA60" s="89">
        <v>85.9</v>
      </c>
      <c r="AB60" s="89">
        <v>83.6</v>
      </c>
      <c r="AC60" s="89">
        <v>95.4</v>
      </c>
      <c r="AD60" s="89">
        <v>69.8</v>
      </c>
      <c r="AE60" s="89">
        <f>(AA60+AC60)/2</f>
        <v>90.65</v>
      </c>
      <c r="AF60" s="89">
        <f>(AB60+AD60)/2</f>
        <v>76.699999999999989</v>
      </c>
      <c r="AG60" s="88">
        <v>7.4919458134947547E-2</v>
      </c>
      <c r="AH60" s="88">
        <v>41.642385210285731</v>
      </c>
      <c r="AI60" s="89">
        <v>39.939986705023088</v>
      </c>
      <c r="AJ60" s="89">
        <v>95.421500000000009</v>
      </c>
      <c r="AK60" s="89">
        <v>72.340199999999996</v>
      </c>
      <c r="AL60" s="89">
        <v>63.332899999999995</v>
      </c>
      <c r="AM60" s="88">
        <f>'[1]Data Comps'!U202/'[1]Data Comps'!V202</f>
        <v>0.103757777168331</v>
      </c>
      <c r="AN60" s="88">
        <v>32.272512817339454</v>
      </c>
      <c r="AO60" s="88">
        <v>28.913495275953746</v>
      </c>
      <c r="AP60" s="90">
        <v>0.6542032756716657</v>
      </c>
      <c r="AQ60" s="90">
        <v>0.67638719548520143</v>
      </c>
      <c r="AR60" s="91">
        <v>276967.06624571927</v>
      </c>
      <c r="AS60" s="94">
        <v>331725.59796765231</v>
      </c>
      <c r="AT60" s="87">
        <v>23200.873177446367</v>
      </c>
      <c r="AU60" s="87">
        <v>20750.222524355409</v>
      </c>
      <c r="AV60" s="86">
        <v>1</v>
      </c>
    </row>
    <row r="61" spans="1:74">
      <c r="S61" s="6" t="s">
        <v>78</v>
      </c>
      <c r="T61">
        <v>62</v>
      </c>
      <c r="U61" t="s">
        <v>310</v>
      </c>
    </row>
    <row r="62" spans="1:74">
      <c r="S62" t="s">
        <v>79</v>
      </c>
      <c r="T62">
        <v>63</v>
      </c>
      <c r="U62" t="s">
        <v>300</v>
      </c>
    </row>
    <row r="63" spans="1:74">
      <c r="S63" t="s">
        <v>80</v>
      </c>
      <c r="T63" s="5">
        <v>64</v>
      </c>
      <c r="U63" t="s">
        <v>301</v>
      </c>
    </row>
    <row r="64" spans="1:74">
      <c r="S64" t="s">
        <v>81</v>
      </c>
      <c r="T64">
        <v>65</v>
      </c>
      <c r="U64" t="s">
        <v>313</v>
      </c>
    </row>
    <row r="65" spans="19:22">
      <c r="S65" s="6" t="s">
        <v>82</v>
      </c>
      <c r="T65">
        <v>66</v>
      </c>
      <c r="U65" t="s">
        <v>297</v>
      </c>
    </row>
    <row r="66" spans="19:22">
      <c r="S66" t="s">
        <v>83</v>
      </c>
      <c r="T66" s="6">
        <v>67</v>
      </c>
      <c r="U66" t="s">
        <v>307</v>
      </c>
      <c r="V66" t="s">
        <v>315</v>
      </c>
    </row>
    <row r="67" spans="19:22">
      <c r="S67" t="s">
        <v>84</v>
      </c>
      <c r="T67" s="6">
        <v>68</v>
      </c>
      <c r="U67" t="s">
        <v>310</v>
      </c>
    </row>
    <row r="68" spans="19:22">
      <c r="S68" t="s">
        <v>85</v>
      </c>
      <c r="T68">
        <v>69</v>
      </c>
      <c r="U68" t="s">
        <v>297</v>
      </c>
    </row>
    <row r="69" spans="19:22">
      <c r="S69" t="s">
        <v>86</v>
      </c>
      <c r="T69">
        <v>70</v>
      </c>
      <c r="U69" t="s">
        <v>293</v>
      </c>
    </row>
    <row r="70" spans="19:22">
      <c r="S70" t="s">
        <v>87</v>
      </c>
      <c r="T70">
        <v>71</v>
      </c>
      <c r="U70" t="s">
        <v>307</v>
      </c>
    </row>
    <row r="71" spans="19:22">
      <c r="S71" t="s">
        <v>88</v>
      </c>
      <c r="T71">
        <v>72</v>
      </c>
      <c r="U71" t="s">
        <v>299</v>
      </c>
    </row>
    <row r="72" spans="19:22">
      <c r="S72" t="s">
        <v>89</v>
      </c>
      <c r="T72" s="5">
        <v>73</v>
      </c>
      <c r="U72" t="s">
        <v>301</v>
      </c>
      <c r="V72" t="s">
        <v>316</v>
      </c>
    </row>
    <row r="73" spans="19:22">
      <c r="S73" t="s">
        <v>90</v>
      </c>
      <c r="T73">
        <v>74</v>
      </c>
      <c r="U73" t="s">
        <v>299</v>
      </c>
    </row>
    <row r="74" spans="19:22">
      <c r="S74" t="s">
        <v>91</v>
      </c>
      <c r="T74">
        <v>75</v>
      </c>
      <c r="U74" t="s">
        <v>301</v>
      </c>
    </row>
    <row r="75" spans="19:22">
      <c r="S75" t="s">
        <v>92</v>
      </c>
      <c r="T75" s="6">
        <v>76</v>
      </c>
      <c r="U75" t="s">
        <v>293</v>
      </c>
    </row>
    <row r="76" spans="19:22">
      <c r="S76" t="s">
        <v>93</v>
      </c>
      <c r="T76" s="6">
        <v>77</v>
      </c>
      <c r="U76" t="s">
        <v>299</v>
      </c>
    </row>
    <row r="77" spans="19:22">
      <c r="S77" t="s">
        <v>94</v>
      </c>
      <c r="T77">
        <v>78</v>
      </c>
      <c r="U77" t="s">
        <v>293</v>
      </c>
      <c r="V77" t="s">
        <v>317</v>
      </c>
    </row>
    <row r="78" spans="19:22">
      <c r="S78" t="s">
        <v>95</v>
      </c>
      <c r="T78">
        <v>79</v>
      </c>
      <c r="U78" t="s">
        <v>299</v>
      </c>
      <c r="V78" t="s">
        <v>318</v>
      </c>
    </row>
    <row r="79" spans="19:22">
      <c r="S79" t="s">
        <v>96</v>
      </c>
      <c r="T79">
        <v>80</v>
      </c>
      <c r="U79" t="s">
        <v>299</v>
      </c>
    </row>
    <row r="80" spans="19:22">
      <c r="S80" t="s">
        <v>97</v>
      </c>
      <c r="T80">
        <v>81</v>
      </c>
      <c r="U80" t="s">
        <v>293</v>
      </c>
    </row>
    <row r="81" spans="19:22">
      <c r="S81" t="s">
        <v>98</v>
      </c>
      <c r="T81" s="5">
        <v>82</v>
      </c>
      <c r="U81" t="s">
        <v>293</v>
      </c>
    </row>
    <row r="82" spans="19:22">
      <c r="S82" t="s">
        <v>99</v>
      </c>
      <c r="T82">
        <v>83</v>
      </c>
      <c r="U82" t="s">
        <v>297</v>
      </c>
      <c r="V82" t="s">
        <v>319</v>
      </c>
    </row>
    <row r="83" spans="19:22">
      <c r="S83" t="s">
        <v>100</v>
      </c>
      <c r="T83">
        <v>84</v>
      </c>
      <c r="U83" t="s">
        <v>299</v>
      </c>
    </row>
    <row r="84" spans="19:22">
      <c r="S84" t="s">
        <v>101</v>
      </c>
      <c r="T84" s="6">
        <v>85</v>
      </c>
      <c r="U84" t="s">
        <v>293</v>
      </c>
    </row>
    <row r="85" spans="19:22">
      <c r="S85" t="s">
        <v>102</v>
      </c>
      <c r="T85" s="6">
        <v>86</v>
      </c>
      <c r="U85" t="s">
        <v>299</v>
      </c>
    </row>
    <row r="86" spans="19:22">
      <c r="S86" t="s">
        <v>103</v>
      </c>
      <c r="T86">
        <v>87</v>
      </c>
      <c r="U86" t="s">
        <v>310</v>
      </c>
    </row>
    <row r="87" spans="19:22">
      <c r="S87" t="s">
        <v>104</v>
      </c>
      <c r="T87">
        <v>88</v>
      </c>
      <c r="U87" t="s">
        <v>293</v>
      </c>
    </row>
    <row r="88" spans="19:22">
      <c r="S88" t="s">
        <v>105</v>
      </c>
      <c r="T88">
        <v>89</v>
      </c>
      <c r="U88" t="s">
        <v>310</v>
      </c>
    </row>
    <row r="89" spans="19:22">
      <c r="S89" t="s">
        <v>106</v>
      </c>
      <c r="T89">
        <v>90</v>
      </c>
      <c r="U89" t="s">
        <v>297</v>
      </c>
    </row>
    <row r="90" spans="19:22">
      <c r="S90" t="s">
        <v>107</v>
      </c>
      <c r="T90" s="5">
        <v>91</v>
      </c>
      <c r="U90" t="s">
        <v>293</v>
      </c>
    </row>
    <row r="91" spans="19:22">
      <c r="S91" t="s">
        <v>108</v>
      </c>
      <c r="T91">
        <v>92</v>
      </c>
      <c r="U91" t="s">
        <v>293</v>
      </c>
      <c r="V91" t="s">
        <v>320</v>
      </c>
    </row>
    <row r="92" spans="19:22">
      <c r="S92" t="s">
        <v>109</v>
      </c>
      <c r="T92">
        <v>93</v>
      </c>
      <c r="U92" t="s">
        <v>299</v>
      </c>
    </row>
    <row r="93" spans="19:22">
      <c r="S93" t="s">
        <v>110</v>
      </c>
      <c r="T93" s="6">
        <v>94</v>
      </c>
      <c r="U93" t="s">
        <v>313</v>
      </c>
    </row>
    <row r="94" spans="19:22">
      <c r="S94" t="s">
        <v>111</v>
      </c>
      <c r="T94" s="6">
        <v>95</v>
      </c>
      <c r="U94" t="s">
        <v>297</v>
      </c>
    </row>
    <row r="95" spans="19:22">
      <c r="S95" t="s">
        <v>112</v>
      </c>
      <c r="T95">
        <v>96</v>
      </c>
      <c r="U95" t="s">
        <v>310</v>
      </c>
    </row>
    <row r="96" spans="19:22">
      <c r="S96" t="s">
        <v>113</v>
      </c>
      <c r="T96">
        <v>97</v>
      </c>
      <c r="U96" t="s">
        <v>310</v>
      </c>
    </row>
    <row r="97" spans="19:22">
      <c r="S97" s="7" t="s">
        <v>114</v>
      </c>
      <c r="T97">
        <v>98</v>
      </c>
      <c r="U97" t="s">
        <v>321</v>
      </c>
      <c r="V97" t="s">
        <v>315</v>
      </c>
    </row>
    <row r="98" spans="19:22">
      <c r="S98" t="s">
        <v>115</v>
      </c>
      <c r="T98">
        <v>99</v>
      </c>
      <c r="U98" t="s">
        <v>299</v>
      </c>
    </row>
    <row r="99" spans="19:22">
      <c r="S99" s="7" t="s">
        <v>116</v>
      </c>
      <c r="T99" s="5">
        <v>100</v>
      </c>
      <c r="U99" t="s">
        <v>299</v>
      </c>
    </row>
    <row r="100" spans="19:22">
      <c r="S100" s="7" t="s">
        <v>117</v>
      </c>
      <c r="T100">
        <v>101</v>
      </c>
      <c r="U100" t="s">
        <v>307</v>
      </c>
    </row>
    <row r="101" spans="19:22">
      <c r="S101" t="s">
        <v>118</v>
      </c>
      <c r="T101">
        <v>102</v>
      </c>
      <c r="U101" t="s">
        <v>307</v>
      </c>
    </row>
    <row r="102" spans="19:22">
      <c r="S102" t="s">
        <v>119</v>
      </c>
      <c r="T102" s="6">
        <v>103</v>
      </c>
      <c r="U102" t="s">
        <v>310</v>
      </c>
    </row>
    <row r="103" spans="19:22">
      <c r="S103" t="s">
        <v>120</v>
      </c>
      <c r="T103" s="6">
        <v>104</v>
      </c>
      <c r="U103" t="s">
        <v>297</v>
      </c>
    </row>
    <row r="104" spans="19:22">
      <c r="S104" s="7" t="s">
        <v>121</v>
      </c>
      <c r="T104">
        <v>105</v>
      </c>
      <c r="U104" t="s">
        <v>310</v>
      </c>
    </row>
    <row r="105" spans="19:22">
      <c r="S105" t="s">
        <v>122</v>
      </c>
      <c r="T105">
        <v>106</v>
      </c>
      <c r="U105" t="s">
        <v>297</v>
      </c>
    </row>
    <row r="106" spans="19:22">
      <c r="S106" t="s">
        <v>123</v>
      </c>
      <c r="T106">
        <v>107</v>
      </c>
      <c r="U106" t="s">
        <v>297</v>
      </c>
    </row>
    <row r="107" spans="19:22">
      <c r="S107" t="s">
        <v>124</v>
      </c>
      <c r="T107">
        <v>108</v>
      </c>
      <c r="U107" t="s">
        <v>299</v>
      </c>
      <c r="V107" t="s">
        <v>322</v>
      </c>
    </row>
    <row r="108" spans="19:22">
      <c r="S108" s="9" t="s">
        <v>125</v>
      </c>
      <c r="T108" s="5">
        <v>109</v>
      </c>
      <c r="U108" s="11" t="s">
        <v>299</v>
      </c>
      <c r="V108" s="11"/>
    </row>
    <row r="109" spans="19:22">
      <c r="S109" t="s">
        <v>126</v>
      </c>
      <c r="T109">
        <v>110</v>
      </c>
      <c r="U109" t="s">
        <v>313</v>
      </c>
    </row>
    <row r="110" spans="19:22">
      <c r="S110" t="s">
        <v>127</v>
      </c>
      <c r="T110">
        <v>111</v>
      </c>
      <c r="U110" t="s">
        <v>313</v>
      </c>
      <c r="V110" t="s">
        <v>323</v>
      </c>
    </row>
    <row r="111" spans="19:22">
      <c r="S111" t="s">
        <v>128</v>
      </c>
      <c r="T111" s="6">
        <v>112</v>
      </c>
      <c r="U111" t="s">
        <v>313</v>
      </c>
    </row>
    <row r="112" spans="19:22">
      <c r="S112" t="s">
        <v>129</v>
      </c>
      <c r="T112" s="6">
        <v>113</v>
      </c>
      <c r="U112" t="s">
        <v>321</v>
      </c>
    </row>
    <row r="113" spans="19:21">
      <c r="S113" t="s">
        <v>130</v>
      </c>
      <c r="T113">
        <v>114</v>
      </c>
      <c r="U113" t="s">
        <v>321</v>
      </c>
    </row>
    <row r="114" spans="19:21">
      <c r="S114" t="s">
        <v>131</v>
      </c>
      <c r="T114">
        <v>115</v>
      </c>
      <c r="U114" t="s">
        <v>321</v>
      </c>
    </row>
    <row r="115" spans="19:21">
      <c r="S115" t="s">
        <v>132</v>
      </c>
      <c r="T115">
        <v>116</v>
      </c>
      <c r="U115" t="s">
        <v>310</v>
      </c>
    </row>
    <row r="116" spans="19:21">
      <c r="S116" t="s">
        <v>133</v>
      </c>
      <c r="T116">
        <v>117</v>
      </c>
      <c r="U116" t="s">
        <v>307</v>
      </c>
    </row>
    <row r="117" spans="19:21">
      <c r="S117" t="s">
        <v>134</v>
      </c>
      <c r="T117" s="5">
        <v>118</v>
      </c>
      <c r="U117" t="s">
        <v>313</v>
      </c>
    </row>
    <row r="118" spans="19:21">
      <c r="S118" t="s">
        <v>135</v>
      </c>
      <c r="T118">
        <v>119</v>
      </c>
      <c r="U118" t="s">
        <v>293</v>
      </c>
    </row>
    <row r="119" spans="19:21">
      <c r="S119" t="s">
        <v>136</v>
      </c>
      <c r="T119">
        <v>120</v>
      </c>
      <c r="U119" t="s">
        <v>299</v>
      </c>
    </row>
    <row r="120" spans="19:21">
      <c r="S120" t="s">
        <v>137</v>
      </c>
      <c r="T120" s="6">
        <v>121</v>
      </c>
      <c r="U120" t="s">
        <v>310</v>
      </c>
    </row>
    <row r="121" spans="19:21">
      <c r="S121" t="s">
        <v>138</v>
      </c>
      <c r="T121" s="6">
        <v>122</v>
      </c>
      <c r="U121" t="s">
        <v>307</v>
      </c>
    </row>
    <row r="122" spans="19:21">
      <c r="S122" t="s">
        <v>139</v>
      </c>
      <c r="T122">
        <v>123</v>
      </c>
      <c r="U122" t="s">
        <v>300</v>
      </c>
    </row>
    <row r="123" spans="19:21">
      <c r="S123" t="s">
        <v>140</v>
      </c>
      <c r="T123">
        <v>124</v>
      </c>
      <c r="U123" t="s">
        <v>299</v>
      </c>
    </row>
    <row r="124" spans="19:21">
      <c r="S124" t="s">
        <v>141</v>
      </c>
      <c r="T124">
        <v>125</v>
      </c>
      <c r="U124" t="s">
        <v>299</v>
      </c>
    </row>
    <row r="125" spans="19:21">
      <c r="S125" t="s">
        <v>142</v>
      </c>
      <c r="T125">
        <v>126</v>
      </c>
      <c r="U125" t="s">
        <v>313</v>
      </c>
    </row>
    <row r="126" spans="19:21">
      <c r="S126" t="s">
        <v>143</v>
      </c>
      <c r="T126" s="5">
        <v>127</v>
      </c>
      <c r="U126" t="s">
        <v>310</v>
      </c>
    </row>
    <row r="127" spans="19:21">
      <c r="S127" t="s">
        <v>144</v>
      </c>
      <c r="T127">
        <v>128</v>
      </c>
      <c r="U127" t="s">
        <v>299</v>
      </c>
    </row>
    <row r="128" spans="19:21">
      <c r="S128" t="s">
        <v>145</v>
      </c>
      <c r="T128">
        <v>129</v>
      </c>
      <c r="U128" t="s">
        <v>310</v>
      </c>
    </row>
    <row r="129" spans="19:22">
      <c r="S129" t="s">
        <v>146</v>
      </c>
      <c r="T129" s="6">
        <v>130</v>
      </c>
      <c r="U129" t="s">
        <v>301</v>
      </c>
    </row>
    <row r="130" spans="19:22">
      <c r="S130" t="s">
        <v>147</v>
      </c>
      <c r="T130" s="6">
        <v>131</v>
      </c>
      <c r="U130" t="s">
        <v>299</v>
      </c>
    </row>
    <row r="131" spans="19:22">
      <c r="S131" t="s">
        <v>148</v>
      </c>
      <c r="T131">
        <v>132</v>
      </c>
      <c r="U131" t="s">
        <v>293</v>
      </c>
      <c r="V131" t="s">
        <v>324</v>
      </c>
    </row>
    <row r="132" spans="19:22">
      <c r="S132" t="s">
        <v>149</v>
      </c>
      <c r="T132">
        <v>133</v>
      </c>
      <c r="U132" t="s">
        <v>297</v>
      </c>
    </row>
    <row r="133" spans="19:22">
      <c r="S133" s="6" t="s">
        <v>150</v>
      </c>
      <c r="T133">
        <v>134</v>
      </c>
      <c r="U133" t="s">
        <v>310</v>
      </c>
    </row>
    <row r="134" spans="19:22">
      <c r="S134" t="s">
        <v>151</v>
      </c>
      <c r="T134">
        <v>135</v>
      </c>
      <c r="U134" t="s">
        <v>301</v>
      </c>
    </row>
    <row r="135" spans="19:22">
      <c r="S135" t="s">
        <v>152</v>
      </c>
      <c r="T135" s="5">
        <v>136</v>
      </c>
      <c r="U135" t="s">
        <v>299</v>
      </c>
    </row>
    <row r="136" spans="19:22">
      <c r="S136" t="s">
        <v>153</v>
      </c>
      <c r="T136">
        <v>137</v>
      </c>
      <c r="U136" t="s">
        <v>293</v>
      </c>
    </row>
    <row r="137" spans="19:22">
      <c r="S137" t="s">
        <v>154</v>
      </c>
      <c r="T137">
        <v>138</v>
      </c>
      <c r="U137" t="s">
        <v>299</v>
      </c>
    </row>
    <row r="138" spans="19:22">
      <c r="S138" t="s">
        <v>155</v>
      </c>
      <c r="T138" s="6">
        <v>139</v>
      </c>
      <c r="U138" t="s">
        <v>299</v>
      </c>
    </row>
    <row r="139" spans="19:22">
      <c r="S139" t="s">
        <v>156</v>
      </c>
      <c r="T139" s="6">
        <v>140</v>
      </c>
      <c r="U139" t="s">
        <v>299</v>
      </c>
    </row>
    <row r="140" spans="19:22">
      <c r="S140" t="s">
        <v>157</v>
      </c>
      <c r="T140">
        <v>141</v>
      </c>
      <c r="U140" t="s">
        <v>293</v>
      </c>
    </row>
    <row r="141" spans="19:22">
      <c r="S141" t="s">
        <v>158</v>
      </c>
      <c r="T141">
        <v>142</v>
      </c>
      <c r="U141" t="s">
        <v>299</v>
      </c>
    </row>
    <row r="142" spans="19:22">
      <c r="S142" t="s">
        <v>159</v>
      </c>
      <c r="T142">
        <v>143</v>
      </c>
      <c r="U142" t="s">
        <v>293</v>
      </c>
    </row>
    <row r="143" spans="19:22">
      <c r="S143" t="s">
        <v>160</v>
      </c>
      <c r="T143">
        <v>144</v>
      </c>
      <c r="U143" t="s">
        <v>299</v>
      </c>
    </row>
    <row r="144" spans="19:22">
      <c r="S144" t="s">
        <v>161</v>
      </c>
      <c r="T144" s="5">
        <v>145</v>
      </c>
      <c r="U144" t="s">
        <v>297</v>
      </c>
    </row>
    <row r="145" spans="19:22">
      <c r="S145" t="s">
        <v>162</v>
      </c>
      <c r="T145">
        <v>146</v>
      </c>
      <c r="U145" t="s">
        <v>297</v>
      </c>
    </row>
    <row r="146" spans="19:22">
      <c r="S146" t="s">
        <v>163</v>
      </c>
      <c r="T146">
        <v>147</v>
      </c>
      <c r="U146" t="s">
        <v>301</v>
      </c>
      <c r="V146" t="s">
        <v>325</v>
      </c>
    </row>
    <row r="147" spans="19:22">
      <c r="S147" t="s">
        <v>164</v>
      </c>
      <c r="T147" s="6">
        <v>148</v>
      </c>
      <c r="U147" t="s">
        <v>300</v>
      </c>
    </row>
    <row r="148" spans="19:22">
      <c r="S148" t="s">
        <v>165</v>
      </c>
      <c r="T148" s="6">
        <v>149</v>
      </c>
      <c r="U148" t="s">
        <v>300</v>
      </c>
      <c r="V148" t="s">
        <v>325</v>
      </c>
    </row>
    <row r="149" spans="19:22">
      <c r="S149" t="s">
        <v>166</v>
      </c>
      <c r="T149">
        <v>150</v>
      </c>
      <c r="U149" t="s">
        <v>310</v>
      </c>
    </row>
    <row r="150" spans="19:22">
      <c r="S150" t="s">
        <v>167</v>
      </c>
      <c r="T150">
        <v>151</v>
      </c>
      <c r="U150" t="s">
        <v>299</v>
      </c>
    </row>
    <row r="151" spans="19:22">
      <c r="S151" t="s">
        <v>168</v>
      </c>
      <c r="T151">
        <v>152</v>
      </c>
      <c r="U151" t="s">
        <v>313</v>
      </c>
      <c r="V151" t="s">
        <v>326</v>
      </c>
    </row>
    <row r="152" spans="19:22">
      <c r="S152" t="s">
        <v>169</v>
      </c>
      <c r="T152">
        <v>153</v>
      </c>
      <c r="U152" t="s">
        <v>297</v>
      </c>
      <c r="V152" t="s">
        <v>327</v>
      </c>
    </row>
    <row r="153" spans="19:22">
      <c r="S153" t="s">
        <v>170</v>
      </c>
      <c r="T153" s="5">
        <v>154</v>
      </c>
      <c r="U153" t="s">
        <v>297</v>
      </c>
    </row>
    <row r="154" spans="19:22">
      <c r="S154" t="s">
        <v>171</v>
      </c>
      <c r="T154">
        <v>155</v>
      </c>
      <c r="U154" t="s">
        <v>301</v>
      </c>
    </row>
    <row r="155" spans="19:22" ht="17">
      <c r="S155" s="10" t="s">
        <v>172</v>
      </c>
      <c r="T155">
        <v>156</v>
      </c>
      <c r="U155" s="9" t="s">
        <v>310</v>
      </c>
      <c r="V155" t="s">
        <v>328</v>
      </c>
    </row>
    <row r="156" spans="19:22">
      <c r="S156" t="s">
        <v>173</v>
      </c>
      <c r="T156" s="6">
        <v>157</v>
      </c>
      <c r="U156" t="s">
        <v>299</v>
      </c>
    </row>
    <row r="157" spans="19:22">
      <c r="S157" t="s">
        <v>174</v>
      </c>
      <c r="T157" s="6">
        <v>158</v>
      </c>
      <c r="U157" t="s">
        <v>293</v>
      </c>
      <c r="V157" t="s">
        <v>329</v>
      </c>
    </row>
    <row r="158" spans="19:22">
      <c r="S158" t="s">
        <v>175</v>
      </c>
      <c r="T158">
        <v>159</v>
      </c>
      <c r="U158" t="s">
        <v>299</v>
      </c>
    </row>
    <row r="159" spans="19:22">
      <c r="S159" t="s">
        <v>176</v>
      </c>
      <c r="T159">
        <v>160</v>
      </c>
      <c r="U159" t="s">
        <v>293</v>
      </c>
      <c r="V159" t="s">
        <v>330</v>
      </c>
    </row>
    <row r="160" spans="19:22">
      <c r="S160" t="s">
        <v>177</v>
      </c>
      <c r="T160">
        <v>161</v>
      </c>
      <c r="U160" t="s">
        <v>307</v>
      </c>
      <c r="V160" t="s">
        <v>331</v>
      </c>
    </row>
    <row r="161" spans="19:22">
      <c r="S161" t="s">
        <v>178</v>
      </c>
      <c r="T161">
        <v>162</v>
      </c>
      <c r="U161" t="s">
        <v>313</v>
      </c>
    </row>
    <row r="162" spans="19:22">
      <c r="S162" t="s">
        <v>179</v>
      </c>
      <c r="T162" s="5">
        <v>163</v>
      </c>
      <c r="U162" t="s">
        <v>313</v>
      </c>
    </row>
    <row r="163" spans="19:22">
      <c r="S163" t="s">
        <v>180</v>
      </c>
      <c r="T163">
        <v>164</v>
      </c>
      <c r="U163" t="s">
        <v>310</v>
      </c>
      <c r="V163" t="s">
        <v>332</v>
      </c>
    </row>
    <row r="164" spans="19:22">
      <c r="S164" t="s">
        <v>181</v>
      </c>
      <c r="T164">
        <v>165</v>
      </c>
      <c r="U164" t="s">
        <v>299</v>
      </c>
    </row>
    <row r="165" spans="19:22">
      <c r="S165" t="s">
        <v>182</v>
      </c>
      <c r="T165" s="6">
        <v>166</v>
      </c>
      <c r="U165" t="s">
        <v>321</v>
      </c>
    </row>
    <row r="166" spans="19:22">
      <c r="S166" t="s">
        <v>183</v>
      </c>
      <c r="T166" s="6">
        <v>167</v>
      </c>
      <c r="U166" t="s">
        <v>313</v>
      </c>
    </row>
    <row r="167" spans="19:22">
      <c r="S167" t="s">
        <v>184</v>
      </c>
      <c r="T167">
        <v>168</v>
      </c>
      <c r="U167" t="s">
        <v>310</v>
      </c>
    </row>
    <row r="168" spans="19:22">
      <c r="S168" t="s">
        <v>185</v>
      </c>
      <c r="T168">
        <v>169</v>
      </c>
      <c r="U168" t="s">
        <v>297</v>
      </c>
    </row>
    <row r="169" spans="19:22">
      <c r="S169" t="s">
        <v>186</v>
      </c>
      <c r="T169">
        <v>170</v>
      </c>
      <c r="U169" t="s">
        <v>300</v>
      </c>
    </row>
    <row r="170" spans="19:22">
      <c r="S170" t="s">
        <v>187</v>
      </c>
      <c r="T170">
        <v>171</v>
      </c>
      <c r="U170" t="s">
        <v>310</v>
      </c>
    </row>
    <row r="171" spans="19:22">
      <c r="S171" t="s">
        <v>188</v>
      </c>
      <c r="T171" s="5">
        <v>172</v>
      </c>
      <c r="U171" t="s">
        <v>299</v>
      </c>
      <c r="V171" t="s">
        <v>333</v>
      </c>
    </row>
    <row r="172" spans="19:22">
      <c r="S172" t="s">
        <v>189</v>
      </c>
      <c r="T172">
        <v>173</v>
      </c>
      <c r="U172" t="s">
        <v>310</v>
      </c>
    </row>
    <row r="173" spans="19:22">
      <c r="S173" t="s">
        <v>190</v>
      </c>
      <c r="T173">
        <v>174</v>
      </c>
      <c r="U173" t="s">
        <v>299</v>
      </c>
    </row>
    <row r="174" spans="19:22">
      <c r="S174" t="s">
        <v>191</v>
      </c>
      <c r="T174" s="6">
        <v>175</v>
      </c>
      <c r="U174" t="s">
        <v>293</v>
      </c>
    </row>
    <row r="175" spans="19:22">
      <c r="S175" t="s">
        <v>192</v>
      </c>
      <c r="T175" s="6">
        <v>176</v>
      </c>
      <c r="U175" t="s">
        <v>293</v>
      </c>
    </row>
    <row r="176" spans="19:22">
      <c r="S176" t="s">
        <v>193</v>
      </c>
      <c r="T176">
        <v>177</v>
      </c>
      <c r="U176" t="s">
        <v>293</v>
      </c>
    </row>
    <row r="177" spans="19:22">
      <c r="S177" t="s">
        <v>194</v>
      </c>
      <c r="T177">
        <v>178</v>
      </c>
      <c r="U177" t="s">
        <v>301</v>
      </c>
      <c r="V177" t="s">
        <v>334</v>
      </c>
    </row>
    <row r="178" spans="19:22">
      <c r="S178" t="s">
        <v>195</v>
      </c>
      <c r="T178">
        <v>179</v>
      </c>
      <c r="U178" t="s">
        <v>299</v>
      </c>
    </row>
    <row r="179" spans="19:22">
      <c r="S179" t="s">
        <v>196</v>
      </c>
      <c r="T179">
        <v>180</v>
      </c>
      <c r="U179" t="s">
        <v>299</v>
      </c>
    </row>
    <row r="180" spans="19:22">
      <c r="S180" t="s">
        <v>197</v>
      </c>
      <c r="T180" s="5">
        <v>181</v>
      </c>
      <c r="U180" t="s">
        <v>297</v>
      </c>
    </row>
    <row r="181" spans="19:22">
      <c r="S181" t="s">
        <v>198</v>
      </c>
      <c r="T181">
        <v>182</v>
      </c>
      <c r="U181" t="s">
        <v>297</v>
      </c>
    </row>
    <row r="182" spans="19:22">
      <c r="S182" s="6" t="s">
        <v>199</v>
      </c>
      <c r="T182">
        <v>183</v>
      </c>
      <c r="U182" t="s">
        <v>297</v>
      </c>
    </row>
    <row r="183" spans="19:22">
      <c r="S183" t="s">
        <v>200</v>
      </c>
      <c r="T183" s="6">
        <v>184</v>
      </c>
      <c r="U183" t="s">
        <v>297</v>
      </c>
      <c r="V183" t="s">
        <v>335</v>
      </c>
    </row>
    <row r="184" spans="19:22">
      <c r="S184" t="s">
        <v>201</v>
      </c>
      <c r="T184" s="6">
        <v>185</v>
      </c>
      <c r="U184" t="s">
        <v>301</v>
      </c>
    </row>
    <row r="185" spans="19:22">
      <c r="S185" t="s">
        <v>202</v>
      </c>
      <c r="T185">
        <v>186</v>
      </c>
      <c r="U185" t="s">
        <v>299</v>
      </c>
      <c r="V185" t="s">
        <v>325</v>
      </c>
    </row>
    <row r="186" spans="19:22">
      <c r="S186" t="s">
        <v>203</v>
      </c>
      <c r="T186">
        <v>187</v>
      </c>
      <c r="U186" t="s">
        <v>297</v>
      </c>
      <c r="V186" t="s">
        <v>325</v>
      </c>
    </row>
    <row r="187" spans="19:22">
      <c r="S187" t="s">
        <v>204</v>
      </c>
      <c r="T187">
        <v>188</v>
      </c>
      <c r="U187" t="s">
        <v>299</v>
      </c>
    </row>
    <row r="188" spans="19:22">
      <c r="S188" t="s">
        <v>205</v>
      </c>
      <c r="T188">
        <v>189</v>
      </c>
      <c r="U188" t="s">
        <v>300</v>
      </c>
    </row>
    <row r="189" spans="19:22">
      <c r="S189" t="s">
        <v>206</v>
      </c>
      <c r="T189" s="5">
        <v>190</v>
      </c>
      <c r="U189" t="s">
        <v>299</v>
      </c>
    </row>
    <row r="190" spans="19:22">
      <c r="S190" t="s">
        <v>207</v>
      </c>
      <c r="T190">
        <v>191</v>
      </c>
      <c r="U190" t="s">
        <v>299</v>
      </c>
    </row>
    <row r="191" spans="19:22">
      <c r="S191" t="s">
        <v>208</v>
      </c>
      <c r="T191">
        <v>192</v>
      </c>
      <c r="U191" t="s">
        <v>293</v>
      </c>
    </row>
    <row r="192" spans="19:22">
      <c r="S192" t="s">
        <v>209</v>
      </c>
      <c r="T192" s="6">
        <v>193</v>
      </c>
      <c r="U192" t="s">
        <v>297</v>
      </c>
    </row>
    <row r="193" spans="19:22">
      <c r="S193" t="s">
        <v>210</v>
      </c>
      <c r="T193" s="6">
        <v>194</v>
      </c>
      <c r="U193" t="s">
        <v>299</v>
      </c>
    </row>
    <row r="194" spans="19:22">
      <c r="S194" t="s">
        <v>211</v>
      </c>
      <c r="T194">
        <v>195</v>
      </c>
      <c r="U194" t="s">
        <v>307</v>
      </c>
    </row>
    <row r="195" spans="19:22">
      <c r="S195" t="s">
        <v>212</v>
      </c>
      <c r="T195">
        <v>196</v>
      </c>
      <c r="U195" t="s">
        <v>313</v>
      </c>
    </row>
    <row r="196" spans="19:22">
      <c r="S196" t="s">
        <v>213</v>
      </c>
      <c r="T196">
        <v>197</v>
      </c>
      <c r="U196" t="s">
        <v>300</v>
      </c>
    </row>
    <row r="197" spans="19:22">
      <c r="S197" t="s">
        <v>214</v>
      </c>
      <c r="T197">
        <v>198</v>
      </c>
      <c r="U197" t="s">
        <v>293</v>
      </c>
      <c r="V197" t="s">
        <v>336</v>
      </c>
    </row>
    <row r="198" spans="19:22">
      <c r="S198" t="s">
        <v>215</v>
      </c>
      <c r="T198" s="5">
        <v>199</v>
      </c>
      <c r="U198" t="s">
        <v>310</v>
      </c>
    </row>
    <row r="199" spans="19:22">
      <c r="S199" t="s">
        <v>216</v>
      </c>
      <c r="T199">
        <v>200</v>
      </c>
      <c r="U199" t="s">
        <v>297</v>
      </c>
    </row>
    <row r="200" spans="19:22">
      <c r="S200" t="s">
        <v>217</v>
      </c>
      <c r="T200">
        <v>201</v>
      </c>
      <c r="U200" t="s">
        <v>297</v>
      </c>
    </row>
    <row r="201" spans="19:22">
      <c r="S201" t="s">
        <v>218</v>
      </c>
      <c r="T201" s="6">
        <v>202</v>
      </c>
      <c r="U201" t="s">
        <v>307</v>
      </c>
    </row>
    <row r="202" spans="19:22">
      <c r="S202" t="s">
        <v>219</v>
      </c>
      <c r="T202" s="6">
        <v>203</v>
      </c>
      <c r="U202" t="s">
        <v>310</v>
      </c>
      <c r="V202" t="s">
        <v>337</v>
      </c>
    </row>
    <row r="203" spans="19:22">
      <c r="S203" t="s">
        <v>220</v>
      </c>
      <c r="T203">
        <v>204</v>
      </c>
      <c r="U203" t="s">
        <v>307</v>
      </c>
    </row>
    <row r="204" spans="19:22">
      <c r="S204" t="s">
        <v>221</v>
      </c>
      <c r="T204">
        <v>205</v>
      </c>
      <c r="U204" t="s">
        <v>307</v>
      </c>
      <c r="V204" t="s">
        <v>338</v>
      </c>
    </row>
    <row r="205" spans="19:22">
      <c r="S205" t="s">
        <v>222</v>
      </c>
      <c r="T205">
        <v>206</v>
      </c>
      <c r="U205" t="s">
        <v>307</v>
      </c>
    </row>
    <row r="206" spans="19:22">
      <c r="S206" t="s">
        <v>223</v>
      </c>
      <c r="T206">
        <v>207</v>
      </c>
      <c r="U206" t="s">
        <v>310</v>
      </c>
    </row>
    <row r="207" spans="19:22">
      <c r="S207" t="s">
        <v>224</v>
      </c>
      <c r="T207" s="5">
        <v>208</v>
      </c>
      <c r="U207" t="s">
        <v>307</v>
      </c>
      <c r="V207" t="s">
        <v>339</v>
      </c>
    </row>
    <row r="208" spans="19:22">
      <c r="S208" t="s">
        <v>225</v>
      </c>
      <c r="T208">
        <v>209</v>
      </c>
      <c r="U208" t="s">
        <v>307</v>
      </c>
      <c r="V208" t="s">
        <v>340</v>
      </c>
    </row>
    <row r="209" spans="19:22">
      <c r="S209" t="s">
        <v>226</v>
      </c>
      <c r="T209">
        <v>210</v>
      </c>
      <c r="U209" t="s">
        <v>301</v>
      </c>
    </row>
    <row r="210" spans="19:22">
      <c r="S210" t="s">
        <v>227</v>
      </c>
      <c r="T210" s="6">
        <v>211</v>
      </c>
      <c r="U210" t="s">
        <v>299</v>
      </c>
    </row>
    <row r="211" spans="19:22">
      <c r="S211" t="s">
        <v>228</v>
      </c>
      <c r="T211" s="6">
        <v>212</v>
      </c>
      <c r="U211" t="s">
        <v>299</v>
      </c>
    </row>
    <row r="212" spans="19:22">
      <c r="S212" t="s">
        <v>229</v>
      </c>
      <c r="T212">
        <v>213</v>
      </c>
      <c r="U212" t="s">
        <v>300</v>
      </c>
      <c r="V212" t="s">
        <v>341</v>
      </c>
    </row>
    <row r="213" spans="19:22">
      <c r="S213" t="s">
        <v>230</v>
      </c>
      <c r="T213">
        <v>214</v>
      </c>
      <c r="U213" t="s">
        <v>297</v>
      </c>
      <c r="V213" t="s">
        <v>342</v>
      </c>
    </row>
    <row r="214" spans="19:22">
      <c r="S214" t="s">
        <v>231</v>
      </c>
      <c r="T214">
        <v>215</v>
      </c>
      <c r="U214" t="s">
        <v>299</v>
      </c>
      <c r="V214" t="s">
        <v>343</v>
      </c>
    </row>
    <row r="215" spans="19:22">
      <c r="S215" t="s">
        <v>232</v>
      </c>
      <c r="T215">
        <v>216</v>
      </c>
      <c r="U215" t="s">
        <v>301</v>
      </c>
      <c r="V215" t="s">
        <v>318</v>
      </c>
    </row>
    <row r="216" spans="19:22">
      <c r="S216" t="s">
        <v>233</v>
      </c>
      <c r="T216" s="5">
        <v>217</v>
      </c>
      <c r="U216" t="s">
        <v>297</v>
      </c>
      <c r="V216" t="s">
        <v>344</v>
      </c>
    </row>
    <row r="217" spans="19:22">
      <c r="S217" t="s">
        <v>234</v>
      </c>
      <c r="T217">
        <v>218</v>
      </c>
      <c r="U217" t="s">
        <v>293</v>
      </c>
    </row>
    <row r="218" spans="19:22">
      <c r="S218" t="s">
        <v>235</v>
      </c>
      <c r="T218">
        <v>219</v>
      </c>
      <c r="U218" t="s">
        <v>299</v>
      </c>
      <c r="V218" t="s">
        <v>345</v>
      </c>
    </row>
    <row r="219" spans="19:22">
      <c r="S219" t="s">
        <v>236</v>
      </c>
      <c r="T219" s="6">
        <v>220</v>
      </c>
      <c r="U219" t="s">
        <v>297</v>
      </c>
    </row>
    <row r="220" spans="19:22">
      <c r="S220" t="s">
        <v>237</v>
      </c>
      <c r="T220" s="6">
        <v>221</v>
      </c>
      <c r="U220" t="s">
        <v>301</v>
      </c>
    </row>
    <row r="221" spans="19:22">
      <c r="S221" t="s">
        <v>238</v>
      </c>
      <c r="T221">
        <v>222</v>
      </c>
      <c r="U221" t="s">
        <v>297</v>
      </c>
    </row>
    <row r="222" spans="19:22">
      <c r="S222" t="s">
        <v>239</v>
      </c>
      <c r="T222">
        <v>223</v>
      </c>
      <c r="U222" t="s">
        <v>310</v>
      </c>
    </row>
    <row r="223" spans="19:22">
      <c r="S223" t="s">
        <v>240</v>
      </c>
      <c r="T223">
        <v>224</v>
      </c>
      <c r="U223" t="s">
        <v>293</v>
      </c>
      <c r="V223" t="s">
        <v>346</v>
      </c>
    </row>
    <row r="224" spans="19:22">
      <c r="S224" t="s">
        <v>241</v>
      </c>
      <c r="T224">
        <v>225</v>
      </c>
      <c r="U224" t="s">
        <v>307</v>
      </c>
    </row>
    <row r="225" spans="19:22">
      <c r="S225" t="s">
        <v>242</v>
      </c>
      <c r="T225" s="5">
        <v>226</v>
      </c>
      <c r="U225" t="s">
        <v>313</v>
      </c>
    </row>
    <row r="226" spans="19:22">
      <c r="S226" t="s">
        <v>243</v>
      </c>
      <c r="T226">
        <v>227</v>
      </c>
      <c r="U226" t="s">
        <v>293</v>
      </c>
    </row>
    <row r="227" spans="19:22">
      <c r="S227" t="s">
        <v>244</v>
      </c>
      <c r="T227">
        <v>228</v>
      </c>
      <c r="U227" t="s">
        <v>297</v>
      </c>
    </row>
    <row r="228" spans="19:22">
      <c r="S228" t="s">
        <v>245</v>
      </c>
      <c r="T228" s="6">
        <v>229</v>
      </c>
      <c r="U228" t="s">
        <v>297</v>
      </c>
    </row>
    <row r="229" spans="19:22">
      <c r="S229" t="s">
        <v>246</v>
      </c>
      <c r="T229" s="6">
        <v>230</v>
      </c>
      <c r="U229" t="s">
        <v>307</v>
      </c>
    </row>
    <row r="230" spans="19:22">
      <c r="S230" t="s">
        <v>247</v>
      </c>
      <c r="T230">
        <v>231</v>
      </c>
      <c r="U230" t="s">
        <v>300</v>
      </c>
      <c r="V230" t="s">
        <v>347</v>
      </c>
    </row>
    <row r="231" spans="19:22">
      <c r="S231" t="s">
        <v>248</v>
      </c>
      <c r="T231">
        <v>232</v>
      </c>
      <c r="U231" t="s">
        <v>297</v>
      </c>
    </row>
    <row r="232" spans="19:22">
      <c r="S232" t="s">
        <v>249</v>
      </c>
      <c r="T232">
        <v>233</v>
      </c>
      <c r="U232" t="s">
        <v>301</v>
      </c>
      <c r="V232" t="s">
        <v>348</v>
      </c>
    </row>
    <row r="233" spans="19:22">
      <c r="S233" t="s">
        <v>250</v>
      </c>
      <c r="T233">
        <v>234</v>
      </c>
      <c r="U233" t="s">
        <v>293</v>
      </c>
      <c r="V233" t="s">
        <v>349</v>
      </c>
    </row>
    <row r="234" spans="19:22">
      <c r="S234" t="s">
        <v>251</v>
      </c>
      <c r="T234" s="5">
        <v>235</v>
      </c>
      <c r="U234" t="s">
        <v>299</v>
      </c>
    </row>
    <row r="235" spans="19:22">
      <c r="S235" t="s">
        <v>252</v>
      </c>
      <c r="T235">
        <v>236</v>
      </c>
      <c r="U235" t="s">
        <v>310</v>
      </c>
    </row>
    <row r="236" spans="19:22">
      <c r="S236" t="s">
        <v>253</v>
      </c>
      <c r="T236">
        <v>237</v>
      </c>
      <c r="U236" t="s">
        <v>299</v>
      </c>
      <c r="V236" t="s">
        <v>325</v>
      </c>
    </row>
    <row r="237" spans="19:22">
      <c r="S237" s="6" t="s">
        <v>254</v>
      </c>
      <c r="T237" s="6">
        <v>238</v>
      </c>
      <c r="U237" t="s">
        <v>299</v>
      </c>
    </row>
    <row r="238" spans="19:22">
      <c r="S238" t="s">
        <v>255</v>
      </c>
      <c r="T238" s="6">
        <v>239</v>
      </c>
      <c r="U238" t="s">
        <v>297</v>
      </c>
    </row>
    <row r="239" spans="19:22">
      <c r="S239" t="s">
        <v>256</v>
      </c>
      <c r="T239">
        <v>240</v>
      </c>
      <c r="U239" t="s">
        <v>313</v>
      </c>
    </row>
    <row r="240" spans="19:22">
      <c r="S240" t="s">
        <v>257</v>
      </c>
      <c r="T240">
        <v>241</v>
      </c>
      <c r="U240" t="s">
        <v>300</v>
      </c>
      <c r="V240" t="s">
        <v>347</v>
      </c>
    </row>
    <row r="241" spans="19:22">
      <c r="S241" t="s">
        <v>258</v>
      </c>
      <c r="T241">
        <v>242</v>
      </c>
      <c r="U241" t="s">
        <v>310</v>
      </c>
      <c r="V241" t="s">
        <v>350</v>
      </c>
    </row>
    <row r="242" spans="19:22">
      <c r="S242" t="s">
        <v>259</v>
      </c>
      <c r="T242">
        <v>243</v>
      </c>
      <c r="U242" t="s">
        <v>297</v>
      </c>
    </row>
    <row r="243" spans="19:22">
      <c r="S243" t="s">
        <v>260</v>
      </c>
      <c r="T243" s="5">
        <v>244</v>
      </c>
      <c r="U243" t="s">
        <v>297</v>
      </c>
    </row>
    <row r="244" spans="19:22">
      <c r="S244" t="s">
        <v>261</v>
      </c>
      <c r="T244">
        <v>245</v>
      </c>
      <c r="U244" t="s">
        <v>299</v>
      </c>
    </row>
    <row r="245" spans="19:22">
      <c r="S245" t="s">
        <v>262</v>
      </c>
      <c r="T245">
        <v>246</v>
      </c>
      <c r="U245" t="s">
        <v>297</v>
      </c>
    </row>
    <row r="246" spans="19:22">
      <c r="S246" t="s">
        <v>263</v>
      </c>
      <c r="T246" s="6">
        <v>247</v>
      </c>
      <c r="U246" t="s">
        <v>310</v>
      </c>
    </row>
    <row r="247" spans="19:22">
      <c r="S247" t="s">
        <v>264</v>
      </c>
      <c r="T247" s="6">
        <v>248</v>
      </c>
      <c r="U247" t="s">
        <v>299</v>
      </c>
    </row>
    <row r="248" spans="19:22">
      <c r="S248" s="6" t="s">
        <v>265</v>
      </c>
      <c r="T248">
        <v>249</v>
      </c>
      <c r="U248" t="s">
        <v>301</v>
      </c>
    </row>
    <row r="249" spans="19:22">
      <c r="S249" t="s">
        <v>266</v>
      </c>
      <c r="T249">
        <v>250</v>
      </c>
      <c r="U249" t="s">
        <v>299</v>
      </c>
    </row>
    <row r="250" spans="19:22">
      <c r="S250" t="s">
        <v>267</v>
      </c>
      <c r="T250">
        <v>251</v>
      </c>
      <c r="U250" t="s">
        <v>299</v>
      </c>
      <c r="V250" t="s">
        <v>351</v>
      </c>
    </row>
    <row r="251" spans="19:22">
      <c r="S251" t="s">
        <v>268</v>
      </c>
      <c r="T251">
        <v>252</v>
      </c>
      <c r="U251" t="s">
        <v>297</v>
      </c>
    </row>
    <row r="252" spans="19:22">
      <c r="S252" t="s">
        <v>269</v>
      </c>
      <c r="T252" s="5">
        <v>253</v>
      </c>
      <c r="U252" t="s">
        <v>299</v>
      </c>
    </row>
    <row r="253" spans="19:22">
      <c r="S253" t="s">
        <v>270</v>
      </c>
      <c r="T253">
        <v>254</v>
      </c>
      <c r="U253" t="s">
        <v>299</v>
      </c>
    </row>
    <row r="254" spans="19:22">
      <c r="S254" t="s">
        <v>271</v>
      </c>
      <c r="T254">
        <v>255</v>
      </c>
      <c r="U254" t="s">
        <v>293</v>
      </c>
    </row>
    <row r="255" spans="19:22">
      <c r="S255" t="s">
        <v>272</v>
      </c>
      <c r="T255" s="6">
        <v>256</v>
      </c>
      <c r="U255" t="s">
        <v>299</v>
      </c>
    </row>
    <row r="256" spans="19:22">
      <c r="S256" t="s">
        <v>273</v>
      </c>
      <c r="T256" s="6">
        <v>257</v>
      </c>
      <c r="U256" t="s">
        <v>300</v>
      </c>
    </row>
    <row r="257" spans="19:22">
      <c r="S257" t="s">
        <v>274</v>
      </c>
      <c r="T257">
        <v>258</v>
      </c>
      <c r="U257" t="s">
        <v>300</v>
      </c>
    </row>
    <row r="258" spans="19:22">
      <c r="S258" t="s">
        <v>275</v>
      </c>
      <c r="T258">
        <v>259</v>
      </c>
      <c r="U258" t="s">
        <v>299</v>
      </c>
    </row>
    <row r="259" spans="19:22">
      <c r="S259" t="s">
        <v>276</v>
      </c>
      <c r="T259">
        <v>260</v>
      </c>
      <c r="U259" t="s">
        <v>300</v>
      </c>
    </row>
    <row r="260" spans="19:22">
      <c r="S260" t="s">
        <v>277</v>
      </c>
      <c r="T260">
        <v>261</v>
      </c>
      <c r="U260" t="s">
        <v>299</v>
      </c>
    </row>
    <row r="261" spans="19:22">
      <c r="S261" t="s">
        <v>278</v>
      </c>
      <c r="T261" s="5">
        <v>262</v>
      </c>
      <c r="U261" t="s">
        <v>300</v>
      </c>
    </row>
    <row r="262" spans="19:22">
      <c r="S262" t="s">
        <v>279</v>
      </c>
      <c r="T262">
        <v>263</v>
      </c>
      <c r="U262" t="s">
        <v>299</v>
      </c>
    </row>
    <row r="263" spans="19:22">
      <c r="S263" t="s">
        <v>280</v>
      </c>
      <c r="T263">
        <v>264</v>
      </c>
      <c r="U263" t="s">
        <v>299</v>
      </c>
    </row>
    <row r="264" spans="19:22">
      <c r="S264" s="8" t="s">
        <v>281</v>
      </c>
      <c r="T264" s="6">
        <v>265</v>
      </c>
      <c r="U264" t="s">
        <v>297</v>
      </c>
      <c r="V264" t="s">
        <v>352</v>
      </c>
    </row>
    <row r="265" spans="19:22">
      <c r="S265" t="s">
        <v>282</v>
      </c>
      <c r="T265" s="6">
        <v>266</v>
      </c>
      <c r="U265" t="s">
        <v>301</v>
      </c>
      <c r="V265" t="s">
        <v>353</v>
      </c>
    </row>
    <row r="266" spans="19:22">
      <c r="S266" s="6" t="s">
        <v>283</v>
      </c>
      <c r="T266">
        <v>267</v>
      </c>
      <c r="U266" t="s">
        <v>300</v>
      </c>
    </row>
    <row r="267" spans="19:22">
      <c r="S267" s="6" t="s">
        <v>284</v>
      </c>
      <c r="T267">
        <v>268</v>
      </c>
      <c r="U267" t="s">
        <v>299</v>
      </c>
    </row>
    <row r="268" spans="19:22">
      <c r="S268" t="s">
        <v>285</v>
      </c>
      <c r="T268">
        <v>269</v>
      </c>
      <c r="U268" t="s">
        <v>299</v>
      </c>
    </row>
    <row r="269" spans="19:22">
      <c r="S269" t="s">
        <v>286</v>
      </c>
      <c r="T269">
        <v>270</v>
      </c>
      <c r="U269" t="s">
        <v>300</v>
      </c>
    </row>
    <row r="278" spans="1:42">
      <c r="A278" s="6" t="s">
        <v>495</v>
      </c>
      <c r="B278">
        <v>62</v>
      </c>
      <c r="C278" t="s">
        <v>310</v>
      </c>
      <c r="D278" t="s">
        <v>294</v>
      </c>
      <c r="E278" t="s">
        <v>295</v>
      </c>
      <c r="F278">
        <v>3</v>
      </c>
      <c r="G278">
        <v>2</v>
      </c>
      <c r="H278" t="s">
        <v>361</v>
      </c>
      <c r="I278" t="s">
        <v>530</v>
      </c>
      <c r="J278">
        <v>2</v>
      </c>
      <c r="K278" s="14">
        <v>4</v>
      </c>
      <c r="L278" s="14" t="s">
        <v>380</v>
      </c>
      <c r="M278" s="47" t="s">
        <v>468</v>
      </c>
      <c r="N278" s="33">
        <v>0.412051</v>
      </c>
      <c r="O278" s="33">
        <v>0.53202056368665951</v>
      </c>
      <c r="P278" s="54">
        <v>0.55680346087985433</v>
      </c>
      <c r="Q278" s="34">
        <v>85676.3</v>
      </c>
      <c r="R278" s="34">
        <v>94885.972997844801</v>
      </c>
      <c r="S278" s="55">
        <v>136670.24711498641</v>
      </c>
      <c r="T278" s="16">
        <v>12660</v>
      </c>
      <c r="U278" s="16">
        <v>10415.779110054267</v>
      </c>
      <c r="V278" s="56">
        <v>13884.25187477317</v>
      </c>
      <c r="W278" s="24">
        <v>78.599999999999994</v>
      </c>
      <c r="X278" s="24">
        <v>71.099999999999994</v>
      </c>
      <c r="Y278" s="24">
        <v>83.7</v>
      </c>
      <c r="Z278" s="24">
        <v>42.8</v>
      </c>
      <c r="AA278" s="24">
        <f>(W278+Y278)/2</f>
        <v>81.150000000000006</v>
      </c>
      <c r="AB278" s="24">
        <f>(X278+Z278)/2</f>
        <v>56.949999999999996</v>
      </c>
      <c r="AC278" s="19">
        <v>0.10977153715113241</v>
      </c>
      <c r="AD278" s="24">
        <v>27.329488844358885</v>
      </c>
      <c r="AE278" s="24">
        <v>84.893600000000006</v>
      </c>
      <c r="AF278" s="24">
        <v>64.296400000000006</v>
      </c>
      <c r="AG278" s="24">
        <v>38.6892</v>
      </c>
      <c r="AH278" s="19">
        <f>'[1]Data Comps'!U61/'[1]Data Comps'!V61</f>
        <v>0.14776548473731943</v>
      </c>
      <c r="AI278" s="19">
        <f>3*('[1]Data Comps'!V61/'[1]Data Comps'!U61)</f>
        <v>20.302440758293841</v>
      </c>
      <c r="AJ278" s="21">
        <v>0.53854803507110494</v>
      </c>
      <c r="AK278" s="21">
        <v>0.62733739689340728</v>
      </c>
      <c r="AL278" s="28">
        <v>129300.59287016852</v>
      </c>
      <c r="AM278" s="34">
        <v>214796.07834273321</v>
      </c>
      <c r="AN278" s="16">
        <v>17397.65355787686</v>
      </c>
      <c r="AO278" s="16">
        <v>13190.841279761644</v>
      </c>
      <c r="AP27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4D18F-053C-F948-9057-00877AC51252}">
  <dimension ref="A1:CW360"/>
  <sheetViews>
    <sheetView zoomScale="125" workbookViewId="0">
      <pane xSplit="1" ySplit="1" topLeftCell="AM227" activePane="bottomRight" state="frozen"/>
      <selection pane="topRight" activeCell="B1" sqref="B1"/>
      <selection pane="bottomLeft" activeCell="A2" sqref="A2"/>
      <selection pane="bottomRight" activeCell="A240" sqref="A240"/>
    </sheetView>
  </sheetViews>
  <sheetFormatPr baseColWidth="10" defaultRowHeight="16"/>
  <cols>
    <col min="1" max="1" width="18.6640625" customWidth="1"/>
    <col min="2" max="2" width="18.5" customWidth="1"/>
    <col min="3" max="3" width="7.6640625" customWidth="1"/>
    <col min="4" max="4" width="15.83203125" customWidth="1"/>
    <col min="5" max="5" width="6.83203125" customWidth="1"/>
    <col min="6" max="6" width="4.83203125" customWidth="1"/>
    <col min="7" max="8" width="13.83203125" customWidth="1"/>
    <col min="9" max="9" width="6.1640625" customWidth="1"/>
    <col min="10" max="10" width="4.6640625" customWidth="1"/>
    <col min="11" max="11" width="17.83203125" customWidth="1"/>
    <col min="12" max="12" width="5.33203125" customWidth="1"/>
    <col min="14" max="14" width="17.1640625" customWidth="1"/>
    <col min="15" max="15" width="7.83203125" customWidth="1"/>
    <col min="16" max="16" width="9.33203125" customWidth="1"/>
    <col min="17" max="17" width="10.83203125" customWidth="1"/>
    <col min="20" max="20" width="10.83203125" style="19"/>
    <col min="21" max="22" width="10.83203125" style="14"/>
    <col min="23" max="25" width="10.83203125" style="24"/>
    <col min="26" max="27" width="12.6640625" style="24" customWidth="1"/>
    <col min="28" max="36" width="10.83203125" customWidth="1"/>
    <col min="37" max="37" width="14" customWidth="1"/>
    <col min="38" max="38" width="16.5" customWidth="1"/>
    <col min="39" max="39" width="14.33203125" customWidth="1"/>
    <col min="42" max="42" width="11.5" customWidth="1"/>
    <col min="43" max="43" width="14.33203125" customWidth="1"/>
    <col min="44" max="45" width="11.5" customWidth="1"/>
    <col min="46" max="46" width="13.83203125" customWidth="1"/>
    <col min="47" max="48" width="11.5" customWidth="1"/>
    <col min="53" max="56" width="10.83203125" style="24"/>
    <col min="57" max="57" width="12.5" style="24" customWidth="1"/>
    <col min="58" max="58" width="11" style="24" bestFit="1" customWidth="1"/>
    <col min="59" max="59" width="12" style="24" customWidth="1"/>
    <col min="60" max="61" width="11" style="24" customWidth="1"/>
    <col min="62" max="62" width="12.33203125" style="24" bestFit="1" customWidth="1"/>
    <col min="63" max="69" width="10.83203125" style="14"/>
    <col min="70" max="70" width="11.83203125" style="14" customWidth="1"/>
    <col min="74" max="74" width="14.1640625" customWidth="1"/>
    <col min="75" max="75" width="20.33203125" customWidth="1"/>
  </cols>
  <sheetData>
    <row r="1" spans="1:77">
      <c r="A1" s="5" t="s">
        <v>18</v>
      </c>
      <c r="B1" s="5">
        <v>1</v>
      </c>
      <c r="C1" s="5" t="s">
        <v>466</v>
      </c>
      <c r="D1" s="5" t="s">
        <v>465</v>
      </c>
      <c r="E1" s="5" t="s">
        <v>464</v>
      </c>
      <c r="F1" s="5" t="s">
        <v>463</v>
      </c>
      <c r="G1" s="5" t="s">
        <v>287</v>
      </c>
      <c r="H1" s="5" t="s">
        <v>288</v>
      </c>
      <c r="I1" s="5" t="s">
        <v>289</v>
      </c>
      <c r="J1" s="5" t="s">
        <v>290</v>
      </c>
      <c r="K1" s="5" t="s">
        <v>291</v>
      </c>
      <c r="L1" s="5" t="s">
        <v>292</v>
      </c>
      <c r="M1" s="5" t="s">
        <v>354</v>
      </c>
      <c r="N1" s="5" t="s">
        <v>355</v>
      </c>
      <c r="O1" s="5" t="s">
        <v>356</v>
      </c>
      <c r="P1" s="5" t="s">
        <v>462</v>
      </c>
      <c r="Q1" s="5" t="s">
        <v>461</v>
      </c>
      <c r="R1" s="5" t="s">
        <v>375</v>
      </c>
      <c r="S1" s="5" t="s">
        <v>376</v>
      </c>
      <c r="T1" s="12" t="s">
        <v>377</v>
      </c>
      <c r="U1" s="13" t="s">
        <v>378</v>
      </c>
      <c r="V1" s="13" t="s">
        <v>379</v>
      </c>
      <c r="W1" s="23" t="s">
        <v>460</v>
      </c>
      <c r="X1" s="23" t="s">
        <v>459</v>
      </c>
      <c r="Y1" s="23" t="s">
        <v>458</v>
      </c>
      <c r="Z1" s="23" t="s">
        <v>457</v>
      </c>
      <c r="AA1" s="23" t="s">
        <v>456</v>
      </c>
      <c r="AB1" s="5" t="s">
        <v>455</v>
      </c>
      <c r="AC1" s="5" t="s">
        <v>454</v>
      </c>
      <c r="AD1" s="5" t="s">
        <v>453</v>
      </c>
      <c r="AE1" s="5" t="s">
        <v>452</v>
      </c>
      <c r="AF1" s="5" t="s">
        <v>451</v>
      </c>
      <c r="AG1" s="5" t="s">
        <v>450</v>
      </c>
      <c r="AH1" s="5" t="s">
        <v>449</v>
      </c>
      <c r="AI1" s="5" t="s">
        <v>448</v>
      </c>
      <c r="AJ1" s="5" t="s">
        <v>447</v>
      </c>
      <c r="AK1" s="5" t="s">
        <v>446</v>
      </c>
      <c r="AL1" s="5" t="s">
        <v>411</v>
      </c>
      <c r="AM1" s="5" t="s">
        <v>408</v>
      </c>
      <c r="AN1" s="5" t="s">
        <v>394</v>
      </c>
      <c r="AO1" s="5" t="s">
        <v>409</v>
      </c>
      <c r="AP1" s="5" t="s">
        <v>403</v>
      </c>
      <c r="AQ1" s="5" t="s">
        <v>396</v>
      </c>
      <c r="AR1" s="5" t="s">
        <v>445</v>
      </c>
      <c r="AS1" s="5" t="s">
        <v>406</v>
      </c>
      <c r="AT1" s="5" t="s">
        <v>444</v>
      </c>
      <c r="AU1" s="5" t="s">
        <v>443</v>
      </c>
      <c r="AV1" s="5" t="s">
        <v>442</v>
      </c>
      <c r="AW1" s="5" t="s">
        <v>397</v>
      </c>
      <c r="AX1" s="5" t="s">
        <v>398</v>
      </c>
      <c r="AY1" s="5" t="s">
        <v>399</v>
      </c>
      <c r="AZ1" s="5" t="s">
        <v>400</v>
      </c>
      <c r="BA1" s="23" t="s">
        <v>401</v>
      </c>
      <c r="BB1" s="23" t="s">
        <v>402</v>
      </c>
      <c r="BC1" s="23" t="s">
        <v>441</v>
      </c>
      <c r="BD1" s="23" t="s">
        <v>440</v>
      </c>
      <c r="BE1" s="23" t="s">
        <v>439</v>
      </c>
      <c r="BF1" s="23" t="s">
        <v>438</v>
      </c>
      <c r="BG1" s="23" t="s">
        <v>437</v>
      </c>
      <c r="BH1" s="23" t="s">
        <v>436</v>
      </c>
      <c r="BI1" s="23"/>
      <c r="BJ1" s="23"/>
      <c r="BK1" s="13" t="s">
        <v>435</v>
      </c>
      <c r="BL1" s="13" t="s">
        <v>434</v>
      </c>
      <c r="BM1" s="13" t="s">
        <v>433</v>
      </c>
      <c r="BN1" s="13" t="s">
        <v>432</v>
      </c>
      <c r="BO1" s="13" t="s">
        <v>431</v>
      </c>
      <c r="BP1" s="13" t="s">
        <v>430</v>
      </c>
      <c r="BQ1" s="13" t="s">
        <v>429</v>
      </c>
      <c r="BR1" s="13" t="s">
        <v>428</v>
      </c>
      <c r="BS1" s="13" t="s">
        <v>427</v>
      </c>
      <c r="BT1" s="13" t="s">
        <v>426</v>
      </c>
      <c r="BU1" s="13" t="s">
        <v>425</v>
      </c>
      <c r="BV1" s="13" t="s">
        <v>424</v>
      </c>
      <c r="BW1" s="13" t="s">
        <v>423</v>
      </c>
      <c r="BX1" s="13" t="s">
        <v>422</v>
      </c>
      <c r="BY1" s="13" t="s">
        <v>421</v>
      </c>
    </row>
    <row r="2" spans="1:77">
      <c r="A2" t="s">
        <v>19</v>
      </c>
      <c r="B2">
        <v>2</v>
      </c>
      <c r="C2" t="s">
        <v>293</v>
      </c>
      <c r="D2" t="s">
        <v>294</v>
      </c>
      <c r="E2" t="s">
        <v>295</v>
      </c>
      <c r="F2">
        <v>1</v>
      </c>
      <c r="G2" t="s">
        <v>293</v>
      </c>
      <c r="H2" t="s">
        <v>294</v>
      </c>
      <c r="I2" t="s">
        <v>295</v>
      </c>
      <c r="J2">
        <v>1</v>
      </c>
      <c r="K2" t="s">
        <v>296</v>
      </c>
      <c r="L2">
        <v>2</v>
      </c>
      <c r="M2" t="s">
        <v>357</v>
      </c>
      <c r="N2" t="s">
        <v>358</v>
      </c>
      <c r="O2">
        <v>1</v>
      </c>
      <c r="P2" s="14">
        <v>4</v>
      </c>
      <c r="Q2" s="14" t="s">
        <v>380</v>
      </c>
      <c r="R2" s="14">
        <v>4</v>
      </c>
      <c r="S2" s="14" t="s">
        <v>380</v>
      </c>
      <c r="T2" s="15">
        <v>0.43992100000000001</v>
      </c>
      <c r="U2" s="16">
        <v>13156.9</v>
      </c>
      <c r="V2" s="17">
        <v>100726</v>
      </c>
      <c r="W2" s="24">
        <v>113.593</v>
      </c>
      <c r="X2" s="24">
        <v>43.8812</v>
      </c>
      <c r="Y2" s="24">
        <v>34.544800000000002</v>
      </c>
      <c r="Z2" s="19">
        <f t="shared" ref="Z2:Z65" si="0">U2/V2</f>
        <v>0.13062069376327859</v>
      </c>
      <c r="AA2" s="19">
        <f t="shared" ref="AA2:AA65" si="1">3*(V2/U2)</f>
        <v>22.967264325182985</v>
      </c>
      <c r="AB2" s="15">
        <v>0.29679100947421899</v>
      </c>
      <c r="AC2" s="16">
        <v>11022.895651671759</v>
      </c>
      <c r="AD2" s="17">
        <v>67321.730317800393</v>
      </c>
      <c r="AE2" s="21">
        <v>0.46775584055422126</v>
      </c>
      <c r="AF2" s="16">
        <v>14073.347785529924</v>
      </c>
      <c r="AG2" s="43">
        <v>117996.56765047266</v>
      </c>
      <c r="AH2" s="21">
        <v>0.36918015209891158</v>
      </c>
      <c r="AI2" s="16">
        <v>10599.03638125719</v>
      </c>
      <c r="AJ2" s="28">
        <v>73625.057741588316</v>
      </c>
      <c r="AK2" s="21">
        <v>0.48642211299808252</v>
      </c>
      <c r="AL2" s="16">
        <v>12902.313444309188</v>
      </c>
      <c r="AM2" s="28">
        <v>112648.93993677649</v>
      </c>
      <c r="AN2" s="15">
        <v>0.29679100947421899</v>
      </c>
      <c r="AO2" s="16">
        <v>11022.895651671759</v>
      </c>
      <c r="AP2" s="17">
        <v>67321.730317800393</v>
      </c>
      <c r="AQ2" s="15">
        <v>0.46775584055422126</v>
      </c>
      <c r="AR2" s="16">
        <v>14073.347785529924</v>
      </c>
      <c r="AS2" s="17">
        <v>117996.56765047266</v>
      </c>
      <c r="AT2" s="15">
        <v>0.29679100947421899</v>
      </c>
      <c r="AU2" s="16">
        <v>11022.895651671759</v>
      </c>
      <c r="AV2" s="17">
        <v>67321.730317800393</v>
      </c>
      <c r="AW2" s="24">
        <v>114.7</v>
      </c>
      <c r="AX2" s="24">
        <v>43.3</v>
      </c>
      <c r="AY2" s="24">
        <v>114.8</v>
      </c>
      <c r="AZ2" s="24">
        <v>28.3</v>
      </c>
      <c r="BA2" s="24">
        <f t="shared" ref="BA2:BA65" si="2">(AW2+AY2)/2</f>
        <v>114.75</v>
      </c>
      <c r="BB2" s="24">
        <f t="shared" ref="BB2:BB65" si="3">(AX2+AZ2)/2</f>
        <v>35.799999999999997</v>
      </c>
      <c r="BC2" s="19">
        <f t="shared" ref="BC2:BC65" si="4">AC2/AD2</f>
        <v>0.16373458613789105</v>
      </c>
      <c r="BD2" s="24">
        <v>18.322335376800073</v>
      </c>
      <c r="BE2" s="19">
        <f t="shared" ref="BE2:BE65" si="5">(AN2-T2)*100</f>
        <v>-14.312999052578101</v>
      </c>
      <c r="BF2" s="24">
        <f t="shared" ref="BF2:BF65" si="6">BA2/BB2</f>
        <v>3.2053072625698324</v>
      </c>
      <c r="BJ2" s="14"/>
      <c r="BK2" s="44">
        <f t="shared" ref="BK2:BK65" si="7">((AN2-T2)/AN2)*100</f>
        <v>-48.22585117364013</v>
      </c>
      <c r="BL2" s="14">
        <f t="shared" ref="BL2:BL65" si="8">((AO2-U2)/AO2)*100</f>
        <v>-19.359743716748262</v>
      </c>
      <c r="BM2" s="14">
        <f t="shared" ref="BM2:BM65" si="9">((AP2-V2)/AP2)*100</f>
        <v>-49.618851928657662</v>
      </c>
      <c r="BN2" s="14">
        <f t="shared" ref="BN2:BN65" si="10">((AW2-W2)/AW2)*100</f>
        <v>0.96512641673931931</v>
      </c>
      <c r="BO2" s="14">
        <f t="shared" ref="BO2:BO65" si="11">((AX2-X2)/AX2)*100</f>
        <v>-1.3422632794457334</v>
      </c>
      <c r="BP2" s="14">
        <f t="shared" ref="BP2:BP65" si="12">((AZ2-Y2)/AZ2)*100</f>
        <v>-22.066431095406365</v>
      </c>
      <c r="BQ2" s="14">
        <f t="shared" ref="BQ2:BQ65" si="13">((BA2-W2)/BA2)*100</f>
        <v>1.0082788671023935</v>
      </c>
      <c r="BR2" s="14">
        <f t="shared" ref="BR2:BR65" si="14">((BB2-X2)/BB2)*100</f>
        <v>-22.573184357541908</v>
      </c>
      <c r="BS2" s="24">
        <f t="shared" ref="BS2:BS65" si="15">((BD2-AA2)/BD2)*100</f>
        <v>-25.351183966779516</v>
      </c>
      <c r="BT2" s="24">
        <f t="shared" ref="BT2:BT65" si="16">((AE2-T3)/AE2)*100</f>
        <v>1.0267836631458416</v>
      </c>
      <c r="BU2" s="24">
        <f t="shared" ref="BU2:BU65" si="17">((AH2-T2)/AH2)*100</f>
        <v>-19.161606467439608</v>
      </c>
      <c r="BV2" s="24">
        <f t="shared" ref="BV2:BV65" si="18">ABS((AF2-U2)/AF2)*100</f>
        <v>6.5119387333851515</v>
      </c>
      <c r="BW2" s="24">
        <f t="shared" ref="BW2:BW65" si="19">((AL2-U2)/AL2)*100</f>
        <v>-1.9731853267221802</v>
      </c>
      <c r="BX2" s="24">
        <f t="shared" ref="BX2:BX65" si="20">ABS((AG2-V2)/AG2)*100</f>
        <v>14.636500022298298</v>
      </c>
      <c r="BY2" s="24">
        <f t="shared" ref="BY2:BY65" si="21">ABS((AM2-V2)/AM2)*100</f>
        <v>10.584156356436342</v>
      </c>
    </row>
    <row r="3" spans="1:77">
      <c r="A3" t="s">
        <v>20</v>
      </c>
      <c r="B3">
        <v>3</v>
      </c>
      <c r="C3" t="s">
        <v>293</v>
      </c>
      <c r="D3" t="s">
        <v>294</v>
      </c>
      <c r="E3" t="s">
        <v>295</v>
      </c>
      <c r="F3">
        <v>1</v>
      </c>
      <c r="G3" t="s">
        <v>297</v>
      </c>
      <c r="H3" t="s">
        <v>294</v>
      </c>
      <c r="I3" t="s">
        <v>298</v>
      </c>
      <c r="J3">
        <v>2</v>
      </c>
      <c r="L3">
        <v>1</v>
      </c>
      <c r="M3" t="s">
        <v>357</v>
      </c>
      <c r="N3" t="s">
        <v>358</v>
      </c>
      <c r="O3">
        <v>1</v>
      </c>
      <c r="P3" s="14">
        <v>4</v>
      </c>
      <c r="Q3" s="14" t="s">
        <v>380</v>
      </c>
      <c r="R3" s="14">
        <v>4</v>
      </c>
      <c r="S3" s="14" t="s">
        <v>380</v>
      </c>
      <c r="T3" s="15">
        <v>0.462953</v>
      </c>
      <c r="U3" s="16">
        <v>16939.8</v>
      </c>
      <c r="V3" s="17">
        <v>132660</v>
      </c>
      <c r="W3" s="24">
        <v>132.095</v>
      </c>
      <c r="X3" s="24">
        <v>50.518899999999995</v>
      </c>
      <c r="Y3" s="24">
        <v>38.510300000000001</v>
      </c>
      <c r="Z3" s="19">
        <f t="shared" si="0"/>
        <v>0.12769335142469471</v>
      </c>
      <c r="AA3" s="19">
        <f t="shared" si="1"/>
        <v>23.493783869939435</v>
      </c>
      <c r="AB3" s="15">
        <v>0.44197312058854388</v>
      </c>
      <c r="AC3" s="16">
        <v>18501.784443740689</v>
      </c>
      <c r="AD3" s="17">
        <v>146331.97873966148</v>
      </c>
      <c r="AE3" s="21">
        <v>0.53655241882968807</v>
      </c>
      <c r="AF3" s="16">
        <v>22003.186899224904</v>
      </c>
      <c r="AG3" s="43">
        <v>211924.57171763404</v>
      </c>
      <c r="AH3" s="21">
        <v>0.48713392775795206</v>
      </c>
      <c r="AI3" s="16">
        <v>15351.584823255429</v>
      </c>
      <c r="AJ3" s="28">
        <v>134717.16041907741</v>
      </c>
      <c r="AK3" s="21">
        <v>0.5478554688334466</v>
      </c>
      <c r="AL3" s="16">
        <v>17479.11673249938</v>
      </c>
      <c r="AM3" s="28">
        <v>175379.82038809027</v>
      </c>
      <c r="AN3" s="15">
        <v>0.44366529094948065</v>
      </c>
      <c r="AO3" s="16">
        <v>16472.054002034303</v>
      </c>
      <c r="AP3" s="17">
        <v>132065.09613316102</v>
      </c>
      <c r="AQ3" s="15">
        <v>0.53655241882968807</v>
      </c>
      <c r="AR3" s="16">
        <v>22003.186899224904</v>
      </c>
      <c r="AS3" s="17">
        <v>211924.57171763404</v>
      </c>
      <c r="AT3" s="15">
        <v>0.44197312058854388</v>
      </c>
      <c r="AU3" s="16">
        <v>18501.784443740689</v>
      </c>
      <c r="AV3" s="17">
        <v>146331.97873966148</v>
      </c>
      <c r="AW3" s="24">
        <v>137.80000000000001</v>
      </c>
      <c r="AX3" s="24">
        <v>49.6</v>
      </c>
      <c r="AY3" s="24">
        <v>134.5</v>
      </c>
      <c r="AZ3" s="24">
        <v>38.1</v>
      </c>
      <c r="BA3" s="24">
        <f t="shared" si="2"/>
        <v>136.15</v>
      </c>
      <c r="BB3" s="24">
        <f t="shared" si="3"/>
        <v>43.85</v>
      </c>
      <c r="BC3" s="19">
        <f t="shared" si="4"/>
        <v>0.12643705499709756</v>
      </c>
      <c r="BD3" s="24">
        <v>24.052573428338253</v>
      </c>
      <c r="BE3" s="19">
        <f t="shared" si="5"/>
        <v>-1.9287709050519353</v>
      </c>
      <c r="BF3" s="24">
        <f t="shared" si="6"/>
        <v>3.1049030786773089</v>
      </c>
      <c r="BJ3" s="14"/>
      <c r="BK3" s="14">
        <f t="shared" si="7"/>
        <v>-4.3473558657793694</v>
      </c>
      <c r="BL3" s="14">
        <f t="shared" si="8"/>
        <v>-2.8396337087525891</v>
      </c>
      <c r="BM3" s="14">
        <f t="shared" si="9"/>
        <v>-0.4504626008367445</v>
      </c>
      <c r="BN3" s="14">
        <f t="shared" si="10"/>
        <v>4.1400580551524033</v>
      </c>
      <c r="BO3" s="14">
        <f t="shared" si="11"/>
        <v>-1.8526209677419228</v>
      </c>
      <c r="BP3" s="14">
        <f t="shared" si="12"/>
        <v>-1.0769028871391062</v>
      </c>
      <c r="BQ3" s="14">
        <f t="shared" si="13"/>
        <v>2.9783327212633175</v>
      </c>
      <c r="BR3" s="14">
        <f t="shared" si="14"/>
        <v>-15.208437856328377</v>
      </c>
      <c r="BS3" s="24">
        <f t="shared" si="15"/>
        <v>2.3232007172274685</v>
      </c>
      <c r="BT3" s="24">
        <f t="shared" si="16"/>
        <v>13.09572305776738</v>
      </c>
      <c r="BU3" s="24">
        <f t="shared" si="17"/>
        <v>4.9639178016701635</v>
      </c>
      <c r="BV3" s="24">
        <f t="shared" si="18"/>
        <v>23.012061490980066</v>
      </c>
      <c r="BW3" s="24">
        <f t="shared" si="19"/>
        <v>3.0854919087336676</v>
      </c>
      <c r="BX3" s="24">
        <f t="shared" si="20"/>
        <v>37.402256413779753</v>
      </c>
      <c r="BY3" s="24">
        <f t="shared" si="21"/>
        <v>24.358458284172869</v>
      </c>
    </row>
    <row r="4" spans="1:77">
      <c r="A4" s="6" t="s">
        <v>21</v>
      </c>
      <c r="B4" s="6">
        <v>4</v>
      </c>
      <c r="C4" t="s">
        <v>321</v>
      </c>
      <c r="D4" t="s">
        <v>294</v>
      </c>
      <c r="E4" t="s">
        <v>308</v>
      </c>
      <c r="F4">
        <v>1</v>
      </c>
      <c r="G4" t="s">
        <v>293</v>
      </c>
      <c r="H4" t="s">
        <v>294</v>
      </c>
      <c r="I4" t="s">
        <v>295</v>
      </c>
      <c r="J4">
        <v>1</v>
      </c>
      <c r="L4">
        <v>2</v>
      </c>
      <c r="M4" t="s">
        <v>357</v>
      </c>
      <c r="N4" t="s">
        <v>358</v>
      </c>
      <c r="O4">
        <v>1</v>
      </c>
      <c r="P4" s="14">
        <v>4</v>
      </c>
      <c r="Q4" s="14" t="s">
        <v>380</v>
      </c>
      <c r="R4" s="14">
        <v>4</v>
      </c>
      <c r="S4" s="14" t="s">
        <v>380</v>
      </c>
      <c r="T4" s="15">
        <v>0.46628700000000001</v>
      </c>
      <c r="U4" s="16">
        <v>12401.2</v>
      </c>
      <c r="V4" s="17">
        <v>98325.5</v>
      </c>
      <c r="W4" s="24">
        <v>98.144599999999997</v>
      </c>
      <c r="X4" s="24">
        <v>46.219299999999997</v>
      </c>
      <c r="Y4" s="24">
        <v>39.942599999999999</v>
      </c>
      <c r="Z4" s="19">
        <f t="shared" si="0"/>
        <v>0.12612394546684227</v>
      </c>
      <c r="AA4" s="19">
        <f t="shared" si="1"/>
        <v>23.78612553623843</v>
      </c>
      <c r="AB4" s="15">
        <v>0.41836780161718051</v>
      </c>
      <c r="AC4" s="16">
        <v>11223.067243116588</v>
      </c>
      <c r="AD4" s="17">
        <v>84963.440110592666</v>
      </c>
      <c r="AE4" s="21">
        <v>0.48420879577632564</v>
      </c>
      <c r="AF4" s="16">
        <v>12618.322254852465</v>
      </c>
      <c r="AG4" s="43">
        <v>108396.10874401979</v>
      </c>
      <c r="AH4" s="21">
        <v>0.46154360651928972</v>
      </c>
      <c r="AI4" s="16">
        <v>10978.496883968201</v>
      </c>
      <c r="AJ4" s="28">
        <v>91281.728679611086</v>
      </c>
      <c r="AK4" s="21">
        <v>0.50799222544339584</v>
      </c>
      <c r="AL4" s="16">
        <v>12218.704358356968</v>
      </c>
      <c r="AM4" s="28">
        <v>111940.22517025992</v>
      </c>
      <c r="AN4" s="15">
        <v>0.41836780161718051</v>
      </c>
      <c r="AO4" s="16">
        <v>11223.067243116588</v>
      </c>
      <c r="AP4" s="17">
        <v>84963.440110592666</v>
      </c>
      <c r="AQ4" s="15">
        <v>0.48420879577632564</v>
      </c>
      <c r="AR4" s="16">
        <v>12618.322254852465</v>
      </c>
      <c r="AS4" s="17">
        <v>108396.10874401979</v>
      </c>
      <c r="AT4" s="15">
        <v>0.41836780161718051</v>
      </c>
      <c r="AU4" s="16">
        <v>11223.067243116588</v>
      </c>
      <c r="AV4" s="17">
        <v>84963.440110592666</v>
      </c>
      <c r="AW4" s="24">
        <v>98.4</v>
      </c>
      <c r="AX4" s="24">
        <v>46.6</v>
      </c>
      <c r="AY4" s="24">
        <v>98.5</v>
      </c>
      <c r="AZ4" s="24">
        <v>38</v>
      </c>
      <c r="BA4" s="24">
        <f t="shared" si="2"/>
        <v>98.45</v>
      </c>
      <c r="BB4" s="24">
        <f t="shared" si="3"/>
        <v>42.3</v>
      </c>
      <c r="BC4" s="19">
        <f t="shared" si="4"/>
        <v>0.13209290052884018</v>
      </c>
      <c r="BD4" s="24">
        <v>22.711288706579673</v>
      </c>
      <c r="BE4" s="19">
        <f t="shared" si="5"/>
        <v>-4.7919198382819497</v>
      </c>
      <c r="BF4" s="24">
        <f t="shared" si="6"/>
        <v>2.3274231678486998</v>
      </c>
      <c r="BJ4" s="14"/>
      <c r="BK4" s="14">
        <f t="shared" si="7"/>
        <v>-11.453844726479941</v>
      </c>
      <c r="BL4" s="14">
        <f t="shared" si="8"/>
        <v>-10.497422240840569</v>
      </c>
      <c r="BM4" s="14">
        <f t="shared" si="9"/>
        <v>-15.726834826855654</v>
      </c>
      <c r="BN4" s="14">
        <f t="shared" si="10"/>
        <v>0.25955284552846414</v>
      </c>
      <c r="BO4" s="14">
        <f t="shared" si="11"/>
        <v>0.8169527896995803</v>
      </c>
      <c r="BP4" s="14">
        <f t="shared" si="12"/>
        <v>-5.1121052631578916</v>
      </c>
      <c r="BQ4" s="14">
        <f t="shared" si="13"/>
        <v>0.31020822752666927</v>
      </c>
      <c r="BR4" s="14">
        <f t="shared" si="14"/>
        <v>-9.2654846335697396</v>
      </c>
      <c r="BS4" s="24">
        <f t="shared" si="15"/>
        <v>-4.7326104808282716</v>
      </c>
      <c r="BT4" s="24">
        <f t="shared" si="16"/>
        <v>-3.6813053333935053</v>
      </c>
      <c r="BU4" s="24">
        <f t="shared" si="17"/>
        <v>-1.0277237976455524</v>
      </c>
      <c r="BV4" s="24">
        <f t="shared" si="18"/>
        <v>1.7206903617393978</v>
      </c>
      <c r="BW4" s="24">
        <f t="shared" si="19"/>
        <v>-1.4935760477600444</v>
      </c>
      <c r="BX4" s="24">
        <f t="shared" si="20"/>
        <v>9.2905629738072903</v>
      </c>
      <c r="BY4" s="24">
        <f t="shared" si="21"/>
        <v>12.162495786972075</v>
      </c>
    </row>
    <row r="5" spans="1:77">
      <c r="A5" s="6" t="s">
        <v>22</v>
      </c>
      <c r="B5" s="6">
        <v>5</v>
      </c>
      <c r="C5" t="s">
        <v>293</v>
      </c>
      <c r="D5" t="s">
        <v>294</v>
      </c>
      <c r="E5" t="s">
        <v>295</v>
      </c>
      <c r="F5">
        <v>1</v>
      </c>
      <c r="G5" t="s">
        <v>293</v>
      </c>
      <c r="H5" t="s">
        <v>294</v>
      </c>
      <c r="I5" t="s">
        <v>295</v>
      </c>
      <c r="J5">
        <v>1</v>
      </c>
      <c r="L5">
        <v>2</v>
      </c>
      <c r="M5" t="s">
        <v>357</v>
      </c>
      <c r="N5" t="s">
        <v>358</v>
      </c>
      <c r="O5">
        <v>1</v>
      </c>
      <c r="P5" s="14">
        <v>4</v>
      </c>
      <c r="Q5" s="14" t="s">
        <v>380</v>
      </c>
      <c r="R5" s="14">
        <v>4</v>
      </c>
      <c r="S5" s="14" t="s">
        <v>380</v>
      </c>
      <c r="T5" s="15">
        <v>0.50203399999999998</v>
      </c>
      <c r="U5" s="16">
        <v>17228.099999999999</v>
      </c>
      <c r="V5" s="17">
        <v>147173</v>
      </c>
      <c r="W5" s="24">
        <v>125.108</v>
      </c>
      <c r="X5" s="24">
        <v>46.817100000000003</v>
      </c>
      <c r="Y5" s="24">
        <v>39.735500000000002</v>
      </c>
      <c r="Z5" s="19">
        <f t="shared" si="0"/>
        <v>0.11706019446501735</v>
      </c>
      <c r="AA5" s="19">
        <f t="shared" si="1"/>
        <v>25.62784056280147</v>
      </c>
      <c r="AB5" s="15">
        <v>0.41143450852765528</v>
      </c>
      <c r="AC5" s="16">
        <v>14561.99712390109</v>
      </c>
      <c r="AD5" s="17">
        <v>110006.47515998213</v>
      </c>
      <c r="AE5" s="21">
        <v>0.49801962453941023</v>
      </c>
      <c r="AF5" s="16">
        <v>16734.844111784703</v>
      </c>
      <c r="AG5" s="43">
        <v>149628.71156658459</v>
      </c>
      <c r="AH5" s="21">
        <v>0.45567198036444567</v>
      </c>
      <c r="AI5" s="16">
        <v>13471.572827652701</v>
      </c>
      <c r="AJ5" s="28">
        <v>110650.00343615956</v>
      </c>
      <c r="AK5" s="21">
        <v>0.51342334039210979</v>
      </c>
      <c r="AL5" s="16">
        <v>15162.234133066446</v>
      </c>
      <c r="AM5" s="28">
        <v>140464.03213979144</v>
      </c>
      <c r="AN5" s="15">
        <v>0.41143450852765528</v>
      </c>
      <c r="AO5" s="16">
        <v>14561.99712390109</v>
      </c>
      <c r="AP5" s="17">
        <v>110006.47515998213</v>
      </c>
      <c r="AQ5" s="15">
        <v>0.49801962453941023</v>
      </c>
      <c r="AR5" s="16">
        <v>16734.844111784703</v>
      </c>
      <c r="AS5" s="17">
        <v>149628.71156658459</v>
      </c>
      <c r="AT5" s="15">
        <v>0.41143450852765528</v>
      </c>
      <c r="AU5" s="16">
        <v>14561.99712390109</v>
      </c>
      <c r="AV5" s="17">
        <v>110006.47515998213</v>
      </c>
      <c r="AW5" s="24">
        <v>127.4</v>
      </c>
      <c r="AX5" s="24">
        <v>45.7</v>
      </c>
      <c r="AY5" s="24">
        <v>129.5</v>
      </c>
      <c r="AZ5" s="24">
        <v>36</v>
      </c>
      <c r="BA5" s="24">
        <f t="shared" si="2"/>
        <v>128.44999999999999</v>
      </c>
      <c r="BB5" s="24">
        <f t="shared" si="3"/>
        <v>40.85</v>
      </c>
      <c r="BC5" s="19">
        <f t="shared" si="4"/>
        <v>0.13237399982795209</v>
      </c>
      <c r="BD5" s="24">
        <v>22.663060751349455</v>
      </c>
      <c r="BE5" s="19">
        <f t="shared" si="5"/>
        <v>-9.0599491472344695</v>
      </c>
      <c r="BF5" s="24">
        <f t="shared" si="6"/>
        <v>3.1444308445532432</v>
      </c>
      <c r="BJ5" s="14"/>
      <c r="BK5" s="14">
        <f t="shared" si="7"/>
        <v>-22.020391968714723</v>
      </c>
      <c r="BL5" s="14">
        <f t="shared" si="8"/>
        <v>-18.308634821270118</v>
      </c>
      <c r="BM5" s="14">
        <f t="shared" si="9"/>
        <v>-33.78576105267139</v>
      </c>
      <c r="BN5" s="14">
        <f t="shared" si="10"/>
        <v>1.7990580847723716</v>
      </c>
      <c r="BO5" s="14">
        <f t="shared" si="11"/>
        <v>-2.4444201312910296</v>
      </c>
      <c r="BP5" s="14">
        <f t="shared" si="12"/>
        <v>-10.376388888888894</v>
      </c>
      <c r="BQ5" s="14">
        <f t="shared" si="13"/>
        <v>2.6017905799922034</v>
      </c>
      <c r="BR5" s="14">
        <f t="shared" si="14"/>
        <v>-14.607343941248473</v>
      </c>
      <c r="BS5" s="24">
        <f t="shared" si="15"/>
        <v>-13.081992075035492</v>
      </c>
      <c r="BT5" s="24">
        <f t="shared" si="16"/>
        <v>-3.3262495380398089</v>
      </c>
      <c r="BU5" s="24">
        <f t="shared" si="17"/>
        <v>-10.174428455854152</v>
      </c>
      <c r="BV5" s="24">
        <f t="shared" si="18"/>
        <v>2.9474782371467905</v>
      </c>
      <c r="BW5" s="24">
        <f t="shared" si="19"/>
        <v>-13.625075624100965</v>
      </c>
      <c r="BX5" s="24">
        <f t="shared" si="20"/>
        <v>1.6412034434258986</v>
      </c>
      <c r="BY5" s="24">
        <f t="shared" si="21"/>
        <v>4.7762888178603049</v>
      </c>
    </row>
    <row r="6" spans="1:77">
      <c r="A6" t="s">
        <v>23</v>
      </c>
      <c r="B6">
        <v>6</v>
      </c>
      <c r="C6" t="s">
        <v>313</v>
      </c>
      <c r="D6" t="s">
        <v>314</v>
      </c>
      <c r="E6" t="s">
        <v>308</v>
      </c>
      <c r="F6">
        <v>3</v>
      </c>
      <c r="G6" t="s">
        <v>297</v>
      </c>
      <c r="H6" t="s">
        <v>294</v>
      </c>
      <c r="I6" t="s">
        <v>298</v>
      </c>
      <c r="J6">
        <v>2</v>
      </c>
      <c r="L6">
        <v>2</v>
      </c>
      <c r="M6" t="s">
        <v>357</v>
      </c>
      <c r="N6" t="s">
        <v>358</v>
      </c>
      <c r="O6">
        <v>1</v>
      </c>
      <c r="P6" s="14">
        <v>4</v>
      </c>
      <c r="Q6" s="14" t="s">
        <v>380</v>
      </c>
      <c r="R6" s="14">
        <v>4</v>
      </c>
      <c r="S6" s="14" t="s">
        <v>380</v>
      </c>
      <c r="T6" s="15">
        <v>0.51458499999999996</v>
      </c>
      <c r="U6" s="16">
        <v>18556</v>
      </c>
      <c r="V6" s="17">
        <v>164914</v>
      </c>
      <c r="W6" s="24">
        <v>129.21099999999998</v>
      </c>
      <c r="X6" s="24">
        <v>50.273199999999996</v>
      </c>
      <c r="Y6" s="24">
        <v>41.894300000000001</v>
      </c>
      <c r="Z6" s="19">
        <f t="shared" si="0"/>
        <v>0.11251925245885734</v>
      </c>
      <c r="AA6" s="19">
        <f t="shared" si="1"/>
        <v>26.662103901702949</v>
      </c>
      <c r="AB6" s="15">
        <v>0.41056367545284939</v>
      </c>
      <c r="AC6" s="16">
        <v>15032.386574779975</v>
      </c>
      <c r="AD6" s="17">
        <v>113127.49086947594</v>
      </c>
      <c r="AE6" s="21">
        <v>0.51906832627021215</v>
      </c>
      <c r="AF6" s="16">
        <v>17906.778834427681</v>
      </c>
      <c r="AG6" s="43">
        <v>167370.44172407631</v>
      </c>
      <c r="AH6" s="21">
        <v>0.46101779337585758</v>
      </c>
      <c r="AI6" s="16">
        <v>14093.080424308231</v>
      </c>
      <c r="AJ6" s="28">
        <v>117102.86616255954</v>
      </c>
      <c r="AK6" s="21">
        <v>0.53378746279226685</v>
      </c>
      <c r="AL6" s="16">
        <v>16312.171350866407</v>
      </c>
      <c r="AM6" s="28">
        <v>158336.26974092558</v>
      </c>
      <c r="AN6" s="15">
        <v>0.41056367545284939</v>
      </c>
      <c r="AO6" s="16">
        <v>15032.386574779975</v>
      </c>
      <c r="AP6" s="17">
        <v>113127.49086947594</v>
      </c>
      <c r="AQ6" s="15">
        <v>0.51906832627021215</v>
      </c>
      <c r="AR6" s="16">
        <v>17906.778834427681</v>
      </c>
      <c r="AS6" s="17">
        <v>167370.44172407631</v>
      </c>
      <c r="AT6" s="15">
        <v>0.41056367545284939</v>
      </c>
      <c r="AU6" s="16">
        <v>15032.386574779975</v>
      </c>
      <c r="AV6" s="17">
        <v>113127.49086947594</v>
      </c>
      <c r="AW6" s="24">
        <v>130.1</v>
      </c>
      <c r="AX6" s="24">
        <v>48</v>
      </c>
      <c r="AY6" s="24">
        <v>132.4</v>
      </c>
      <c r="AZ6" s="24">
        <v>35.5</v>
      </c>
      <c r="BA6" s="24">
        <f t="shared" si="2"/>
        <v>131.25</v>
      </c>
      <c r="BB6" s="24">
        <f t="shared" si="3"/>
        <v>41.75</v>
      </c>
      <c r="BC6" s="19">
        <f t="shared" si="4"/>
        <v>0.13288004939598652</v>
      </c>
      <c r="BD6" s="24">
        <v>22.576752594815122</v>
      </c>
      <c r="BE6" s="19">
        <f t="shared" si="5"/>
        <v>-10.402132454715057</v>
      </c>
      <c r="BF6" s="24">
        <f t="shared" si="6"/>
        <v>3.1437125748502992</v>
      </c>
      <c r="BJ6" s="14"/>
      <c r="BK6" s="14">
        <f t="shared" si="7"/>
        <v>-25.336222068943542</v>
      </c>
      <c r="BL6" s="14">
        <f t="shared" si="8"/>
        <v>-23.440146431117167</v>
      </c>
      <c r="BM6" s="14">
        <f t="shared" si="9"/>
        <v>-45.777121663799846</v>
      </c>
      <c r="BN6" s="14">
        <f t="shared" si="10"/>
        <v>0.6833205226748732</v>
      </c>
      <c r="BO6" s="14">
        <f t="shared" si="11"/>
        <v>-4.7358333333333249</v>
      </c>
      <c r="BP6" s="14">
        <f t="shared" si="12"/>
        <v>-18.01211267605634</v>
      </c>
      <c r="BQ6" s="14">
        <f t="shared" si="13"/>
        <v>1.5535238095238215</v>
      </c>
      <c r="BR6" s="14">
        <f t="shared" si="14"/>
        <v>-20.414850299401188</v>
      </c>
      <c r="BS6" s="24">
        <f t="shared" si="15"/>
        <v>-18.095389448640415</v>
      </c>
      <c r="BT6" s="24">
        <f t="shared" si="16"/>
        <v>8.1772136965483639</v>
      </c>
      <c r="BU6" s="24">
        <f t="shared" si="17"/>
        <v>-11.619336041650397</v>
      </c>
      <c r="BV6" s="24">
        <f t="shared" si="18"/>
        <v>3.6255608648280284</v>
      </c>
      <c r="BW6" s="24">
        <f t="shared" si="19"/>
        <v>-13.755548546358384</v>
      </c>
      <c r="BX6" s="24">
        <f t="shared" si="20"/>
        <v>1.4676675874022944</v>
      </c>
      <c r="BY6" s="24">
        <f t="shared" si="21"/>
        <v>4.1542789089556651</v>
      </c>
    </row>
    <row r="7" spans="1:77">
      <c r="A7" t="s">
        <v>24</v>
      </c>
      <c r="B7">
        <v>7</v>
      </c>
      <c r="C7" t="s">
        <v>307</v>
      </c>
      <c r="D7" t="s">
        <v>294</v>
      </c>
      <c r="E7" t="s">
        <v>308</v>
      </c>
      <c r="F7">
        <v>2</v>
      </c>
      <c r="G7" t="s">
        <v>299</v>
      </c>
      <c r="H7" t="s">
        <v>294</v>
      </c>
      <c r="I7" t="s">
        <v>295</v>
      </c>
      <c r="J7">
        <v>2</v>
      </c>
      <c r="L7">
        <v>2</v>
      </c>
      <c r="M7" t="s">
        <v>357</v>
      </c>
      <c r="N7" t="s">
        <v>358</v>
      </c>
      <c r="O7">
        <v>1</v>
      </c>
      <c r="P7" s="14">
        <v>1</v>
      </c>
      <c r="Q7" s="14" t="s">
        <v>381</v>
      </c>
      <c r="R7" s="18">
        <v>4</v>
      </c>
      <c r="S7" s="18" t="s">
        <v>380</v>
      </c>
      <c r="T7" s="15">
        <v>0.47662300000000002</v>
      </c>
      <c r="U7" s="16">
        <v>12322.7</v>
      </c>
      <c r="V7" s="17">
        <v>97860.2</v>
      </c>
      <c r="W7" s="24">
        <v>94.219099999999997</v>
      </c>
      <c r="X7" s="24">
        <v>45.6556</v>
      </c>
      <c r="Y7" s="24">
        <v>44.201599999999999</v>
      </c>
      <c r="Z7" s="19">
        <f t="shared" si="0"/>
        <v>0.12592146756291117</v>
      </c>
      <c r="AA7" s="19">
        <f t="shared" si="1"/>
        <v>23.824372905288612</v>
      </c>
      <c r="AB7" s="15">
        <v>0.42623378684490965</v>
      </c>
      <c r="AC7" s="16">
        <v>10103.942052482495</v>
      </c>
      <c r="AD7" s="17">
        <v>78290.295343233447</v>
      </c>
      <c r="AE7" s="21">
        <v>0.48392839515686664</v>
      </c>
      <c r="AF7" s="16">
        <v>12236.110089524476</v>
      </c>
      <c r="AG7" s="43">
        <v>104855.37628171185</v>
      </c>
      <c r="AH7" s="21">
        <v>0.42623378684490965</v>
      </c>
      <c r="AI7" s="16">
        <v>10103.942052482495</v>
      </c>
      <c r="AJ7" s="28">
        <v>78290.295343233447</v>
      </c>
      <c r="AK7" s="21">
        <v>0.50924204788869742</v>
      </c>
      <c r="AL7" s="16">
        <v>11989.896741922033</v>
      </c>
      <c r="AM7" s="28">
        <v>110168.97847700515</v>
      </c>
      <c r="AN7" s="15">
        <v>0.37003227548187323</v>
      </c>
      <c r="AO7" s="16">
        <v>10062.726288900769</v>
      </c>
      <c r="AP7" s="17">
        <v>69489.91185855119</v>
      </c>
      <c r="AQ7" s="15">
        <v>0.48392839515686664</v>
      </c>
      <c r="AR7" s="16">
        <v>12236.110089524476</v>
      </c>
      <c r="AS7" s="17">
        <v>104855.37628171185</v>
      </c>
      <c r="AT7" s="15">
        <v>0.37003227548187323</v>
      </c>
      <c r="AU7" s="16">
        <v>10062.726288900769</v>
      </c>
      <c r="AV7" s="17">
        <v>69489.91185855119</v>
      </c>
      <c r="AW7" s="24">
        <v>94.3</v>
      </c>
      <c r="AX7" s="24">
        <v>47</v>
      </c>
      <c r="AY7" s="24">
        <v>96.2</v>
      </c>
      <c r="AZ7" s="24">
        <v>33.4</v>
      </c>
      <c r="BA7" s="24">
        <f t="shared" si="2"/>
        <v>95.25</v>
      </c>
      <c r="BB7" s="24">
        <f t="shared" si="3"/>
        <v>40.200000000000003</v>
      </c>
      <c r="BC7" s="19">
        <f t="shared" si="4"/>
        <v>0.12905740115279521</v>
      </c>
      <c r="BD7" s="24">
        <v>23.245470412411322</v>
      </c>
      <c r="BE7" s="19">
        <f t="shared" si="5"/>
        <v>-10.65907245181268</v>
      </c>
      <c r="BF7" s="24">
        <f t="shared" si="6"/>
        <v>2.3694029850746268</v>
      </c>
      <c r="BJ7" s="14"/>
      <c r="BK7" s="14">
        <f t="shared" si="7"/>
        <v>-28.805791164924571</v>
      </c>
      <c r="BL7" s="14">
        <f t="shared" si="8"/>
        <v>-22.458861010579138</v>
      </c>
      <c r="BM7" s="14">
        <f t="shared" si="9"/>
        <v>-40.826484568288677</v>
      </c>
      <c r="BN7" s="14">
        <f t="shared" si="10"/>
        <v>8.5790031813361353E-2</v>
      </c>
      <c r="BO7" s="14">
        <f t="shared" si="11"/>
        <v>2.8604255319148941</v>
      </c>
      <c r="BP7" s="14">
        <f t="shared" si="12"/>
        <v>-32.340119760479048</v>
      </c>
      <c r="BQ7" s="14">
        <f t="shared" si="13"/>
        <v>1.0823097112860918</v>
      </c>
      <c r="BR7" s="14">
        <f t="shared" si="14"/>
        <v>-13.571144278606956</v>
      </c>
      <c r="BS7" s="24">
        <f t="shared" si="15"/>
        <v>-2.4903883750539211</v>
      </c>
      <c r="BT7" s="24">
        <f t="shared" si="16"/>
        <v>21.74317444686395</v>
      </c>
      <c r="BU7" s="24">
        <f t="shared" si="17"/>
        <v>-11.821965951616384</v>
      </c>
      <c r="BV7" s="24">
        <f t="shared" si="18"/>
        <v>0.70765880530656078</v>
      </c>
      <c r="BW7" s="24">
        <f t="shared" si="19"/>
        <v>-2.7756974496230518</v>
      </c>
      <c r="BX7" s="24">
        <f t="shared" si="20"/>
        <v>6.6712614362454081</v>
      </c>
      <c r="BY7" s="24">
        <f t="shared" si="21"/>
        <v>11.172635570524312</v>
      </c>
    </row>
    <row r="8" spans="1:77">
      <c r="A8" t="s">
        <v>25</v>
      </c>
      <c r="B8">
        <v>8</v>
      </c>
      <c r="C8" t="s">
        <v>310</v>
      </c>
      <c r="D8" t="s">
        <v>294</v>
      </c>
      <c r="E8" t="s">
        <v>295</v>
      </c>
      <c r="F8">
        <v>3</v>
      </c>
      <c r="G8" t="s">
        <v>300</v>
      </c>
      <c r="H8" t="s">
        <v>294</v>
      </c>
      <c r="I8" t="s">
        <v>298</v>
      </c>
      <c r="J8">
        <v>3</v>
      </c>
      <c r="L8">
        <v>1</v>
      </c>
      <c r="M8" t="s">
        <v>357</v>
      </c>
      <c r="N8" t="s">
        <v>358</v>
      </c>
      <c r="O8">
        <v>1</v>
      </c>
      <c r="P8" s="14">
        <v>4</v>
      </c>
      <c r="Q8" s="14" t="s">
        <v>380</v>
      </c>
      <c r="R8" s="14">
        <v>4</v>
      </c>
      <c r="S8" s="14" t="s">
        <v>380</v>
      </c>
      <c r="T8" s="15">
        <v>0.37870700000000002</v>
      </c>
      <c r="U8" s="16">
        <v>10103.1</v>
      </c>
      <c r="V8" s="17">
        <v>63817.8</v>
      </c>
      <c r="W8" s="24">
        <v>79.438400000000001</v>
      </c>
      <c r="X8" s="24">
        <v>49.056699999999999</v>
      </c>
      <c r="Y8" s="24">
        <v>30.660499999999999</v>
      </c>
      <c r="Z8" s="19">
        <f t="shared" si="0"/>
        <v>0.15831163092428757</v>
      </c>
      <c r="AA8" s="19">
        <f t="shared" si="1"/>
        <v>18.949965852065208</v>
      </c>
      <c r="AB8" s="45">
        <v>1.4826742399579826</v>
      </c>
      <c r="AC8" s="16">
        <v>8359.6208838857019</v>
      </c>
      <c r="AD8" s="17">
        <v>41302.33883850991</v>
      </c>
      <c r="AE8" s="21">
        <v>0.46580548392048915</v>
      </c>
      <c r="AF8" s="16">
        <v>12536.60451573311</v>
      </c>
      <c r="AG8" s="43">
        <v>101809.77995934352</v>
      </c>
      <c r="AH8" s="21">
        <v>0.31656236981504787</v>
      </c>
      <c r="AI8" s="16">
        <v>7767.7552507119899</v>
      </c>
      <c r="AJ8" s="28">
        <v>48428.688527859886</v>
      </c>
      <c r="AK8" s="21">
        <v>0.48455815554586945</v>
      </c>
      <c r="AL8" s="16">
        <v>10277.978048912644</v>
      </c>
      <c r="AM8" s="28">
        <v>89513.68248387218</v>
      </c>
      <c r="AN8" s="20"/>
      <c r="AO8" s="16">
        <v>7213.9866194957922</v>
      </c>
      <c r="AP8" s="17">
        <v>39464.175365990108</v>
      </c>
      <c r="AQ8" s="15">
        <v>0.46580548392048915</v>
      </c>
      <c r="AR8" s="16">
        <v>12536.60451573311</v>
      </c>
      <c r="AS8" s="17">
        <v>101809.77995934352</v>
      </c>
      <c r="AT8" s="15">
        <v>1.4826742399579826</v>
      </c>
      <c r="AU8" s="16">
        <v>8359.6208838857019</v>
      </c>
      <c r="AV8" s="17">
        <v>41302.33883850991</v>
      </c>
      <c r="AW8" s="24">
        <v>87.6</v>
      </c>
      <c r="AX8" s="24">
        <v>45.1</v>
      </c>
      <c r="AY8" s="24">
        <v>80.5</v>
      </c>
      <c r="AZ8" s="24">
        <v>24.4</v>
      </c>
      <c r="BA8" s="24">
        <f t="shared" si="2"/>
        <v>84.05</v>
      </c>
      <c r="BB8" s="24">
        <f t="shared" si="3"/>
        <v>34.75</v>
      </c>
      <c r="BC8" s="19">
        <f t="shared" si="4"/>
        <v>0.20240066589379851</v>
      </c>
      <c r="BD8" s="24">
        <v>16.411525601948668</v>
      </c>
      <c r="BE8" s="19">
        <f t="shared" si="5"/>
        <v>-37.870699999999999</v>
      </c>
      <c r="BF8" s="24">
        <f t="shared" si="6"/>
        <v>2.418705035971223</v>
      </c>
      <c r="BJ8" s="14"/>
      <c r="BK8" s="44" t="e">
        <f t="shared" si="7"/>
        <v>#DIV/0!</v>
      </c>
      <c r="BL8" s="14">
        <f t="shared" si="8"/>
        <v>-40.048776534965867</v>
      </c>
      <c r="BM8" s="14">
        <f t="shared" si="9"/>
        <v>-61.710714611808768</v>
      </c>
      <c r="BN8" s="14">
        <f t="shared" si="10"/>
        <v>9.3168949771689427</v>
      </c>
      <c r="BO8" s="14">
        <f t="shared" si="11"/>
        <v>-8.773170731707312</v>
      </c>
      <c r="BP8" s="14">
        <f t="shared" si="12"/>
        <v>-25.657786885245905</v>
      </c>
      <c r="BQ8" s="14">
        <f t="shared" si="13"/>
        <v>5.4867340868530592</v>
      </c>
      <c r="BR8" s="14">
        <f t="shared" si="14"/>
        <v>-41.170359712230216</v>
      </c>
      <c r="BS8" s="24">
        <f t="shared" si="15"/>
        <v>-15.467424002404332</v>
      </c>
      <c r="BT8" s="24">
        <f t="shared" si="16"/>
        <v>3.5921612128004288</v>
      </c>
      <c r="BU8" s="24">
        <f t="shared" si="17"/>
        <v>-19.631085722936763</v>
      </c>
      <c r="BV8" s="24">
        <f t="shared" si="18"/>
        <v>19.411193139889875</v>
      </c>
      <c r="BW8" s="24">
        <f t="shared" si="19"/>
        <v>1.7014829967567895</v>
      </c>
      <c r="BX8" s="24">
        <f t="shared" si="20"/>
        <v>37.316631049114477</v>
      </c>
      <c r="BY8" s="24">
        <f t="shared" si="21"/>
        <v>28.706094723007112</v>
      </c>
    </row>
    <row r="9" spans="1:77">
      <c r="A9" t="s">
        <v>26</v>
      </c>
      <c r="B9">
        <v>9</v>
      </c>
      <c r="C9" t="s">
        <v>299</v>
      </c>
      <c r="D9" t="s">
        <v>294</v>
      </c>
      <c r="E9" t="s">
        <v>295</v>
      </c>
      <c r="F9">
        <v>2</v>
      </c>
      <c r="G9" t="s">
        <v>301</v>
      </c>
      <c r="H9" t="s">
        <v>302</v>
      </c>
      <c r="I9" t="s">
        <v>298</v>
      </c>
      <c r="J9">
        <v>1</v>
      </c>
      <c r="K9" t="s">
        <v>303</v>
      </c>
      <c r="L9">
        <v>1</v>
      </c>
      <c r="M9" t="s">
        <v>357</v>
      </c>
      <c r="N9" t="s">
        <v>358</v>
      </c>
      <c r="O9">
        <v>1</v>
      </c>
      <c r="P9" s="14">
        <v>4</v>
      </c>
      <c r="Q9" s="14" t="s">
        <v>380</v>
      </c>
      <c r="R9" s="14">
        <v>4</v>
      </c>
      <c r="S9" s="14" t="s">
        <v>380</v>
      </c>
      <c r="T9" s="15">
        <v>0.449073</v>
      </c>
      <c r="U9" s="16">
        <v>10100.700000000001</v>
      </c>
      <c r="V9" s="17">
        <v>75850.100000000006</v>
      </c>
      <c r="W9" s="24">
        <v>67.316000000000003</v>
      </c>
      <c r="X9" s="24">
        <v>44.0702</v>
      </c>
      <c r="Y9" s="24">
        <v>40.195900000000002</v>
      </c>
      <c r="Z9" s="19">
        <f t="shared" si="0"/>
        <v>0.13316660096690711</v>
      </c>
      <c r="AA9" s="19">
        <f t="shared" si="1"/>
        <v>22.528171314859367</v>
      </c>
      <c r="AB9" s="15">
        <v>0.43006006777969563</v>
      </c>
      <c r="AC9" s="16">
        <v>10100.839717575993</v>
      </c>
      <c r="AD9" s="17">
        <v>75599.042261189825</v>
      </c>
      <c r="AE9" s="21">
        <v>0.45379497130406171</v>
      </c>
      <c r="AF9" s="16">
        <v>10697.108868991889</v>
      </c>
      <c r="AG9" s="43">
        <v>83769.413028524315</v>
      </c>
      <c r="AH9" s="21">
        <v>0.45986621558716678</v>
      </c>
      <c r="AI9" s="16">
        <v>8593.5036746516507</v>
      </c>
      <c r="AJ9" s="28">
        <v>71194.746535713115</v>
      </c>
      <c r="AK9" s="21">
        <v>0.47632906948553283</v>
      </c>
      <c r="AL9" s="16">
        <v>9013.6748689868509</v>
      </c>
      <c r="AM9" s="28">
        <v>77225.360359914703</v>
      </c>
      <c r="AN9" s="15">
        <v>0.40968853162114149</v>
      </c>
      <c r="AO9" s="16">
        <v>7916.8903802781933</v>
      </c>
      <c r="AP9" s="17">
        <v>57802.707148161244</v>
      </c>
      <c r="AQ9" s="15">
        <v>0.45379497130406171</v>
      </c>
      <c r="AR9" s="16">
        <v>10697.108868991889</v>
      </c>
      <c r="AS9" s="17">
        <v>83769.413028524315</v>
      </c>
      <c r="AT9" s="15">
        <v>0.43006006777969563</v>
      </c>
      <c r="AU9" s="16">
        <v>10100.839717575993</v>
      </c>
      <c r="AV9" s="17">
        <v>75599.042261189825</v>
      </c>
      <c r="AW9" s="24">
        <v>69.400000000000006</v>
      </c>
      <c r="AX9" s="24">
        <v>46.1</v>
      </c>
      <c r="AY9" s="24">
        <v>69.400000000000006</v>
      </c>
      <c r="AZ9" s="24">
        <v>42.5</v>
      </c>
      <c r="BA9" s="24">
        <f t="shared" si="2"/>
        <v>69.400000000000006</v>
      </c>
      <c r="BB9" s="24">
        <f t="shared" si="3"/>
        <v>44.3</v>
      </c>
      <c r="BC9" s="19">
        <f t="shared" si="4"/>
        <v>0.13361068362054432</v>
      </c>
      <c r="BD9" s="24">
        <v>21.903564798176514</v>
      </c>
      <c r="BE9" s="19">
        <f t="shared" si="5"/>
        <v>-3.9384468378858504</v>
      </c>
      <c r="BF9" s="24">
        <f t="shared" si="6"/>
        <v>1.5665914221218964</v>
      </c>
      <c r="BJ9" s="14"/>
      <c r="BK9" s="14">
        <f t="shared" si="7"/>
        <v>-9.6132708970431224</v>
      </c>
      <c r="BL9" s="14">
        <f t="shared" si="8"/>
        <v>-27.584184128176219</v>
      </c>
      <c r="BM9" s="14">
        <f t="shared" si="9"/>
        <v>-31.222400718324948</v>
      </c>
      <c r="BN9" s="14">
        <f t="shared" si="10"/>
        <v>3.0028818443804077</v>
      </c>
      <c r="BO9" s="14">
        <f t="shared" si="11"/>
        <v>4.4030368763557517</v>
      </c>
      <c r="BP9" s="14">
        <f t="shared" si="12"/>
        <v>5.4214117647058782</v>
      </c>
      <c r="BQ9" s="14">
        <f t="shared" si="13"/>
        <v>3.0028818443804077</v>
      </c>
      <c r="BR9" s="14">
        <f t="shared" si="14"/>
        <v>0.51873589164784961</v>
      </c>
      <c r="BS9" s="24">
        <f t="shared" si="15"/>
        <v>-2.851620375213316</v>
      </c>
      <c r="BT9" s="24">
        <f t="shared" si="16"/>
        <v>10.467716547751998</v>
      </c>
      <c r="BU9" s="24">
        <f t="shared" si="17"/>
        <v>2.3470338157774382</v>
      </c>
      <c r="BV9" s="24">
        <f t="shared" si="18"/>
        <v>5.5754211375815839</v>
      </c>
      <c r="BW9" s="24">
        <f t="shared" si="19"/>
        <v>-12.059733092362283</v>
      </c>
      <c r="BX9" s="24">
        <f t="shared" si="20"/>
        <v>9.4537048096871654</v>
      </c>
      <c r="BY9" s="24">
        <f t="shared" si="21"/>
        <v>1.7808403269407753</v>
      </c>
    </row>
    <row r="10" spans="1:77">
      <c r="A10" t="s">
        <v>27</v>
      </c>
      <c r="B10" s="5">
        <v>10</v>
      </c>
      <c r="C10" t="s">
        <v>299</v>
      </c>
      <c r="D10" t="s">
        <v>294</v>
      </c>
      <c r="E10" t="s">
        <v>295</v>
      </c>
      <c r="F10">
        <v>2</v>
      </c>
      <c r="G10" t="s">
        <v>293</v>
      </c>
      <c r="H10" t="s">
        <v>294</v>
      </c>
      <c r="I10" t="s">
        <v>295</v>
      </c>
      <c r="J10">
        <v>1</v>
      </c>
      <c r="L10">
        <v>1</v>
      </c>
      <c r="M10" t="s">
        <v>357</v>
      </c>
      <c r="N10" t="s">
        <v>358</v>
      </c>
      <c r="O10">
        <v>1</v>
      </c>
      <c r="P10" s="14">
        <v>4</v>
      </c>
      <c r="Q10" s="14" t="s">
        <v>380</v>
      </c>
      <c r="R10" s="14">
        <v>4</v>
      </c>
      <c r="S10" s="14" t="s">
        <v>380</v>
      </c>
      <c r="T10" s="15">
        <v>0.40629300000000002</v>
      </c>
      <c r="U10" s="16">
        <v>9818.9699999999993</v>
      </c>
      <c r="V10" s="17">
        <v>65579.600000000006</v>
      </c>
      <c r="W10" s="24">
        <v>74.845500000000001</v>
      </c>
      <c r="X10" s="24">
        <v>48.023700000000005</v>
      </c>
      <c r="Y10" s="24">
        <v>32.186100000000003</v>
      </c>
      <c r="Z10" s="19">
        <f t="shared" si="0"/>
        <v>0.1497259818602126</v>
      </c>
      <c r="AA10" s="19">
        <f t="shared" si="1"/>
        <v>20.036602617178794</v>
      </c>
      <c r="AB10" s="15">
        <v>0.27151438481232137</v>
      </c>
      <c r="AC10" s="16">
        <v>7637.4473540132512</v>
      </c>
      <c r="AD10" s="17">
        <v>42423.640230688805</v>
      </c>
      <c r="AE10" s="21">
        <v>0.44235492591559095</v>
      </c>
      <c r="AF10" s="16">
        <v>10498.287707085459</v>
      </c>
      <c r="AG10" s="43">
        <v>80601.890664059945</v>
      </c>
      <c r="AH10" s="21">
        <v>0.34537289936763721</v>
      </c>
      <c r="AI10" s="16">
        <v>6942.9050796914744</v>
      </c>
      <c r="AJ10" s="28">
        <v>46019.107906507539</v>
      </c>
      <c r="AK10" s="21">
        <v>0.46419592448041536</v>
      </c>
      <c r="AL10" s="16">
        <v>8770.9153289442729</v>
      </c>
      <c r="AM10" s="28">
        <v>73234.709356592648</v>
      </c>
      <c r="AN10" s="15">
        <v>0.29603526555484438</v>
      </c>
      <c r="AO10" s="16">
        <v>6339.0153927046131</v>
      </c>
      <c r="AP10" s="17">
        <v>37333.66987748383</v>
      </c>
      <c r="AQ10" s="15">
        <v>0.44235492591559095</v>
      </c>
      <c r="AR10" s="16">
        <v>10498.287707085459</v>
      </c>
      <c r="AS10" s="17">
        <v>80601.890664059945</v>
      </c>
      <c r="AT10" s="15">
        <v>0.27151438481232137</v>
      </c>
      <c r="AU10" s="16">
        <v>7637.4473540132512</v>
      </c>
      <c r="AV10" s="17">
        <v>42423.640230688805</v>
      </c>
      <c r="AW10" s="24">
        <v>76</v>
      </c>
      <c r="AX10" s="24">
        <v>44.4</v>
      </c>
      <c r="AY10" s="24">
        <v>65.900000000000006</v>
      </c>
      <c r="AZ10" s="24">
        <v>27.9</v>
      </c>
      <c r="BA10" s="24">
        <f t="shared" si="2"/>
        <v>70.95</v>
      </c>
      <c r="BB10" s="24">
        <f t="shared" si="3"/>
        <v>36.15</v>
      </c>
      <c r="BC10" s="19">
        <f t="shared" si="4"/>
        <v>0.18002810019325979</v>
      </c>
      <c r="BD10" s="24">
        <v>17.668518325629904</v>
      </c>
      <c r="BE10" s="19">
        <f t="shared" si="5"/>
        <v>-11.025773444515563</v>
      </c>
      <c r="BF10" s="24">
        <f t="shared" si="6"/>
        <v>1.9626556016597512</v>
      </c>
      <c r="BJ10" s="14"/>
      <c r="BK10" s="14">
        <f t="shared" si="7"/>
        <v>-37.244797250254955</v>
      </c>
      <c r="BL10" s="14">
        <f t="shared" si="8"/>
        <v>-54.897399544105284</v>
      </c>
      <c r="BM10" s="14">
        <f t="shared" si="9"/>
        <v>-75.658059374311534</v>
      </c>
      <c r="BN10" s="14">
        <f t="shared" si="10"/>
        <v>1.5190789473684194</v>
      </c>
      <c r="BO10" s="14">
        <f t="shared" si="11"/>
        <v>-8.1614864864865027</v>
      </c>
      <c r="BP10" s="14">
        <f t="shared" si="12"/>
        <v>-15.362365591397866</v>
      </c>
      <c r="BQ10" s="14">
        <f t="shared" si="13"/>
        <v>-5.490486257928116</v>
      </c>
      <c r="BR10" s="14">
        <f t="shared" si="14"/>
        <v>-32.845643153526986</v>
      </c>
      <c r="BS10" s="24">
        <f t="shared" si="15"/>
        <v>-13.402845942739598</v>
      </c>
      <c r="BT10" s="24">
        <f t="shared" si="16"/>
        <v>-4.8158329061930845</v>
      </c>
      <c r="BU10" s="24">
        <f t="shared" si="17"/>
        <v>-17.63893482780637</v>
      </c>
      <c r="BV10" s="24">
        <f t="shared" si="18"/>
        <v>6.4707476689458394</v>
      </c>
      <c r="BW10" s="24">
        <f t="shared" si="19"/>
        <v>-11.949205205494525</v>
      </c>
      <c r="BX10" s="24">
        <f t="shared" si="20"/>
        <v>18.637640556933384</v>
      </c>
      <c r="BY10" s="24">
        <f t="shared" si="21"/>
        <v>10.45284322672542</v>
      </c>
    </row>
    <row r="11" spans="1:77">
      <c r="A11" t="s">
        <v>28</v>
      </c>
      <c r="B11">
        <v>11</v>
      </c>
      <c r="C11" t="s">
        <v>293</v>
      </c>
      <c r="D11" t="s">
        <v>294</v>
      </c>
      <c r="E11" t="s">
        <v>295</v>
      </c>
      <c r="F11">
        <v>1</v>
      </c>
      <c r="G11" t="s">
        <v>300</v>
      </c>
      <c r="H11" t="s">
        <v>294</v>
      </c>
      <c r="I11" t="s">
        <v>298</v>
      </c>
      <c r="J11">
        <v>3</v>
      </c>
      <c r="L11">
        <v>2</v>
      </c>
      <c r="M11" t="s">
        <v>357</v>
      </c>
      <c r="N11" t="s">
        <v>358</v>
      </c>
      <c r="O11">
        <v>1</v>
      </c>
      <c r="P11" s="14">
        <v>4</v>
      </c>
      <c r="Q11" s="14" t="s">
        <v>380</v>
      </c>
      <c r="R11" s="14">
        <v>4</v>
      </c>
      <c r="S11" s="14" t="s">
        <v>380</v>
      </c>
      <c r="T11" s="15">
        <v>0.46365800000000001</v>
      </c>
      <c r="U11" s="16">
        <v>10420.6</v>
      </c>
      <c r="V11" s="17">
        <v>79522</v>
      </c>
      <c r="W11" s="24">
        <v>73.9529</v>
      </c>
      <c r="X11" s="24">
        <v>50.137599999999999</v>
      </c>
      <c r="Y11" s="24">
        <v>37.603200000000001</v>
      </c>
      <c r="Z11" s="19">
        <f t="shared" si="0"/>
        <v>0.13104046678906467</v>
      </c>
      <c r="AA11" s="19">
        <f t="shared" si="1"/>
        <v>22.893691342149204</v>
      </c>
      <c r="AB11" s="15">
        <v>0.36641437897845497</v>
      </c>
      <c r="AC11" s="16">
        <v>8047.3000230594489</v>
      </c>
      <c r="AD11" s="17">
        <v>54631.018390945348</v>
      </c>
      <c r="AE11" s="21">
        <v>0.46000465726066314</v>
      </c>
      <c r="AF11" s="16">
        <v>9708.6670704463431</v>
      </c>
      <c r="AG11" s="43">
        <v>78364.571972863021</v>
      </c>
      <c r="AH11" s="21">
        <v>0.42104776028388213</v>
      </c>
      <c r="AI11" s="16">
        <v>8587.519095936248</v>
      </c>
      <c r="AJ11" s="28">
        <v>65854.896417605516</v>
      </c>
      <c r="AK11" s="21">
        <v>0.49794024470659631</v>
      </c>
      <c r="AL11" s="16">
        <v>10225.633707984593</v>
      </c>
      <c r="AM11" s="28">
        <v>91733.360112500333</v>
      </c>
      <c r="AN11" s="15">
        <v>0.36641437897845497</v>
      </c>
      <c r="AO11" s="16">
        <v>8047.3000230594489</v>
      </c>
      <c r="AP11" s="17">
        <v>54631.018390945348</v>
      </c>
      <c r="AQ11" s="15">
        <v>0.46000465726066314</v>
      </c>
      <c r="AR11" s="16">
        <v>9708.6670704463431</v>
      </c>
      <c r="AS11" s="17">
        <v>78364.571972863021</v>
      </c>
      <c r="AT11" s="15">
        <v>0.36641437897845497</v>
      </c>
      <c r="AU11" s="16">
        <v>8047.3000230594489</v>
      </c>
      <c r="AV11" s="17">
        <v>54631.018390945348</v>
      </c>
      <c r="AW11" s="24">
        <v>78.400000000000006</v>
      </c>
      <c r="AX11" s="24">
        <v>47.5</v>
      </c>
      <c r="AY11" s="24">
        <v>76.900000000000006</v>
      </c>
      <c r="AZ11" s="24">
        <v>34.1</v>
      </c>
      <c r="BA11" s="24">
        <f t="shared" si="2"/>
        <v>77.650000000000006</v>
      </c>
      <c r="BB11" s="24">
        <f t="shared" si="3"/>
        <v>40.799999999999997</v>
      </c>
      <c r="BC11" s="19">
        <f t="shared" si="4"/>
        <v>0.1473027642551365</v>
      </c>
      <c r="BD11" s="24">
        <v>20.366216582357104</v>
      </c>
      <c r="BE11" s="19">
        <f t="shared" si="5"/>
        <v>-9.7243621021545046</v>
      </c>
      <c r="BF11" s="24">
        <f t="shared" si="6"/>
        <v>1.9031862745098043</v>
      </c>
      <c r="BJ11" s="14"/>
      <c r="BK11" s="14">
        <f t="shared" si="7"/>
        <v>-26.539248075540982</v>
      </c>
      <c r="BL11" s="14">
        <f t="shared" si="8"/>
        <v>-29.491878892794933</v>
      </c>
      <c r="BM11" s="14">
        <f t="shared" si="9"/>
        <v>-45.561994526501692</v>
      </c>
      <c r="BN11" s="14">
        <f t="shared" si="10"/>
        <v>5.6723214285714354</v>
      </c>
      <c r="BO11" s="14">
        <f t="shared" si="11"/>
        <v>-5.5528421052631565</v>
      </c>
      <c r="BP11" s="14">
        <f t="shared" si="12"/>
        <v>-10.273313782991201</v>
      </c>
      <c r="BQ11" s="14">
        <f t="shared" si="13"/>
        <v>4.7612363168061886</v>
      </c>
      <c r="BR11" s="14">
        <f t="shared" si="14"/>
        <v>-22.886274509803929</v>
      </c>
      <c r="BS11" s="24">
        <f t="shared" si="15"/>
        <v>-12.410133956748776</v>
      </c>
      <c r="BT11" s="24">
        <f t="shared" si="16"/>
        <v>-5.1806742308334366</v>
      </c>
      <c r="BU11" s="24">
        <f t="shared" si="17"/>
        <v>-10.120049014721957</v>
      </c>
      <c r="BV11" s="24">
        <f t="shared" si="18"/>
        <v>7.3329626444892302</v>
      </c>
      <c r="BW11" s="24">
        <f t="shared" si="19"/>
        <v>-1.9066426353915862</v>
      </c>
      <c r="BX11" s="24">
        <f t="shared" si="20"/>
        <v>1.4769786881982669</v>
      </c>
      <c r="BY11" s="24">
        <f t="shared" si="21"/>
        <v>13.311798562185572</v>
      </c>
    </row>
    <row r="12" spans="1:77">
      <c r="A12" t="s">
        <v>29</v>
      </c>
      <c r="B12">
        <v>12</v>
      </c>
      <c r="C12" t="s">
        <v>297</v>
      </c>
      <c r="D12" t="s">
        <v>302</v>
      </c>
      <c r="E12" t="s">
        <v>298</v>
      </c>
      <c r="F12">
        <v>2</v>
      </c>
      <c r="G12" t="s">
        <v>300</v>
      </c>
      <c r="H12" t="s">
        <v>294</v>
      </c>
      <c r="I12" t="s">
        <v>298</v>
      </c>
      <c r="J12">
        <v>3</v>
      </c>
      <c r="L12">
        <v>1</v>
      </c>
      <c r="M12" t="s">
        <v>357</v>
      </c>
      <c r="N12" t="s">
        <v>358</v>
      </c>
      <c r="O12">
        <v>1</v>
      </c>
      <c r="P12" s="14">
        <v>4</v>
      </c>
      <c r="Q12" s="14" t="s">
        <v>380</v>
      </c>
      <c r="R12" s="14">
        <v>4</v>
      </c>
      <c r="S12" s="14" t="s">
        <v>380</v>
      </c>
      <c r="T12" s="15">
        <v>0.48383599999999999</v>
      </c>
      <c r="U12" s="16">
        <v>11536.9</v>
      </c>
      <c r="V12" s="17">
        <v>92188.5</v>
      </c>
      <c r="W12" s="24">
        <v>74.870199999999997</v>
      </c>
      <c r="X12" s="24">
        <v>45.2288</v>
      </c>
      <c r="Y12" s="24">
        <v>42.673500000000004</v>
      </c>
      <c r="Z12" s="19">
        <f t="shared" si="0"/>
        <v>0.1251446763967306</v>
      </c>
      <c r="AA12" s="19">
        <f t="shared" si="1"/>
        <v>23.972254245074502</v>
      </c>
      <c r="AB12" s="15">
        <v>0.42858689155161761</v>
      </c>
      <c r="AC12" s="16">
        <v>9614.9336113805621</v>
      </c>
      <c r="AD12" s="17">
        <v>71488.464663636929</v>
      </c>
      <c r="AE12" s="21">
        <v>0.43370232088836935</v>
      </c>
      <c r="AF12" s="16">
        <v>9739.0900930082171</v>
      </c>
      <c r="AG12" s="43">
        <v>73107.913222827614</v>
      </c>
      <c r="AH12" s="21">
        <v>0.45384163677649814</v>
      </c>
      <c r="AI12" s="16">
        <v>8153.6780442000536</v>
      </c>
      <c r="AJ12" s="28">
        <v>66689.150797355876</v>
      </c>
      <c r="AK12" s="21">
        <v>0.45743287696014351</v>
      </c>
      <c r="AL12" s="16">
        <v>8243.202917652301</v>
      </c>
      <c r="AM12" s="28">
        <v>67907.217478586128</v>
      </c>
      <c r="AN12" s="15">
        <v>0.40175829111226113</v>
      </c>
      <c r="AO12" s="16">
        <v>7402.0524946585674</v>
      </c>
      <c r="AP12" s="17">
        <v>53049.244530910168</v>
      </c>
      <c r="AQ12" s="15">
        <v>0.43370232088836935</v>
      </c>
      <c r="AR12" s="16">
        <v>9739.0900930082171</v>
      </c>
      <c r="AS12" s="17">
        <v>73107.913222827614</v>
      </c>
      <c r="AT12" s="15">
        <v>0.42858689155161761</v>
      </c>
      <c r="AU12" s="16">
        <v>9614.9336113805621</v>
      </c>
      <c r="AV12" s="17">
        <v>71488.464663636929</v>
      </c>
      <c r="AW12" s="24">
        <v>71.7</v>
      </c>
      <c r="AX12" s="24">
        <v>44.6</v>
      </c>
      <c r="AY12" s="24">
        <v>58.7</v>
      </c>
      <c r="AZ12" s="24">
        <v>43.8</v>
      </c>
      <c r="BA12" s="24">
        <f t="shared" si="2"/>
        <v>65.2</v>
      </c>
      <c r="BB12" s="24">
        <f t="shared" si="3"/>
        <v>44.2</v>
      </c>
      <c r="BC12" s="19">
        <f t="shared" si="4"/>
        <v>0.13449629470460933</v>
      </c>
      <c r="BD12" s="24">
        <v>21.500487021346299</v>
      </c>
      <c r="BE12" s="19">
        <f t="shared" si="5"/>
        <v>-8.2077708887738847</v>
      </c>
      <c r="BF12" s="24">
        <f t="shared" si="6"/>
        <v>1.4751131221719456</v>
      </c>
      <c r="BJ12" s="14"/>
      <c r="BK12" s="14">
        <f t="shared" si="7"/>
        <v>-20.429624155486149</v>
      </c>
      <c r="BL12" s="14">
        <f t="shared" si="8"/>
        <v>-55.86082385021183</v>
      </c>
      <c r="BM12" s="14">
        <f t="shared" si="9"/>
        <v>-73.779100560583075</v>
      </c>
      <c r="BN12" s="14">
        <f t="shared" si="10"/>
        <v>-4.4214783821478294</v>
      </c>
      <c r="BO12" s="14">
        <f t="shared" si="11"/>
        <v>-1.409865470852014</v>
      </c>
      <c r="BP12" s="14">
        <f t="shared" si="12"/>
        <v>2.5719178082191618</v>
      </c>
      <c r="BQ12" s="14">
        <f t="shared" si="13"/>
        <v>-14.83159509202453</v>
      </c>
      <c r="BR12" s="14">
        <f t="shared" si="14"/>
        <v>-2.3276018099547438</v>
      </c>
      <c r="BS12" s="24">
        <f t="shared" si="15"/>
        <v>-11.496331321584309</v>
      </c>
      <c r="BT12" s="24">
        <f t="shared" si="16"/>
        <v>-19.721056354145112</v>
      </c>
      <c r="BU12" s="24">
        <f t="shared" si="17"/>
        <v>-6.6089932683441903</v>
      </c>
      <c r="BV12" s="24">
        <f t="shared" si="18"/>
        <v>18.459731759565987</v>
      </c>
      <c r="BW12" s="24">
        <f t="shared" si="19"/>
        <v>-39.956520726845788</v>
      </c>
      <c r="BX12" s="24">
        <f t="shared" si="20"/>
        <v>26.099208602789879</v>
      </c>
      <c r="BY12" s="24">
        <f t="shared" si="21"/>
        <v>35.756556405908896</v>
      </c>
    </row>
    <row r="13" spans="1:77">
      <c r="A13" t="s">
        <v>30</v>
      </c>
      <c r="B13" s="6">
        <v>13</v>
      </c>
      <c r="C13" t="s">
        <v>293</v>
      </c>
      <c r="D13" t="s">
        <v>294</v>
      </c>
      <c r="E13" t="s">
        <v>295</v>
      </c>
      <c r="F13">
        <v>1</v>
      </c>
      <c r="G13" t="s">
        <v>301</v>
      </c>
      <c r="H13" t="s">
        <v>302</v>
      </c>
      <c r="I13" t="s">
        <v>298</v>
      </c>
      <c r="J13">
        <v>1</v>
      </c>
      <c r="L13">
        <v>2</v>
      </c>
      <c r="M13" t="s">
        <v>357</v>
      </c>
      <c r="N13" t="s">
        <v>358</v>
      </c>
      <c r="O13">
        <v>1</v>
      </c>
      <c r="P13" s="14">
        <v>4</v>
      </c>
      <c r="Q13" s="14" t="s">
        <v>380</v>
      </c>
      <c r="R13" s="14">
        <v>4</v>
      </c>
      <c r="S13" s="14" t="s">
        <v>380</v>
      </c>
      <c r="T13" s="15">
        <v>0.51923299999999994</v>
      </c>
      <c r="U13" s="16">
        <v>14979.8</v>
      </c>
      <c r="V13" s="17">
        <v>133654</v>
      </c>
      <c r="W13" s="24">
        <v>101.13200000000001</v>
      </c>
      <c r="X13" s="24">
        <v>48.730500000000006</v>
      </c>
      <c r="Y13" s="24">
        <v>44.057699999999997</v>
      </c>
      <c r="Z13" s="19">
        <f t="shared" si="0"/>
        <v>0.11207895012494949</v>
      </c>
      <c r="AA13" s="19">
        <f t="shared" si="1"/>
        <v>26.766846019306001</v>
      </c>
      <c r="AB13" s="15">
        <v>0.42843639359561597</v>
      </c>
      <c r="AC13" s="16">
        <v>12448.832412699347</v>
      </c>
      <c r="AD13" s="17">
        <v>95892.306741981913</v>
      </c>
      <c r="AE13" s="21">
        <v>0.52510151382620196</v>
      </c>
      <c r="AF13" s="16">
        <v>14865.590156768863</v>
      </c>
      <c r="AG13" s="43">
        <v>139386.3868367853</v>
      </c>
      <c r="AH13" s="21">
        <v>0.47739351734561275</v>
      </c>
      <c r="AI13" s="16">
        <v>12373.465603730367</v>
      </c>
      <c r="AJ13" s="28">
        <v>106404.85960415247</v>
      </c>
      <c r="AK13" s="21">
        <v>0.5470360021437104</v>
      </c>
      <c r="AL13" s="16">
        <v>14467.010192824386</v>
      </c>
      <c r="AM13" s="28">
        <v>144994.35535392512</v>
      </c>
      <c r="AN13" s="15">
        <v>0.42843639359561597</v>
      </c>
      <c r="AO13" s="16">
        <v>12448.832412699347</v>
      </c>
      <c r="AP13" s="17">
        <v>95892.306741981913</v>
      </c>
      <c r="AQ13" s="15">
        <v>0.52510151382620196</v>
      </c>
      <c r="AR13" s="16">
        <v>14865.590156768863</v>
      </c>
      <c r="AS13" s="17">
        <v>139386.3868367853</v>
      </c>
      <c r="AT13" s="15">
        <v>0.42843639359561597</v>
      </c>
      <c r="AU13" s="16">
        <v>12448.832412699347</v>
      </c>
      <c r="AV13" s="17">
        <v>95892.306741981913</v>
      </c>
      <c r="AW13" s="24">
        <v>106.9</v>
      </c>
      <c r="AX13" s="24">
        <v>51.1</v>
      </c>
      <c r="AY13" s="24">
        <v>105.2</v>
      </c>
      <c r="AZ13" s="24">
        <v>37.5</v>
      </c>
      <c r="BA13" s="24">
        <f t="shared" si="2"/>
        <v>106.05000000000001</v>
      </c>
      <c r="BB13" s="24">
        <f t="shared" si="3"/>
        <v>44.3</v>
      </c>
      <c r="BC13" s="19">
        <f t="shared" si="4"/>
        <v>0.12982097141739957</v>
      </c>
      <c r="BD13" s="24">
        <v>23.108747124949627</v>
      </c>
      <c r="BE13" s="19">
        <f t="shared" si="5"/>
        <v>-9.0796606404383979</v>
      </c>
      <c r="BF13" s="24">
        <f t="shared" si="6"/>
        <v>2.3939051918735896</v>
      </c>
      <c r="BJ13" s="14"/>
      <c r="BK13" s="14">
        <f t="shared" si="7"/>
        <v>-21.192552211165157</v>
      </c>
      <c r="BL13" s="14">
        <f t="shared" si="8"/>
        <v>-20.330963606825918</v>
      </c>
      <c r="BM13" s="14">
        <f t="shared" si="9"/>
        <v>-39.379273000099715</v>
      </c>
      <c r="BN13" s="14">
        <f t="shared" si="10"/>
        <v>5.3956969130028067</v>
      </c>
      <c r="BO13" s="14">
        <f t="shared" si="11"/>
        <v>4.6369863013698529</v>
      </c>
      <c r="BP13" s="14">
        <f t="shared" si="12"/>
        <v>-17.487199999999991</v>
      </c>
      <c r="BQ13" s="14">
        <f t="shared" si="13"/>
        <v>4.6374351720886429</v>
      </c>
      <c r="BR13" s="14">
        <f t="shared" si="14"/>
        <v>-10.001128668171578</v>
      </c>
      <c r="BS13" s="24">
        <f t="shared" si="15"/>
        <v>-15.829931733541997</v>
      </c>
      <c r="BT13" s="24">
        <f t="shared" si="16"/>
        <v>9.5738657197703585</v>
      </c>
      <c r="BU13" s="24">
        <f t="shared" si="17"/>
        <v>-8.7641497285136314</v>
      </c>
      <c r="BV13" s="24">
        <f t="shared" si="18"/>
        <v>0.76828327719725165</v>
      </c>
      <c r="BW13" s="24">
        <f t="shared" si="19"/>
        <v>-3.5445458345633605</v>
      </c>
      <c r="BX13" s="24">
        <f t="shared" si="20"/>
        <v>4.1125872955568088</v>
      </c>
      <c r="BY13" s="24">
        <f t="shared" si="21"/>
        <v>7.8212391966871992</v>
      </c>
    </row>
    <row r="14" spans="1:77">
      <c r="A14" t="s">
        <v>31</v>
      </c>
      <c r="B14" s="6">
        <v>14</v>
      </c>
      <c r="C14" t="s">
        <v>299</v>
      </c>
      <c r="D14" t="s">
        <v>294</v>
      </c>
      <c r="E14" t="s">
        <v>295</v>
      </c>
      <c r="F14">
        <v>2</v>
      </c>
      <c r="G14" t="s">
        <v>297</v>
      </c>
      <c r="H14" t="s">
        <v>294</v>
      </c>
      <c r="I14" t="s">
        <v>298</v>
      </c>
      <c r="J14">
        <v>2</v>
      </c>
      <c r="K14" t="s">
        <v>304</v>
      </c>
      <c r="L14">
        <v>1</v>
      </c>
      <c r="M14" t="s">
        <v>357</v>
      </c>
      <c r="N14" t="s">
        <v>358</v>
      </c>
      <c r="O14">
        <v>1</v>
      </c>
      <c r="P14" s="14">
        <v>4</v>
      </c>
      <c r="Q14" s="14" t="s">
        <v>380</v>
      </c>
      <c r="R14" s="14">
        <v>4</v>
      </c>
      <c r="S14" s="14" t="s">
        <v>380</v>
      </c>
      <c r="T14" s="15">
        <v>0.474829</v>
      </c>
      <c r="U14" s="16">
        <v>11604.7</v>
      </c>
      <c r="V14" s="17">
        <v>91873.9</v>
      </c>
      <c r="W14" s="24">
        <v>80.148399999999995</v>
      </c>
      <c r="X14" s="24">
        <v>45.879999999999995</v>
      </c>
      <c r="Y14" s="24">
        <v>38.516599999999997</v>
      </c>
      <c r="Z14" s="19">
        <f t="shared" si="0"/>
        <v>0.12631117216097282</v>
      </c>
      <c r="AA14" s="19">
        <f t="shared" si="1"/>
        <v>23.750868182719067</v>
      </c>
      <c r="AB14" s="15">
        <v>0.32221168037520287</v>
      </c>
      <c r="AC14" s="16">
        <v>9241.3814619809818</v>
      </c>
      <c r="AD14" s="17">
        <v>57791.316262069056</v>
      </c>
      <c r="AE14" s="21">
        <v>0.4370814423796911</v>
      </c>
      <c r="AF14" s="16">
        <v>11305.438340466131</v>
      </c>
      <c r="AG14" s="43">
        <v>86748.177832219997</v>
      </c>
      <c r="AH14" s="21">
        <v>0.38180361182242673</v>
      </c>
      <c r="AI14" s="16">
        <v>7932.5169689574122</v>
      </c>
      <c r="AJ14" s="28">
        <v>56435.004942409389</v>
      </c>
      <c r="AK14" s="21">
        <v>0.45678216541308719</v>
      </c>
      <c r="AL14" s="16">
        <v>9247.6802282032495</v>
      </c>
      <c r="AM14" s="28">
        <v>75963.308239941514</v>
      </c>
      <c r="AN14" s="15">
        <v>0.32240870465289961</v>
      </c>
      <c r="AO14" s="16">
        <v>7814.3844057387887</v>
      </c>
      <c r="AP14" s="17">
        <v>49680.479348650217</v>
      </c>
      <c r="AQ14" s="15">
        <v>0.4370814423796911</v>
      </c>
      <c r="AR14" s="16">
        <v>11305.438340466131</v>
      </c>
      <c r="AS14" s="17">
        <v>86748.177832219997</v>
      </c>
      <c r="AT14" s="15">
        <v>0.32221168037520287</v>
      </c>
      <c r="AU14" s="16">
        <v>9241.3814619809818</v>
      </c>
      <c r="AV14" s="17">
        <v>57791.316262069056</v>
      </c>
      <c r="AW14" s="24">
        <v>78.099999999999994</v>
      </c>
      <c r="AX14" s="24">
        <v>42.4</v>
      </c>
      <c r="AY14" s="24">
        <v>83.3</v>
      </c>
      <c r="AZ14" s="24">
        <v>31.5</v>
      </c>
      <c r="BA14" s="24">
        <f t="shared" si="2"/>
        <v>80.699999999999989</v>
      </c>
      <c r="BB14" s="24">
        <f t="shared" si="3"/>
        <v>36.950000000000003</v>
      </c>
      <c r="BC14" s="19">
        <f t="shared" si="4"/>
        <v>0.15990951685671331</v>
      </c>
      <c r="BD14" s="24">
        <v>19.07270365871641</v>
      </c>
      <c r="BE14" s="19">
        <f t="shared" si="5"/>
        <v>-15.242029534710039</v>
      </c>
      <c r="BF14" s="24">
        <f t="shared" si="6"/>
        <v>2.1840324763193499</v>
      </c>
      <c r="BJ14" s="14"/>
      <c r="BK14" s="44">
        <f t="shared" si="7"/>
        <v>-47.275490130204084</v>
      </c>
      <c r="BL14" s="14">
        <f t="shared" si="8"/>
        <v>-48.504340168851314</v>
      </c>
      <c r="BM14" s="14">
        <f t="shared" si="9"/>
        <v>-84.929576373936783</v>
      </c>
      <c r="BN14" s="14">
        <f t="shared" si="10"/>
        <v>-2.6227912932138295</v>
      </c>
      <c r="BO14" s="14">
        <f t="shared" si="11"/>
        <v>-8.2075471698113134</v>
      </c>
      <c r="BP14" s="14">
        <f t="shared" si="12"/>
        <v>-22.274920634920626</v>
      </c>
      <c r="BQ14" s="14">
        <f t="shared" si="13"/>
        <v>0.68351920693927326</v>
      </c>
      <c r="BR14" s="14">
        <f t="shared" si="14"/>
        <v>-24.167794316644091</v>
      </c>
      <c r="BS14" s="24">
        <f t="shared" si="15"/>
        <v>-24.528061714337447</v>
      </c>
      <c r="BT14" s="24">
        <f t="shared" si="16"/>
        <v>-6.0163976482591517</v>
      </c>
      <c r="BU14" s="24">
        <f t="shared" si="17"/>
        <v>-24.364721887659488</v>
      </c>
      <c r="BV14" s="24">
        <f t="shared" si="18"/>
        <v>2.6470593224387153</v>
      </c>
      <c r="BW14" s="24">
        <f t="shared" si="19"/>
        <v>-25.487686788827268</v>
      </c>
      <c r="BX14" s="24">
        <f t="shared" si="20"/>
        <v>5.9087375618352205</v>
      </c>
      <c r="BY14" s="24">
        <f t="shared" si="21"/>
        <v>20.945101166213675</v>
      </c>
    </row>
    <row r="15" spans="1:77">
      <c r="A15" t="s">
        <v>32</v>
      </c>
      <c r="B15">
        <v>15</v>
      </c>
      <c r="C15" t="s">
        <v>293</v>
      </c>
      <c r="D15" t="s">
        <v>294</v>
      </c>
      <c r="E15" t="s">
        <v>295</v>
      </c>
      <c r="F15">
        <v>1</v>
      </c>
      <c r="G15" t="s">
        <v>293</v>
      </c>
      <c r="H15" t="s">
        <v>294</v>
      </c>
      <c r="I15" t="s">
        <v>295</v>
      </c>
      <c r="J15">
        <v>1</v>
      </c>
      <c r="L15">
        <v>2</v>
      </c>
      <c r="M15" t="s">
        <v>357</v>
      </c>
      <c r="N15" t="s">
        <v>358</v>
      </c>
      <c r="O15">
        <v>1</v>
      </c>
      <c r="P15" s="14">
        <v>4</v>
      </c>
      <c r="Q15" s="14" t="s">
        <v>380</v>
      </c>
      <c r="R15" s="14">
        <v>4</v>
      </c>
      <c r="S15" s="14" t="s">
        <v>380</v>
      </c>
      <c r="T15" s="15">
        <v>0.46337800000000001</v>
      </c>
      <c r="U15" s="16">
        <v>10472.200000000001</v>
      </c>
      <c r="V15" s="17">
        <v>84046.7</v>
      </c>
      <c r="W15" s="24">
        <v>82.020600000000002</v>
      </c>
      <c r="X15" s="24">
        <v>43.598999999999997</v>
      </c>
      <c r="Y15" s="24">
        <v>38.9666</v>
      </c>
      <c r="Z15" s="19">
        <f t="shared" si="0"/>
        <v>0.12459977607687156</v>
      </c>
      <c r="AA15" s="19">
        <f t="shared" si="1"/>
        <v>24.077089818758232</v>
      </c>
      <c r="AB15" s="15">
        <v>0.35988814670228497</v>
      </c>
      <c r="AC15" s="16">
        <v>8573.6845051903601</v>
      </c>
      <c r="AD15" s="17">
        <v>58413.120050758676</v>
      </c>
      <c r="AE15" s="21">
        <v>0.40212834618157212</v>
      </c>
      <c r="AF15" s="16">
        <v>9186.6891486807217</v>
      </c>
      <c r="AG15" s="43">
        <v>67278.452010876819</v>
      </c>
      <c r="AH15" s="21">
        <v>0.40284307772931516</v>
      </c>
      <c r="AI15" s="16">
        <v>8328.8213975322506</v>
      </c>
      <c r="AJ15" s="28">
        <v>61535.791116952496</v>
      </c>
      <c r="AK15" s="21">
        <v>0.4321045350168729</v>
      </c>
      <c r="AL15" s="16">
        <v>8889.0785211639813</v>
      </c>
      <c r="AM15" s="28">
        <v>69402.582594971987</v>
      </c>
      <c r="AN15" s="15">
        <v>0.35988814670228497</v>
      </c>
      <c r="AO15" s="16">
        <v>8573.6845051903601</v>
      </c>
      <c r="AP15" s="17">
        <v>58413.120050758676</v>
      </c>
      <c r="AQ15" s="15">
        <v>0.40212834618157212</v>
      </c>
      <c r="AR15" s="16">
        <v>9186.6891486807217</v>
      </c>
      <c r="AS15" s="17">
        <v>67278.452010876819</v>
      </c>
      <c r="AT15" s="15">
        <v>0.35988814670228497</v>
      </c>
      <c r="AU15" s="16">
        <v>8573.6845051903601</v>
      </c>
      <c r="AV15" s="17">
        <v>58413.120050758676</v>
      </c>
      <c r="AW15" s="24">
        <v>84.4</v>
      </c>
      <c r="AX15" s="24">
        <v>39.700000000000003</v>
      </c>
      <c r="AY15" s="24">
        <v>83.8</v>
      </c>
      <c r="AZ15" s="24">
        <v>35.200000000000003</v>
      </c>
      <c r="BA15" s="24">
        <f t="shared" si="2"/>
        <v>84.1</v>
      </c>
      <c r="BB15" s="24">
        <f t="shared" si="3"/>
        <v>37.450000000000003</v>
      </c>
      <c r="BC15" s="19">
        <f t="shared" si="4"/>
        <v>0.14677669156758225</v>
      </c>
      <c r="BD15" s="24">
        <v>20.439212574965776</v>
      </c>
      <c r="BE15" s="19">
        <f t="shared" si="5"/>
        <v>-10.348985329771503</v>
      </c>
      <c r="BF15" s="24">
        <f t="shared" si="6"/>
        <v>2.2456608811748997</v>
      </c>
      <c r="BJ15" s="14"/>
      <c r="BK15" s="14">
        <f t="shared" si="7"/>
        <v>-28.756116100518952</v>
      </c>
      <c r="BL15" s="14">
        <f t="shared" si="8"/>
        <v>-22.143519436250685</v>
      </c>
      <c r="BM15" s="14">
        <f t="shared" si="9"/>
        <v>-43.883257608850137</v>
      </c>
      <c r="BN15" s="14">
        <f t="shared" si="10"/>
        <v>2.8191943127962129</v>
      </c>
      <c r="BO15" s="14">
        <f t="shared" si="11"/>
        <v>-9.8211586901763059</v>
      </c>
      <c r="BP15" s="14">
        <f t="shared" si="12"/>
        <v>-10.700568181818172</v>
      </c>
      <c r="BQ15" s="14">
        <f t="shared" si="13"/>
        <v>2.4725326991676488</v>
      </c>
      <c r="BR15" s="14">
        <f t="shared" si="14"/>
        <v>-16.41922563417889</v>
      </c>
      <c r="BS15" s="24">
        <f t="shared" si="15"/>
        <v>-17.79851953909505</v>
      </c>
      <c r="BT15" s="24">
        <f t="shared" si="16"/>
        <v>-50.805832455834555</v>
      </c>
      <c r="BU15" s="24">
        <f t="shared" si="17"/>
        <v>-15.02692378677547</v>
      </c>
      <c r="BV15" s="24">
        <f t="shared" si="18"/>
        <v>13.993189826215991</v>
      </c>
      <c r="BW15" s="24">
        <f t="shared" si="19"/>
        <v>-17.809736690555383</v>
      </c>
      <c r="BX15" s="24">
        <f t="shared" si="20"/>
        <v>24.923653098338644</v>
      </c>
      <c r="BY15" s="24">
        <f t="shared" si="21"/>
        <v>21.100248517392973</v>
      </c>
    </row>
    <row r="16" spans="1:77">
      <c r="A16" t="s">
        <v>33</v>
      </c>
      <c r="B16">
        <v>16</v>
      </c>
      <c r="C16" t="s">
        <v>299</v>
      </c>
      <c r="D16" t="s">
        <v>294</v>
      </c>
      <c r="E16" t="s">
        <v>295</v>
      </c>
      <c r="F16">
        <v>2</v>
      </c>
      <c r="G16" t="s">
        <v>297</v>
      </c>
      <c r="H16" t="s">
        <v>294</v>
      </c>
      <c r="I16" t="s">
        <v>298</v>
      </c>
      <c r="J16">
        <v>2</v>
      </c>
      <c r="K16" t="s">
        <v>305</v>
      </c>
      <c r="L16">
        <v>1</v>
      </c>
      <c r="M16" t="s">
        <v>359</v>
      </c>
      <c r="N16" t="s">
        <v>360</v>
      </c>
      <c r="O16">
        <v>1</v>
      </c>
      <c r="P16" s="14">
        <v>4</v>
      </c>
      <c r="Q16" s="14" t="s">
        <v>380</v>
      </c>
      <c r="R16" s="14">
        <v>4</v>
      </c>
      <c r="S16" s="14" t="s">
        <v>380</v>
      </c>
      <c r="T16" s="15">
        <v>0.606433</v>
      </c>
      <c r="U16" s="16">
        <v>24128</v>
      </c>
      <c r="V16" s="17">
        <v>262626</v>
      </c>
      <c r="W16" s="24">
        <v>114.29</v>
      </c>
      <c r="X16" s="24">
        <v>66.474900000000005</v>
      </c>
      <c r="Y16" s="24">
        <v>58.700099999999999</v>
      </c>
      <c r="Z16" s="19">
        <f t="shared" si="0"/>
        <v>9.1872091872091874E-2</v>
      </c>
      <c r="AA16" s="19">
        <f t="shared" si="1"/>
        <v>32.654094827586206</v>
      </c>
      <c r="AB16" s="15">
        <v>0.47920412448137867</v>
      </c>
      <c r="AC16" s="16">
        <v>18079.207131092528</v>
      </c>
      <c r="AD16" s="17">
        <v>150542.78167063626</v>
      </c>
      <c r="AE16" s="21">
        <v>0.6108062285301894</v>
      </c>
      <c r="AF16" s="16">
        <v>24291.476390168165</v>
      </c>
      <c r="AG16" s="43">
        <v>277371.13030415011</v>
      </c>
      <c r="AH16" s="21">
        <v>0.5393809478264302</v>
      </c>
      <c r="AI16" s="16">
        <v>16116.99928528997</v>
      </c>
      <c r="AJ16" s="28">
        <v>158888.75493737482</v>
      </c>
      <c r="AK16" s="21">
        <v>0.62611591794347099</v>
      </c>
      <c r="AL16" s="16">
        <v>20013.543196190491</v>
      </c>
      <c r="AM16" s="28">
        <v>246008.91766873735</v>
      </c>
      <c r="AN16" s="15">
        <v>0.49604650080550794</v>
      </c>
      <c r="AO16" s="16">
        <v>15291.212401003006</v>
      </c>
      <c r="AP16" s="17">
        <v>133262.21918348811</v>
      </c>
      <c r="AQ16" s="15">
        <v>0.6108062285301894</v>
      </c>
      <c r="AR16" s="16">
        <v>24291.476390168165</v>
      </c>
      <c r="AS16" s="17">
        <v>277371.13030415011</v>
      </c>
      <c r="AT16" s="15">
        <v>0.47920412448137867</v>
      </c>
      <c r="AU16" s="16">
        <v>18079.207131092528</v>
      </c>
      <c r="AV16" s="17">
        <v>150542.78167063626</v>
      </c>
      <c r="AW16" s="24">
        <v>118.6</v>
      </c>
      <c r="AX16" s="24">
        <v>64.099999999999994</v>
      </c>
      <c r="AY16" s="24">
        <v>110.1</v>
      </c>
      <c r="AZ16" s="24">
        <v>41.4</v>
      </c>
      <c r="BA16" s="24">
        <f t="shared" si="2"/>
        <v>114.35</v>
      </c>
      <c r="BB16" s="24">
        <f t="shared" si="3"/>
        <v>52.75</v>
      </c>
      <c r="BC16" s="19">
        <f t="shared" si="4"/>
        <v>0.12009348392835577</v>
      </c>
      <c r="BD16" s="24">
        <v>26.144863276128508</v>
      </c>
      <c r="BE16" s="19">
        <f t="shared" si="5"/>
        <v>-11.038649919449206</v>
      </c>
      <c r="BF16" s="24">
        <f t="shared" si="6"/>
        <v>2.1677725118483413</v>
      </c>
      <c r="BJ16" s="14"/>
      <c r="BK16" s="14">
        <f t="shared" si="7"/>
        <v>-22.253256300617043</v>
      </c>
      <c r="BL16" s="14">
        <f t="shared" si="8"/>
        <v>-57.789973530269954</v>
      </c>
      <c r="BM16" s="14">
        <f t="shared" si="9"/>
        <v>-97.074610950603741</v>
      </c>
      <c r="BN16" s="14">
        <f t="shared" si="10"/>
        <v>3.634064080944341</v>
      </c>
      <c r="BO16" s="14">
        <f t="shared" si="11"/>
        <v>-3.7049921996880051</v>
      </c>
      <c r="BP16" s="14">
        <f t="shared" si="12"/>
        <v>-41.787681159420295</v>
      </c>
      <c r="BQ16" s="14">
        <f t="shared" si="13"/>
        <v>5.2470485351979075E-2</v>
      </c>
      <c r="BR16" s="14">
        <f t="shared" si="14"/>
        <v>-26.018767772511858</v>
      </c>
      <c r="BS16" s="24">
        <f t="shared" si="15"/>
        <v>-24.896789410258396</v>
      </c>
      <c r="BT16" s="24">
        <f t="shared" si="16"/>
        <v>24.769267480171369</v>
      </c>
      <c r="BU16" s="24">
        <f t="shared" si="17"/>
        <v>-12.431297850577172</v>
      </c>
      <c r="BV16" s="24">
        <f t="shared" si="18"/>
        <v>0.67297840420408339</v>
      </c>
      <c r="BW16" s="24">
        <f t="shared" si="19"/>
        <v>-20.55836272206254</v>
      </c>
      <c r="BX16" s="24">
        <f t="shared" si="20"/>
        <v>5.3160292089452135</v>
      </c>
      <c r="BY16" s="24">
        <f t="shared" si="21"/>
        <v>6.7546666554739829</v>
      </c>
    </row>
    <row r="17" spans="1:77">
      <c r="A17" t="s">
        <v>34</v>
      </c>
      <c r="B17">
        <v>17</v>
      </c>
      <c r="C17" t="s">
        <v>297</v>
      </c>
      <c r="D17" t="s">
        <v>302</v>
      </c>
      <c r="E17" t="s">
        <v>298</v>
      </c>
      <c r="F17">
        <v>2</v>
      </c>
      <c r="G17" t="s">
        <v>293</v>
      </c>
      <c r="H17" t="s">
        <v>294</v>
      </c>
      <c r="I17" t="s">
        <v>295</v>
      </c>
      <c r="J17">
        <v>1</v>
      </c>
      <c r="L17">
        <v>1</v>
      </c>
      <c r="M17" t="s">
        <v>359</v>
      </c>
      <c r="N17" t="s">
        <v>360</v>
      </c>
      <c r="O17">
        <v>1</v>
      </c>
      <c r="P17" s="14">
        <v>4</v>
      </c>
      <c r="Q17" s="14" t="s">
        <v>380</v>
      </c>
      <c r="R17" s="14">
        <v>4</v>
      </c>
      <c r="S17" s="14" t="s">
        <v>380</v>
      </c>
      <c r="T17" s="15">
        <v>0.45951399999999998</v>
      </c>
      <c r="U17" s="16">
        <v>9856.1</v>
      </c>
      <c r="V17" s="17">
        <v>73073.7</v>
      </c>
      <c r="W17" s="24">
        <v>56.869900000000001</v>
      </c>
      <c r="X17" s="24">
        <v>50.316100000000006</v>
      </c>
      <c r="Y17" s="24">
        <v>42.916699999999999</v>
      </c>
      <c r="Z17" s="19">
        <f t="shared" si="0"/>
        <v>0.13487889623763408</v>
      </c>
      <c r="AA17" s="19">
        <f t="shared" si="1"/>
        <v>22.242174896764439</v>
      </c>
      <c r="AB17" s="15">
        <v>0.42871902575612164</v>
      </c>
      <c r="AC17" s="16">
        <v>9184.4448089284942</v>
      </c>
      <c r="AD17" s="17">
        <v>67479.195043673419</v>
      </c>
      <c r="AE17" s="21">
        <v>0.4651599677340375</v>
      </c>
      <c r="AF17" s="16">
        <v>10262.012103456815</v>
      </c>
      <c r="AG17" s="43">
        <v>80959.656389483251</v>
      </c>
      <c r="AH17" s="21">
        <v>0.46931270610167897</v>
      </c>
      <c r="AI17" s="16">
        <v>8314.6658679879274</v>
      </c>
      <c r="AJ17" s="28">
        <v>70295.711730047551</v>
      </c>
      <c r="AK17" s="21">
        <v>0.4965005978183416</v>
      </c>
      <c r="AL17" s="16">
        <v>9132.6415818217938</v>
      </c>
      <c r="AM17" s="28">
        <v>81801.512080481349</v>
      </c>
      <c r="AN17" s="15">
        <v>0.38799009263796258</v>
      </c>
      <c r="AO17" s="16">
        <v>6645.0865158196339</v>
      </c>
      <c r="AP17" s="17">
        <v>45803.007386511003</v>
      </c>
      <c r="AQ17" s="15">
        <v>0.4651599677340375</v>
      </c>
      <c r="AR17" s="16">
        <v>10262.012103456815</v>
      </c>
      <c r="AS17" s="17">
        <v>80959.656389483251</v>
      </c>
      <c r="AT17" s="15">
        <v>0.42871902575612164</v>
      </c>
      <c r="AU17" s="16">
        <v>9184.4448089284942</v>
      </c>
      <c r="AV17" s="17">
        <v>67479.195043673419</v>
      </c>
      <c r="AW17" s="24">
        <v>58</v>
      </c>
      <c r="AX17" s="24">
        <v>51.9</v>
      </c>
      <c r="AY17" s="24">
        <v>58</v>
      </c>
      <c r="AZ17" s="24">
        <v>44.6</v>
      </c>
      <c r="BA17" s="24">
        <f t="shared" si="2"/>
        <v>58</v>
      </c>
      <c r="BB17" s="24">
        <f t="shared" si="3"/>
        <v>48.25</v>
      </c>
      <c r="BC17" s="19">
        <f t="shared" si="4"/>
        <v>0.13610780038179474</v>
      </c>
      <c r="BD17" s="24">
        <v>20.678289414653975</v>
      </c>
      <c r="BE17" s="19">
        <f t="shared" si="5"/>
        <v>-7.1523907362037402</v>
      </c>
      <c r="BF17" s="24">
        <f t="shared" si="6"/>
        <v>1.2020725388601037</v>
      </c>
      <c r="BJ17" s="14"/>
      <c r="BK17" s="14">
        <f t="shared" si="7"/>
        <v>-18.434467456563915</v>
      </c>
      <c r="BL17" s="14">
        <f t="shared" si="8"/>
        <v>-48.321620441450428</v>
      </c>
      <c r="BM17" s="14">
        <f t="shared" si="9"/>
        <v>-59.539087430141592</v>
      </c>
      <c r="BN17" s="14">
        <f t="shared" si="10"/>
        <v>1.9484482758620667</v>
      </c>
      <c r="BO17" s="14">
        <f t="shared" si="11"/>
        <v>3.051830443159909</v>
      </c>
      <c r="BP17" s="14">
        <f t="shared" si="12"/>
        <v>3.7742152466367771</v>
      </c>
      <c r="BQ17" s="14">
        <f t="shared" si="13"/>
        <v>1.9484482758620667</v>
      </c>
      <c r="BR17" s="14">
        <f t="shared" si="14"/>
        <v>-4.2820725388601151</v>
      </c>
      <c r="BS17" s="24">
        <f t="shared" si="15"/>
        <v>-7.5629344901333759</v>
      </c>
      <c r="BT17" s="24">
        <f t="shared" si="16"/>
        <v>-10.779094450069019</v>
      </c>
      <c r="BU17" s="24">
        <f t="shared" si="17"/>
        <v>2.0878842559093318</v>
      </c>
      <c r="BV17" s="24">
        <f t="shared" si="18"/>
        <v>3.9554826028716197</v>
      </c>
      <c r="BW17" s="24">
        <f t="shared" si="19"/>
        <v>-7.9216775529461865</v>
      </c>
      <c r="BX17" s="24">
        <f t="shared" si="20"/>
        <v>9.7406001225415864</v>
      </c>
      <c r="BY17" s="24">
        <f t="shared" si="21"/>
        <v>10.669499693226202</v>
      </c>
    </row>
    <row r="18" spans="1:77">
      <c r="A18" s="7" t="s">
        <v>35</v>
      </c>
      <c r="B18">
        <v>18</v>
      </c>
      <c r="C18" t="s">
        <v>297</v>
      </c>
      <c r="D18" t="s">
        <v>302</v>
      </c>
      <c r="E18" t="s">
        <v>298</v>
      </c>
      <c r="F18">
        <v>2</v>
      </c>
      <c r="G18" t="s">
        <v>300</v>
      </c>
      <c r="H18" t="s">
        <v>294</v>
      </c>
      <c r="I18" t="s">
        <v>298</v>
      </c>
      <c r="J18">
        <v>3</v>
      </c>
      <c r="K18" t="s">
        <v>306</v>
      </c>
      <c r="L18">
        <v>2</v>
      </c>
      <c r="M18" t="s">
        <v>359</v>
      </c>
      <c r="N18" t="s">
        <v>360</v>
      </c>
      <c r="O18">
        <v>1</v>
      </c>
      <c r="P18" s="14">
        <v>4</v>
      </c>
      <c r="Q18" s="14" t="s">
        <v>380</v>
      </c>
      <c r="R18" s="14">
        <v>4</v>
      </c>
      <c r="S18" s="14" t="s">
        <v>380</v>
      </c>
      <c r="T18" s="15">
        <v>0.51529999999999998</v>
      </c>
      <c r="U18" s="16">
        <v>16442.7</v>
      </c>
      <c r="V18" s="17">
        <v>140681</v>
      </c>
      <c r="W18" s="24">
        <v>106.291</v>
      </c>
      <c r="X18" s="24">
        <v>58.422399999999996</v>
      </c>
      <c r="Y18" s="24">
        <v>42.591799999999999</v>
      </c>
      <c r="Z18" s="19">
        <f t="shared" si="0"/>
        <v>0.11687932272304008</v>
      </c>
      <c r="AA18" s="19">
        <f t="shared" si="1"/>
        <v>25.667499863161158</v>
      </c>
      <c r="AB18" s="15">
        <v>0.4617986205706463</v>
      </c>
      <c r="AC18" s="16">
        <v>11605.221263660091</v>
      </c>
      <c r="AD18" s="17">
        <v>93147.012650232457</v>
      </c>
      <c r="AE18" s="21">
        <v>0.56322134674029367</v>
      </c>
      <c r="AF18" s="16">
        <v>15091.327355301664</v>
      </c>
      <c r="AG18" s="43">
        <v>152935.07869300747</v>
      </c>
      <c r="AH18" s="21">
        <v>0.50082781051281222</v>
      </c>
      <c r="AI18" s="16">
        <v>12760.405873934555</v>
      </c>
      <c r="AJ18" s="28">
        <v>115200.64359178334</v>
      </c>
      <c r="AK18" s="21">
        <v>0.59655776823555118</v>
      </c>
      <c r="AL18" s="16">
        <v>16117.840278010563</v>
      </c>
      <c r="AM18" s="28">
        <v>182930.15583472161</v>
      </c>
      <c r="AN18" s="15">
        <v>0.4617986205706463</v>
      </c>
      <c r="AO18" s="16">
        <v>11605.221263660091</v>
      </c>
      <c r="AP18" s="17">
        <v>93147.012650232457</v>
      </c>
      <c r="AQ18" s="15">
        <v>0.56322134674029367</v>
      </c>
      <c r="AR18" s="16">
        <v>15091.327355301664</v>
      </c>
      <c r="AS18" s="17">
        <v>152935.07869300747</v>
      </c>
      <c r="AT18" s="15">
        <v>0.4617986205706463</v>
      </c>
      <c r="AU18" s="16">
        <v>11605.221263660091</v>
      </c>
      <c r="AV18" s="17">
        <v>93147.012650232457</v>
      </c>
      <c r="AW18" s="24">
        <v>95.6</v>
      </c>
      <c r="AX18" s="24">
        <v>60.5</v>
      </c>
      <c r="AY18" s="24">
        <v>95.3</v>
      </c>
      <c r="AZ18" s="24">
        <v>38.1</v>
      </c>
      <c r="BA18" s="24">
        <f t="shared" si="2"/>
        <v>95.449999999999989</v>
      </c>
      <c r="BB18" s="24">
        <f t="shared" si="3"/>
        <v>49.3</v>
      </c>
      <c r="BC18" s="19">
        <f t="shared" si="4"/>
        <v>0.12459037529456538</v>
      </c>
      <c r="BD18" s="24">
        <v>24.07890651992329</v>
      </c>
      <c r="BE18" s="19">
        <f t="shared" si="5"/>
        <v>-5.3501379429353682</v>
      </c>
      <c r="BF18" s="24">
        <f t="shared" si="6"/>
        <v>1.9361054766734278</v>
      </c>
      <c r="BJ18" s="14"/>
      <c r="BK18" s="14">
        <f t="shared" si="7"/>
        <v>-11.585435089269392</v>
      </c>
      <c r="BL18" s="14">
        <f t="shared" si="8"/>
        <v>-41.683640720299813</v>
      </c>
      <c r="BM18" s="14">
        <f t="shared" si="9"/>
        <v>-51.031145280265648</v>
      </c>
      <c r="BN18" s="14">
        <f t="shared" si="10"/>
        <v>-11.183054393305444</v>
      </c>
      <c r="BO18" s="14">
        <f t="shared" si="11"/>
        <v>3.4340495867768661</v>
      </c>
      <c r="BP18" s="14">
        <f t="shared" si="12"/>
        <v>-11.789501312335952</v>
      </c>
      <c r="BQ18" s="14">
        <f t="shared" si="13"/>
        <v>-11.357778941854384</v>
      </c>
      <c r="BR18" s="14">
        <f t="shared" si="14"/>
        <v>-18.503853955375252</v>
      </c>
      <c r="BS18" s="24">
        <f t="shared" si="15"/>
        <v>-6.5974480274818088</v>
      </c>
      <c r="BT18" s="24">
        <f t="shared" si="16"/>
        <v>-4.120698441923234</v>
      </c>
      <c r="BU18" s="24">
        <f t="shared" si="17"/>
        <v>-2.8896537259720585</v>
      </c>
      <c r="BV18" s="24">
        <f t="shared" si="18"/>
        <v>8.9546307815236155</v>
      </c>
      <c r="BW18" s="24">
        <f t="shared" si="19"/>
        <v>-2.015528857378253</v>
      </c>
      <c r="BX18" s="24">
        <f t="shared" si="20"/>
        <v>8.0126016854547526</v>
      </c>
      <c r="BY18" s="24">
        <f t="shared" si="21"/>
        <v>23.095785187486502</v>
      </c>
    </row>
    <row r="19" spans="1:77">
      <c r="A19" t="s">
        <v>36</v>
      </c>
      <c r="B19" s="5">
        <v>19</v>
      </c>
      <c r="C19" t="s">
        <v>313</v>
      </c>
      <c r="D19" t="s">
        <v>314</v>
      </c>
      <c r="E19" t="s">
        <v>308</v>
      </c>
      <c r="F19">
        <v>3</v>
      </c>
      <c r="G19" t="s">
        <v>307</v>
      </c>
      <c r="H19" t="s">
        <v>294</v>
      </c>
      <c r="I19" t="s">
        <v>308</v>
      </c>
      <c r="J19">
        <v>2</v>
      </c>
      <c r="L19">
        <v>2</v>
      </c>
      <c r="M19" t="s">
        <v>359</v>
      </c>
      <c r="N19" t="s">
        <v>360</v>
      </c>
      <c r="O19">
        <v>1</v>
      </c>
      <c r="P19" s="14">
        <v>1</v>
      </c>
      <c r="Q19" s="14" t="s">
        <v>381</v>
      </c>
      <c r="R19" s="14">
        <v>1</v>
      </c>
      <c r="S19" s="14" t="s">
        <v>381</v>
      </c>
      <c r="T19" s="15">
        <v>0.58643000000000001</v>
      </c>
      <c r="U19" s="16">
        <v>19336.099999999999</v>
      </c>
      <c r="V19" s="17">
        <v>200576</v>
      </c>
      <c r="W19" s="24">
        <v>108.149</v>
      </c>
      <c r="X19" s="24">
        <v>60.896000000000001</v>
      </c>
      <c r="Y19" s="24">
        <v>52.244100000000003</v>
      </c>
      <c r="Z19" s="19">
        <f t="shared" si="0"/>
        <v>9.6402859763880022E-2</v>
      </c>
      <c r="AA19" s="19">
        <f t="shared" si="1"/>
        <v>31.119408774261615</v>
      </c>
      <c r="AB19" s="15">
        <v>0.53674144821032121</v>
      </c>
      <c r="AC19" s="16">
        <v>11449.293693649899</v>
      </c>
      <c r="AD19" s="17">
        <v>112260.25031270189</v>
      </c>
      <c r="AE19" s="21">
        <v>0.56174302215279526</v>
      </c>
      <c r="AF19" s="16">
        <v>12523.381908464706</v>
      </c>
      <c r="AG19" s="43">
        <v>130266.34986780855</v>
      </c>
      <c r="AH19" s="21">
        <v>0.53674144821032121</v>
      </c>
      <c r="AI19" s="16">
        <v>11449.293693649899</v>
      </c>
      <c r="AJ19" s="28">
        <v>112260.25031270189</v>
      </c>
      <c r="AK19" s="21">
        <v>0.56174302215279526</v>
      </c>
      <c r="AL19" s="16">
        <v>12523.381908464706</v>
      </c>
      <c r="AM19" s="28">
        <v>130266.34986780855</v>
      </c>
      <c r="AN19" s="15">
        <v>0.53674144821032121</v>
      </c>
      <c r="AO19" s="16">
        <v>11449.293693649899</v>
      </c>
      <c r="AP19" s="17">
        <v>112260.25031270189</v>
      </c>
      <c r="AQ19" s="15">
        <v>0.49781848708510884</v>
      </c>
      <c r="AR19" s="16">
        <v>10460.57437939804</v>
      </c>
      <c r="AS19" s="17">
        <v>90115.011718361056</v>
      </c>
      <c r="AT19" s="15">
        <v>0.47661539782544038</v>
      </c>
      <c r="AU19" s="16">
        <v>9658.9784699443589</v>
      </c>
      <c r="AV19" s="17">
        <v>79766.943202069961</v>
      </c>
      <c r="AW19" s="24">
        <v>74.599999999999994</v>
      </c>
      <c r="AX19" s="24">
        <v>58.6</v>
      </c>
      <c r="AY19" s="24">
        <v>70.3</v>
      </c>
      <c r="AZ19" s="24">
        <v>50.5</v>
      </c>
      <c r="BA19" s="24">
        <f t="shared" si="2"/>
        <v>72.449999999999989</v>
      </c>
      <c r="BB19" s="24">
        <f t="shared" si="3"/>
        <v>54.55</v>
      </c>
      <c r="BC19" s="19">
        <f t="shared" si="4"/>
        <v>0.10198884878447886</v>
      </c>
      <c r="BD19" s="24">
        <v>29.414980517522554</v>
      </c>
      <c r="BE19" s="19">
        <f t="shared" si="5"/>
        <v>-4.9688551789678792</v>
      </c>
      <c r="BF19" s="24">
        <f t="shared" si="6"/>
        <v>1.3281393217231896</v>
      </c>
      <c r="BJ19" s="14"/>
      <c r="BK19" s="14">
        <f t="shared" si="7"/>
        <v>-9.2574463841682704</v>
      </c>
      <c r="BL19" s="14">
        <f t="shared" si="8"/>
        <v>-68.884653650943932</v>
      </c>
      <c r="BM19" s="14">
        <f t="shared" si="9"/>
        <v>-78.670544062830643</v>
      </c>
      <c r="BN19" s="14">
        <f t="shared" si="10"/>
        <v>-44.971849865951761</v>
      </c>
      <c r="BO19" s="14">
        <f t="shared" si="11"/>
        <v>-3.918088737201364</v>
      </c>
      <c r="BP19" s="14">
        <f t="shared" si="12"/>
        <v>-3.4536633663366398</v>
      </c>
      <c r="BQ19" s="14">
        <f t="shared" si="13"/>
        <v>-49.273982056590775</v>
      </c>
      <c r="BR19" s="14">
        <f t="shared" si="14"/>
        <v>-11.633363886342812</v>
      </c>
      <c r="BS19" s="24">
        <f t="shared" si="15"/>
        <v>-5.7944225246850989</v>
      </c>
      <c r="BT19" s="24">
        <f t="shared" si="16"/>
        <v>-9.0820848386662743</v>
      </c>
      <c r="BU19" s="24">
        <f t="shared" si="17"/>
        <v>-9.2574463841682704</v>
      </c>
      <c r="BV19" s="24">
        <f t="shared" si="18"/>
        <v>54.399986691538125</v>
      </c>
      <c r="BW19" s="24">
        <f t="shared" si="19"/>
        <v>-54.399986691538125</v>
      </c>
      <c r="BX19" s="24">
        <f t="shared" si="20"/>
        <v>53.973762374964949</v>
      </c>
      <c r="BY19" s="24">
        <f t="shared" si="21"/>
        <v>53.973762374964949</v>
      </c>
    </row>
    <row r="20" spans="1:77">
      <c r="A20" t="s">
        <v>37</v>
      </c>
      <c r="B20">
        <v>20</v>
      </c>
      <c r="C20" t="s">
        <v>310</v>
      </c>
      <c r="D20" t="s">
        <v>294</v>
      </c>
      <c r="E20" t="s">
        <v>295</v>
      </c>
      <c r="F20">
        <v>3</v>
      </c>
      <c r="G20" t="s">
        <v>299</v>
      </c>
      <c r="H20" t="s">
        <v>294</v>
      </c>
      <c r="I20" t="s">
        <v>295</v>
      </c>
      <c r="J20">
        <v>2</v>
      </c>
      <c r="L20">
        <v>2</v>
      </c>
      <c r="M20" t="s">
        <v>359</v>
      </c>
      <c r="N20" t="s">
        <v>360</v>
      </c>
      <c r="O20">
        <v>1</v>
      </c>
      <c r="P20" s="14">
        <v>4</v>
      </c>
      <c r="Q20" s="14" t="s">
        <v>380</v>
      </c>
      <c r="R20" s="14">
        <v>4</v>
      </c>
      <c r="S20" s="14" t="s">
        <v>380</v>
      </c>
      <c r="T20" s="15">
        <v>0.612761</v>
      </c>
      <c r="U20" s="16">
        <v>38903.4</v>
      </c>
      <c r="V20" s="17">
        <v>432704</v>
      </c>
      <c r="W20" s="24">
        <v>226.1</v>
      </c>
      <c r="X20" s="24">
        <v>57.822400000000002</v>
      </c>
      <c r="Y20" s="24">
        <v>52.633199999999995</v>
      </c>
      <c r="Z20" s="19">
        <f t="shared" si="0"/>
        <v>8.9907650495488836E-2</v>
      </c>
      <c r="AA20" s="19">
        <f t="shared" si="1"/>
        <v>33.367571985996079</v>
      </c>
      <c r="AB20" s="15">
        <v>0.49822217620615317</v>
      </c>
      <c r="AC20" s="16">
        <v>22219.828607729887</v>
      </c>
      <c r="AD20" s="17">
        <v>199265.36098573208</v>
      </c>
      <c r="AE20" s="21">
        <v>0.58538921267871025</v>
      </c>
      <c r="AF20" s="16">
        <v>26065.750019929754</v>
      </c>
      <c r="AG20" s="43">
        <v>285326.62324193236</v>
      </c>
      <c r="AH20" s="21">
        <v>0.53718364280699149</v>
      </c>
      <c r="AI20" s="16">
        <v>20484.926337668268</v>
      </c>
      <c r="AJ20" s="28">
        <v>200993.96147268635</v>
      </c>
      <c r="AK20" s="21">
        <v>0.5953809093821073</v>
      </c>
      <c r="AL20" s="16">
        <v>23398.568327421475</v>
      </c>
      <c r="AM20" s="28">
        <v>264340.39956715854</v>
      </c>
      <c r="AN20" s="15">
        <v>0.49822217620615317</v>
      </c>
      <c r="AO20" s="16">
        <v>22219.828607729887</v>
      </c>
      <c r="AP20" s="17">
        <v>199265.36098573208</v>
      </c>
      <c r="AQ20" s="15">
        <v>0.58538921267871025</v>
      </c>
      <c r="AR20" s="16">
        <v>26065.750019929754</v>
      </c>
      <c r="AS20" s="17">
        <v>285326.62324193236</v>
      </c>
      <c r="AT20" s="15">
        <v>0.49822217620615317</v>
      </c>
      <c r="AU20" s="16">
        <v>22219.828607729887</v>
      </c>
      <c r="AV20" s="17">
        <v>199265.36098573208</v>
      </c>
      <c r="AW20" s="24">
        <v>164.8</v>
      </c>
      <c r="AX20" s="24">
        <v>55.5</v>
      </c>
      <c r="AY20" s="24">
        <v>163</v>
      </c>
      <c r="AZ20" s="24">
        <v>42.2</v>
      </c>
      <c r="BA20" s="24">
        <f t="shared" si="2"/>
        <v>163.9</v>
      </c>
      <c r="BB20" s="24">
        <f t="shared" si="3"/>
        <v>48.85</v>
      </c>
      <c r="BC20" s="19">
        <f t="shared" si="4"/>
        <v>0.11150873637953003</v>
      </c>
      <c r="BD20" s="24">
        <v>26.903721604280673</v>
      </c>
      <c r="BE20" s="19">
        <f t="shared" si="5"/>
        <v>-11.453882379384684</v>
      </c>
      <c r="BF20" s="24">
        <f t="shared" si="6"/>
        <v>3.355168884339816</v>
      </c>
      <c r="BJ20" s="14"/>
      <c r="BK20" s="14">
        <f t="shared" si="7"/>
        <v>-22.989507345103249</v>
      </c>
      <c r="BL20" s="14">
        <f t="shared" si="8"/>
        <v>-75.084158779092448</v>
      </c>
      <c r="BM20" s="14">
        <f t="shared" si="9"/>
        <v>-117.14963296153751</v>
      </c>
      <c r="BN20" s="14">
        <f t="shared" si="10"/>
        <v>-37.196601941747559</v>
      </c>
      <c r="BO20" s="14">
        <f t="shared" si="11"/>
        <v>-4.1845045045045079</v>
      </c>
      <c r="BP20" s="14">
        <f t="shared" si="12"/>
        <v>-24.723222748815147</v>
      </c>
      <c r="BQ20" s="14">
        <f t="shared" si="13"/>
        <v>-37.949969493593642</v>
      </c>
      <c r="BR20" s="14">
        <f t="shared" si="14"/>
        <v>-18.367246673490275</v>
      </c>
      <c r="BS20" s="24">
        <f t="shared" si="15"/>
        <v>-24.025859607047593</v>
      </c>
      <c r="BT20" s="24">
        <f t="shared" si="16"/>
        <v>7.0772080833420805</v>
      </c>
      <c r="BU20" s="24">
        <f t="shared" si="17"/>
        <v>-14.069184385080622</v>
      </c>
      <c r="BV20" s="24">
        <f t="shared" si="18"/>
        <v>49.251028534589025</v>
      </c>
      <c r="BW20" s="24">
        <f t="shared" si="19"/>
        <v>-66.264018616933726</v>
      </c>
      <c r="BX20" s="24">
        <f t="shared" si="20"/>
        <v>51.652164485577757</v>
      </c>
      <c r="BY20" s="24">
        <f t="shared" si="21"/>
        <v>63.691967141052487</v>
      </c>
    </row>
    <row r="21" spans="1:77">
      <c r="A21" t="s">
        <v>38</v>
      </c>
      <c r="B21">
        <v>21</v>
      </c>
      <c r="C21" t="s">
        <v>301</v>
      </c>
      <c r="D21" t="s">
        <v>302</v>
      </c>
      <c r="E21" t="s">
        <v>298</v>
      </c>
      <c r="F21">
        <v>1</v>
      </c>
      <c r="G21" t="s">
        <v>293</v>
      </c>
      <c r="H21" t="s">
        <v>294</v>
      </c>
      <c r="I21" t="s">
        <v>295</v>
      </c>
      <c r="J21">
        <v>1</v>
      </c>
      <c r="L21">
        <v>1</v>
      </c>
      <c r="M21" t="s">
        <v>359</v>
      </c>
      <c r="N21" t="s">
        <v>360</v>
      </c>
      <c r="O21">
        <v>1</v>
      </c>
      <c r="P21" s="14">
        <v>4</v>
      </c>
      <c r="Q21" s="14" t="s">
        <v>380</v>
      </c>
      <c r="R21" s="14">
        <v>4</v>
      </c>
      <c r="S21" s="14" t="s">
        <v>380</v>
      </c>
      <c r="T21" s="15">
        <v>0.54396</v>
      </c>
      <c r="U21" s="16">
        <v>15296.1</v>
      </c>
      <c r="V21" s="17">
        <v>142256</v>
      </c>
      <c r="W21" s="24">
        <v>81.371899999999997</v>
      </c>
      <c r="X21" s="24">
        <v>58.783700000000003</v>
      </c>
      <c r="Y21" s="24">
        <v>49.530700000000003</v>
      </c>
      <c r="Z21" s="19">
        <f t="shared" si="0"/>
        <v>0.1075251658980992</v>
      </c>
      <c r="AA21" s="19">
        <f t="shared" si="1"/>
        <v>27.900445211524506</v>
      </c>
      <c r="AB21" s="15">
        <v>0.49648635922507883</v>
      </c>
      <c r="AC21" s="16">
        <v>14463.423654939426</v>
      </c>
      <c r="AD21" s="17">
        <v>124616.85255983754</v>
      </c>
      <c r="AE21" s="21">
        <v>0.55814430047319463</v>
      </c>
      <c r="AF21" s="16">
        <v>16997.947745550839</v>
      </c>
      <c r="AG21" s="43">
        <v>168078.64815557742</v>
      </c>
      <c r="AH21" s="21">
        <v>0.53588938020624399</v>
      </c>
      <c r="AI21" s="16">
        <v>12614.230604565977</v>
      </c>
      <c r="AJ21" s="28">
        <v>123437.95058037642</v>
      </c>
      <c r="AK21" s="21">
        <v>0.57825190673597082</v>
      </c>
      <c r="AL21" s="16">
        <v>14345.526274145332</v>
      </c>
      <c r="AM21" s="28">
        <v>155361.55848909446</v>
      </c>
      <c r="AN21" s="15">
        <v>0.49019967843243767</v>
      </c>
      <c r="AO21" s="16">
        <v>11536.012548568924</v>
      </c>
      <c r="AP21" s="17">
        <v>99139.901552475712</v>
      </c>
      <c r="AQ21" s="15">
        <v>0.55814430047319463</v>
      </c>
      <c r="AR21" s="16">
        <v>16997.947745550839</v>
      </c>
      <c r="AS21" s="17">
        <v>168078.64815557742</v>
      </c>
      <c r="AT21" s="15">
        <v>0.49648635922507883</v>
      </c>
      <c r="AU21" s="16">
        <v>14463.423654939426</v>
      </c>
      <c r="AV21" s="17">
        <v>124616.85255983754</v>
      </c>
      <c r="AW21" s="24">
        <v>85.7</v>
      </c>
      <c r="AX21" s="24">
        <v>58.4</v>
      </c>
      <c r="AY21" s="24">
        <v>88.3</v>
      </c>
      <c r="AZ21" s="24">
        <v>46.4</v>
      </c>
      <c r="BA21" s="24">
        <f t="shared" si="2"/>
        <v>87</v>
      </c>
      <c r="BB21" s="24">
        <f t="shared" si="3"/>
        <v>52.4</v>
      </c>
      <c r="BC21" s="19">
        <f t="shared" si="4"/>
        <v>0.11606314361048795</v>
      </c>
      <c r="BD21" s="24">
        <v>25.781846492037921</v>
      </c>
      <c r="BE21" s="19">
        <f t="shared" si="5"/>
        <v>-5.3760321567562332</v>
      </c>
      <c r="BF21" s="24">
        <f t="shared" si="6"/>
        <v>1.6603053435114505</v>
      </c>
      <c r="BJ21" s="14"/>
      <c r="BK21" s="14">
        <f t="shared" si="7"/>
        <v>-10.967025057926861</v>
      </c>
      <c r="BL21" s="14">
        <f t="shared" si="8"/>
        <v>-32.594342591084697</v>
      </c>
      <c r="BM21" s="14">
        <f t="shared" si="9"/>
        <v>-43.490156609347167</v>
      </c>
      <c r="BN21" s="14">
        <f t="shared" si="10"/>
        <v>5.0502917152858879</v>
      </c>
      <c r="BO21" s="14">
        <f t="shared" si="11"/>
        <v>-0.65702054794521336</v>
      </c>
      <c r="BP21" s="14">
        <f t="shared" si="12"/>
        <v>-6.747198275862079</v>
      </c>
      <c r="BQ21" s="14">
        <f t="shared" si="13"/>
        <v>6.4690804597701188</v>
      </c>
      <c r="BR21" s="14">
        <f t="shared" si="14"/>
        <v>-12.182633587786269</v>
      </c>
      <c r="BS21" s="24">
        <f t="shared" si="15"/>
        <v>-8.2174049098494972</v>
      </c>
      <c r="BT21" s="24">
        <f t="shared" si="16"/>
        <v>1.4408998652098377</v>
      </c>
      <c r="BU21" s="24">
        <f t="shared" si="17"/>
        <v>-1.5060234615304231</v>
      </c>
      <c r="BV21" s="24">
        <f t="shared" si="18"/>
        <v>10.012077758012239</v>
      </c>
      <c r="BW21" s="24">
        <f t="shared" si="19"/>
        <v>-6.6262729417453965</v>
      </c>
      <c r="BX21" s="24">
        <f t="shared" si="20"/>
        <v>15.363431607133936</v>
      </c>
      <c r="BY21" s="24">
        <f t="shared" si="21"/>
        <v>8.4355220278087</v>
      </c>
    </row>
    <row r="22" spans="1:77">
      <c r="A22" t="s">
        <v>39</v>
      </c>
      <c r="B22" s="6">
        <v>22</v>
      </c>
      <c r="C22" t="s">
        <v>301</v>
      </c>
      <c r="D22" t="s">
        <v>302</v>
      </c>
      <c r="E22" t="s">
        <v>298</v>
      </c>
      <c r="F22">
        <v>1</v>
      </c>
      <c r="G22" t="s">
        <v>293</v>
      </c>
      <c r="H22" t="s">
        <v>294</v>
      </c>
      <c r="I22" t="s">
        <v>295</v>
      </c>
      <c r="J22">
        <v>1</v>
      </c>
      <c r="L22">
        <v>2</v>
      </c>
      <c r="M22" t="s">
        <v>359</v>
      </c>
      <c r="N22" t="s">
        <v>360</v>
      </c>
      <c r="O22">
        <v>1</v>
      </c>
      <c r="P22" s="14">
        <v>4</v>
      </c>
      <c r="Q22" s="14" t="s">
        <v>380</v>
      </c>
      <c r="R22" s="14">
        <v>4</v>
      </c>
      <c r="S22" s="14" t="s">
        <v>380</v>
      </c>
      <c r="T22" s="15">
        <v>0.55010199999999998</v>
      </c>
      <c r="U22" s="16">
        <v>19787.7</v>
      </c>
      <c r="V22" s="17">
        <v>192272</v>
      </c>
      <c r="W22" s="24">
        <v>130.28399999999999</v>
      </c>
      <c r="X22" s="24">
        <v>52.113799999999998</v>
      </c>
      <c r="Y22" s="24">
        <v>42.397599999999997</v>
      </c>
      <c r="Z22" s="19">
        <f t="shared" si="0"/>
        <v>0.10291514105017892</v>
      </c>
      <c r="AA22" s="19">
        <f t="shared" si="1"/>
        <v>29.150229688139603</v>
      </c>
      <c r="AB22" s="15">
        <v>0.4758578670313901</v>
      </c>
      <c r="AC22" s="16">
        <v>17641.225893261144</v>
      </c>
      <c r="AD22" s="17">
        <v>150532.64883766411</v>
      </c>
      <c r="AE22" s="21">
        <v>0.55680620429161942</v>
      </c>
      <c r="AF22" s="16">
        <v>20437.803847083975</v>
      </c>
      <c r="AG22" s="43">
        <v>207872.29537877991</v>
      </c>
      <c r="AH22" s="21">
        <v>0.51561045759489554</v>
      </c>
      <c r="AI22" s="16">
        <v>16578.2519155134</v>
      </c>
      <c r="AJ22" s="28">
        <v>154841.24581941179</v>
      </c>
      <c r="AK22" s="21">
        <v>0.57064726418306777</v>
      </c>
      <c r="AL22" s="16">
        <v>18807.494602485771</v>
      </c>
      <c r="AM22" s="28">
        <v>199514.27028564797</v>
      </c>
      <c r="AN22" s="15">
        <v>0.4758578670313901</v>
      </c>
      <c r="AO22" s="16">
        <v>17641.225893261144</v>
      </c>
      <c r="AP22" s="17">
        <v>150532.64883766411</v>
      </c>
      <c r="AQ22" s="15">
        <v>0.55680620429161942</v>
      </c>
      <c r="AR22" s="16">
        <v>20437.803847083975</v>
      </c>
      <c r="AS22" s="17">
        <v>207872.29537877991</v>
      </c>
      <c r="AT22" s="15">
        <v>0.4758578670313901</v>
      </c>
      <c r="AU22" s="16">
        <v>17641.225893261144</v>
      </c>
      <c r="AV22" s="17">
        <v>150532.64883766411</v>
      </c>
      <c r="AW22" s="24">
        <v>137.6</v>
      </c>
      <c r="AX22" s="24">
        <v>52.7</v>
      </c>
      <c r="AY22" s="24">
        <v>136.80000000000001</v>
      </c>
      <c r="AZ22" s="24">
        <v>40.9</v>
      </c>
      <c r="BA22" s="24">
        <f t="shared" si="2"/>
        <v>137.19999999999999</v>
      </c>
      <c r="BB22" s="24">
        <f t="shared" si="3"/>
        <v>46.8</v>
      </c>
      <c r="BC22" s="19">
        <f t="shared" si="4"/>
        <v>0.11719202465031765</v>
      </c>
      <c r="BD22" s="24">
        <v>25.599011613217897</v>
      </c>
      <c r="BE22" s="19">
        <f t="shared" si="5"/>
        <v>-7.4244132968609877</v>
      </c>
      <c r="BF22" s="24">
        <f t="shared" si="6"/>
        <v>2.9316239316239314</v>
      </c>
      <c r="BJ22" s="14"/>
      <c r="BK22" s="14">
        <f t="shared" si="7"/>
        <v>-15.602165712164709</v>
      </c>
      <c r="BL22" s="14">
        <f t="shared" si="8"/>
        <v>-12.167374987011524</v>
      </c>
      <c r="BM22" s="14">
        <f t="shared" si="9"/>
        <v>-27.727773001156724</v>
      </c>
      <c r="BN22" s="14">
        <f t="shared" si="10"/>
        <v>5.3168604651162816</v>
      </c>
      <c r="BO22" s="14">
        <f t="shared" si="11"/>
        <v>1.112333965844412</v>
      </c>
      <c r="BP22" s="14">
        <f t="shared" si="12"/>
        <v>-3.661613691931537</v>
      </c>
      <c r="BQ22" s="14">
        <f t="shared" si="13"/>
        <v>5.0408163265306101</v>
      </c>
      <c r="BR22" s="14">
        <f t="shared" si="14"/>
        <v>-11.354273504273506</v>
      </c>
      <c r="BS22" s="24">
        <f t="shared" si="15"/>
        <v>-13.872481205829276</v>
      </c>
      <c r="BT22" s="24">
        <f t="shared" si="16"/>
        <v>-11.454038266243595</v>
      </c>
      <c r="BU22" s="24">
        <f t="shared" si="17"/>
        <v>-6.6894574958764181</v>
      </c>
      <c r="BV22" s="24">
        <f t="shared" si="18"/>
        <v>3.1808889641375506</v>
      </c>
      <c r="BW22" s="24">
        <f t="shared" si="19"/>
        <v>-5.2117808258452296</v>
      </c>
      <c r="BX22" s="24">
        <f t="shared" si="20"/>
        <v>7.504749659089212</v>
      </c>
      <c r="BY22" s="24">
        <f t="shared" si="21"/>
        <v>3.6299510181798484</v>
      </c>
    </row>
    <row r="23" spans="1:77">
      <c r="A23" t="s">
        <v>40</v>
      </c>
      <c r="B23" s="6">
        <v>23</v>
      </c>
      <c r="C23" t="s">
        <v>297</v>
      </c>
      <c r="D23" t="s">
        <v>302</v>
      </c>
      <c r="E23" t="s">
        <v>298</v>
      </c>
      <c r="F23">
        <v>2</v>
      </c>
      <c r="G23" t="s">
        <v>293</v>
      </c>
      <c r="H23" t="s">
        <v>294</v>
      </c>
      <c r="I23" t="s">
        <v>295</v>
      </c>
      <c r="J23">
        <v>1</v>
      </c>
      <c r="L23">
        <v>2</v>
      </c>
      <c r="M23" t="s">
        <v>359</v>
      </c>
      <c r="N23" t="s">
        <v>360</v>
      </c>
      <c r="O23">
        <v>1</v>
      </c>
      <c r="P23" s="14">
        <v>4</v>
      </c>
      <c r="Q23" s="14" t="s">
        <v>380</v>
      </c>
      <c r="R23" s="14">
        <v>4</v>
      </c>
      <c r="S23" s="14" t="s">
        <v>380</v>
      </c>
      <c r="T23" s="15">
        <v>0.620583</v>
      </c>
      <c r="U23" s="16">
        <v>32506.5</v>
      </c>
      <c r="V23" s="17">
        <v>380273</v>
      </c>
      <c r="W23" s="24">
        <v>185.00399999999999</v>
      </c>
      <c r="X23" s="24">
        <v>59.836300000000001</v>
      </c>
      <c r="Y23" s="24">
        <v>54.951700000000002</v>
      </c>
      <c r="Z23" s="19">
        <f t="shared" si="0"/>
        <v>8.5482008977760718E-2</v>
      </c>
      <c r="AA23" s="19">
        <f t="shared" si="1"/>
        <v>35.09510405611185</v>
      </c>
      <c r="AB23" s="15">
        <v>0.57371372616561533</v>
      </c>
      <c r="AC23" s="16">
        <v>30453.459383049805</v>
      </c>
      <c r="AD23" s="17">
        <v>325044.31044724205</v>
      </c>
      <c r="AE23" s="21">
        <v>0.61618468962936346</v>
      </c>
      <c r="AF23" s="16">
        <v>33321.214062759624</v>
      </c>
      <c r="AG23" s="43">
        <v>396190.39316338213</v>
      </c>
      <c r="AH23" s="21">
        <v>0.59480304658830496</v>
      </c>
      <c r="AI23" s="16">
        <v>27229.483316991944</v>
      </c>
      <c r="AJ23" s="28">
        <v>307562.26636163262</v>
      </c>
      <c r="AK23" s="21">
        <v>0.62331520293776932</v>
      </c>
      <c r="AL23" s="16">
        <v>29405.068195970973</v>
      </c>
      <c r="AM23" s="28">
        <v>358219.58082119568</v>
      </c>
      <c r="AN23" s="15">
        <v>0.57371372616561533</v>
      </c>
      <c r="AO23" s="16">
        <v>30453.459383049805</v>
      </c>
      <c r="AP23" s="17">
        <v>325044.31044724205</v>
      </c>
      <c r="AQ23" s="15">
        <v>0.61618468962936346</v>
      </c>
      <c r="AR23" s="16">
        <v>33321.214062759624</v>
      </c>
      <c r="AS23" s="17">
        <v>396190.39316338213</v>
      </c>
      <c r="AT23" s="15">
        <v>0.57371372616561533</v>
      </c>
      <c r="AU23" s="16">
        <v>30453.459383049805</v>
      </c>
      <c r="AV23" s="17">
        <v>325044.31044724205</v>
      </c>
      <c r="AW23" s="24">
        <v>192.8</v>
      </c>
      <c r="AX23" s="24">
        <v>59.4</v>
      </c>
      <c r="AY23" s="24">
        <v>195</v>
      </c>
      <c r="AZ23" s="24">
        <v>51</v>
      </c>
      <c r="BA23" s="24">
        <f t="shared" si="2"/>
        <v>193.9</v>
      </c>
      <c r="BB23" s="24">
        <f t="shared" si="3"/>
        <v>55.2</v>
      </c>
      <c r="BC23" s="19">
        <f t="shared" si="4"/>
        <v>9.3690178244152669E-2</v>
      </c>
      <c r="BD23" s="24">
        <v>32.020432197088212</v>
      </c>
      <c r="BE23" s="19">
        <f t="shared" si="5"/>
        <v>-4.6869273834384657</v>
      </c>
      <c r="BF23" s="24">
        <f t="shared" si="6"/>
        <v>3.5126811594202896</v>
      </c>
      <c r="BJ23" s="14"/>
      <c r="BK23" s="14">
        <f t="shared" si="7"/>
        <v>-8.1694531081961248</v>
      </c>
      <c r="BL23" s="14">
        <f t="shared" si="8"/>
        <v>-6.7415678170635154</v>
      </c>
      <c r="BM23" s="14">
        <f t="shared" si="9"/>
        <v>-16.991126371898797</v>
      </c>
      <c r="BN23" s="14">
        <f t="shared" si="10"/>
        <v>4.043568464730301</v>
      </c>
      <c r="BO23" s="14">
        <f t="shared" si="11"/>
        <v>-0.73451178451178922</v>
      </c>
      <c r="BP23" s="14">
        <f t="shared" si="12"/>
        <v>-7.7484313725490246</v>
      </c>
      <c r="BQ23" s="14">
        <f t="shared" si="13"/>
        <v>4.5879319236720031</v>
      </c>
      <c r="BR23" s="14">
        <f t="shared" si="14"/>
        <v>-8.3990942028985476</v>
      </c>
      <c r="BS23" s="24">
        <f t="shared" si="15"/>
        <v>-9.6022184838068316</v>
      </c>
      <c r="BT23" s="24">
        <f t="shared" si="16"/>
        <v>9.6155731595671945</v>
      </c>
      <c r="BU23" s="24">
        <f t="shared" si="17"/>
        <v>-4.3341999607373767</v>
      </c>
      <c r="BV23" s="24">
        <f t="shared" si="18"/>
        <v>2.4450311481002203</v>
      </c>
      <c r="BW23" s="24">
        <f t="shared" si="19"/>
        <v>-10.547269550131428</v>
      </c>
      <c r="BX23" s="24">
        <f t="shared" si="20"/>
        <v>4.0176120971257561</v>
      </c>
      <c r="BY23" s="24">
        <f t="shared" si="21"/>
        <v>6.1563969027735057</v>
      </c>
    </row>
    <row r="24" spans="1:77">
      <c r="A24" t="s">
        <v>41</v>
      </c>
      <c r="B24">
        <v>24</v>
      </c>
      <c r="C24" t="s">
        <v>299</v>
      </c>
      <c r="D24" t="s">
        <v>294</v>
      </c>
      <c r="E24" t="s">
        <v>295</v>
      </c>
      <c r="F24">
        <v>2</v>
      </c>
      <c r="G24" t="s">
        <v>297</v>
      </c>
      <c r="H24" t="s">
        <v>294</v>
      </c>
      <c r="I24" t="s">
        <v>298</v>
      </c>
      <c r="J24">
        <v>2</v>
      </c>
      <c r="L24">
        <v>2</v>
      </c>
      <c r="M24" t="s">
        <v>359</v>
      </c>
      <c r="N24" t="s">
        <v>360</v>
      </c>
      <c r="O24">
        <v>1</v>
      </c>
      <c r="P24" s="14">
        <v>4</v>
      </c>
      <c r="Q24" s="14" t="s">
        <v>380</v>
      </c>
      <c r="R24" s="14">
        <v>4</v>
      </c>
      <c r="S24" s="14" t="s">
        <v>380</v>
      </c>
      <c r="T24" s="15">
        <v>0.55693499999999996</v>
      </c>
      <c r="U24" s="16">
        <v>17726.7</v>
      </c>
      <c r="V24" s="17">
        <v>173828</v>
      </c>
      <c r="W24" s="24">
        <v>106.682</v>
      </c>
      <c r="X24" s="24">
        <v>55.570799999999998</v>
      </c>
      <c r="Y24" s="24">
        <v>44.593800000000002</v>
      </c>
      <c r="Z24" s="19">
        <f t="shared" si="0"/>
        <v>0.10197839243390018</v>
      </c>
      <c r="AA24" s="19">
        <f t="shared" si="1"/>
        <v>29.417996581428014</v>
      </c>
      <c r="AB24" s="15">
        <v>0.50320105747749866</v>
      </c>
      <c r="AC24" s="16">
        <v>14666.153911916701</v>
      </c>
      <c r="AD24" s="17">
        <v>131407.54953195233</v>
      </c>
      <c r="AE24" s="21">
        <v>0.53475612131197281</v>
      </c>
      <c r="AF24" s="16">
        <v>15654.391222879036</v>
      </c>
      <c r="AG24" s="43">
        <v>150095.32751223573</v>
      </c>
      <c r="AH24" s="21">
        <v>0.53331085130951195</v>
      </c>
      <c r="AI24" s="16">
        <v>14276.52889216364</v>
      </c>
      <c r="AJ24" s="28">
        <v>138710.10033444696</v>
      </c>
      <c r="AK24" s="21">
        <v>0.55575913048326619</v>
      </c>
      <c r="AL24" s="16">
        <v>15186.365468583917</v>
      </c>
      <c r="AM24" s="28">
        <v>155414.97263278894</v>
      </c>
      <c r="AN24" s="15">
        <v>0.50320105747749866</v>
      </c>
      <c r="AO24" s="16">
        <v>14666.153911916701</v>
      </c>
      <c r="AP24" s="17">
        <v>131407.54953195233</v>
      </c>
      <c r="AQ24" s="15">
        <v>0.53475612131197281</v>
      </c>
      <c r="AR24" s="16">
        <v>15654.391222879036</v>
      </c>
      <c r="AS24" s="17">
        <v>150095.32751223573</v>
      </c>
      <c r="AT24" s="15">
        <v>0.50320105747749866</v>
      </c>
      <c r="AU24" s="16">
        <v>14666.153911916701</v>
      </c>
      <c r="AV24" s="17">
        <v>131407.54953195233</v>
      </c>
      <c r="AW24" s="24">
        <v>109.2</v>
      </c>
      <c r="AX24" s="24">
        <v>52.1</v>
      </c>
      <c r="AY24" s="24">
        <v>109.5</v>
      </c>
      <c r="AZ24" s="24">
        <v>46.5</v>
      </c>
      <c r="BA24" s="24">
        <f t="shared" si="2"/>
        <v>109.35</v>
      </c>
      <c r="BB24" s="24">
        <f t="shared" si="3"/>
        <v>49.3</v>
      </c>
      <c r="BC24" s="19">
        <f t="shared" si="4"/>
        <v>0.11160815314001848</v>
      </c>
      <c r="BD24" s="24">
        <v>26.87975668082543</v>
      </c>
      <c r="BE24" s="19">
        <f t="shared" si="5"/>
        <v>-5.3733942522501295</v>
      </c>
      <c r="BF24" s="24">
        <f t="shared" si="6"/>
        <v>2.2180527383367141</v>
      </c>
      <c r="BJ24" s="14"/>
      <c r="BK24" s="14">
        <f t="shared" si="7"/>
        <v>-10.678424006472618</v>
      </c>
      <c r="BL24" s="14">
        <f t="shared" si="8"/>
        <v>-20.868089251378386</v>
      </c>
      <c r="BM24" s="14">
        <f t="shared" si="9"/>
        <v>-32.281593119376254</v>
      </c>
      <c r="BN24" s="14">
        <f t="shared" si="10"/>
        <v>2.3058608058608066</v>
      </c>
      <c r="BO24" s="14">
        <f t="shared" si="11"/>
        <v>-6.6618042226487466</v>
      </c>
      <c r="BP24" s="14">
        <f t="shared" si="12"/>
        <v>4.0993548387096741</v>
      </c>
      <c r="BQ24" s="14">
        <f t="shared" si="13"/>
        <v>2.4398719707361614</v>
      </c>
      <c r="BR24" s="14">
        <f t="shared" si="14"/>
        <v>-12.719675456389457</v>
      </c>
      <c r="BS24" s="24">
        <f t="shared" si="15"/>
        <v>-9.4429422510852827</v>
      </c>
      <c r="BT24" s="24">
        <f t="shared" si="16"/>
        <v>5.4404466171599228</v>
      </c>
      <c r="BU24" s="24">
        <f t="shared" si="17"/>
        <v>-4.4297146087465444</v>
      </c>
      <c r="BV24" s="24">
        <f t="shared" si="18"/>
        <v>13.237875223740842</v>
      </c>
      <c r="BW24" s="24">
        <f t="shared" si="19"/>
        <v>-16.727732100687827</v>
      </c>
      <c r="BX24" s="24">
        <f t="shared" si="20"/>
        <v>15.81173303734561</v>
      </c>
      <c r="BY24" s="24">
        <f t="shared" si="21"/>
        <v>11.847653450171084</v>
      </c>
    </row>
    <row r="25" spans="1:77">
      <c r="A25" t="s">
        <v>42</v>
      </c>
      <c r="B25">
        <v>26</v>
      </c>
      <c r="C25" t="s">
        <v>293</v>
      </c>
      <c r="D25" t="s">
        <v>294</v>
      </c>
      <c r="E25" t="s">
        <v>295</v>
      </c>
      <c r="F25">
        <v>1</v>
      </c>
      <c r="G25" t="s">
        <v>293</v>
      </c>
      <c r="H25" t="s">
        <v>294</v>
      </c>
      <c r="I25" t="s">
        <v>295</v>
      </c>
      <c r="J25">
        <v>1</v>
      </c>
      <c r="K25" t="s">
        <v>309</v>
      </c>
      <c r="L25">
        <v>1</v>
      </c>
      <c r="M25" t="s">
        <v>359</v>
      </c>
      <c r="N25" t="s">
        <v>360</v>
      </c>
      <c r="O25">
        <v>1</v>
      </c>
      <c r="P25" s="14">
        <v>4</v>
      </c>
      <c r="Q25" s="14" t="s">
        <v>380</v>
      </c>
      <c r="R25" s="14">
        <v>4</v>
      </c>
      <c r="S25" s="14" t="s">
        <v>380</v>
      </c>
      <c r="T25" s="15">
        <v>0.50566299999999997</v>
      </c>
      <c r="U25" s="16">
        <v>13541.7</v>
      </c>
      <c r="V25" s="17">
        <v>118462</v>
      </c>
      <c r="W25" s="24">
        <v>90.106899999999996</v>
      </c>
      <c r="X25" s="24">
        <v>52.752400000000002</v>
      </c>
      <c r="Y25" s="24">
        <v>37.639600000000002</v>
      </c>
      <c r="Z25" s="19">
        <f t="shared" si="0"/>
        <v>0.11431260657426011</v>
      </c>
      <c r="AA25" s="19">
        <f t="shared" si="1"/>
        <v>26.243824630585525</v>
      </c>
      <c r="AB25" s="15">
        <v>0.42719318436541842</v>
      </c>
      <c r="AC25" s="16">
        <v>13598.860782501475</v>
      </c>
      <c r="AD25" s="17">
        <v>101924.33054544315</v>
      </c>
      <c r="AE25" s="21">
        <v>0.55582373361857107</v>
      </c>
      <c r="AF25" s="16">
        <v>17856.060608208714</v>
      </c>
      <c r="AG25" s="28">
        <v>176587.05318111746</v>
      </c>
      <c r="AH25" s="21">
        <v>0.48773902966856075</v>
      </c>
      <c r="AI25" s="16">
        <v>12077.7524642076</v>
      </c>
      <c r="AJ25" s="28">
        <v>106111.20891743554</v>
      </c>
      <c r="AK25" s="21">
        <v>0.57328636672922839</v>
      </c>
      <c r="AL25" s="16">
        <v>14795.309965268767</v>
      </c>
      <c r="AM25" s="28">
        <v>158181.69605198613</v>
      </c>
      <c r="AN25" s="15">
        <v>0.44027411960262325</v>
      </c>
      <c r="AO25" s="16">
        <v>11364.630364148412</v>
      </c>
      <c r="AP25" s="17">
        <v>88401.319851173408</v>
      </c>
      <c r="AQ25" s="15">
        <v>0.55582373361857107</v>
      </c>
      <c r="AR25" s="16">
        <v>17856.060608208714</v>
      </c>
      <c r="AS25" s="17">
        <v>176587.05318111746</v>
      </c>
      <c r="AT25" s="15">
        <v>0.42719318436541842</v>
      </c>
      <c r="AU25" s="16">
        <v>13598.860782501475</v>
      </c>
      <c r="AV25" s="17">
        <v>101924.33054544315</v>
      </c>
      <c r="AW25" s="24">
        <v>96.3</v>
      </c>
      <c r="AX25" s="24">
        <v>56.2</v>
      </c>
      <c r="AY25" s="24">
        <v>95</v>
      </c>
      <c r="AZ25" s="24">
        <v>37.700000000000003</v>
      </c>
      <c r="BA25" s="24">
        <f t="shared" si="2"/>
        <v>95.65</v>
      </c>
      <c r="BB25" s="24">
        <f t="shared" si="3"/>
        <v>46.95</v>
      </c>
      <c r="BC25" s="19">
        <f t="shared" si="4"/>
        <v>0.13342114399700078</v>
      </c>
      <c r="BD25" s="24">
        <v>23.335907201183552</v>
      </c>
      <c r="BE25" s="19">
        <f t="shared" si="5"/>
        <v>-6.5388880397376727</v>
      </c>
      <c r="BF25" s="24">
        <f t="shared" si="6"/>
        <v>2.0372736954206601</v>
      </c>
      <c r="BJ25" s="14"/>
      <c r="BK25" s="14">
        <f t="shared" si="7"/>
        <v>-14.851856488043074</v>
      </c>
      <c r="BL25" s="14">
        <f t="shared" si="8"/>
        <v>-19.156537134014599</v>
      </c>
      <c r="BM25" s="14">
        <f t="shared" si="9"/>
        <v>-34.004786579470483</v>
      </c>
      <c r="BN25" s="14">
        <f t="shared" si="10"/>
        <v>6.4310488058151618</v>
      </c>
      <c r="BO25" s="14">
        <f t="shared" si="11"/>
        <v>6.1345195729537387</v>
      </c>
      <c r="BP25" s="14">
        <f t="shared" si="12"/>
        <v>0.1602122015915155</v>
      </c>
      <c r="BQ25" s="14">
        <f t="shared" si="13"/>
        <v>5.7951907997909142</v>
      </c>
      <c r="BR25" s="14">
        <f t="shared" si="14"/>
        <v>-12.358679446219378</v>
      </c>
      <c r="BS25" s="24">
        <f t="shared" si="15"/>
        <v>-12.461128698928357</v>
      </c>
      <c r="BT25" s="24">
        <f t="shared" si="16"/>
        <v>11.166621693985416</v>
      </c>
      <c r="BU25" s="24">
        <f t="shared" si="17"/>
        <v>-3.6749099910292835</v>
      </c>
      <c r="BV25" s="24">
        <f t="shared" si="18"/>
        <v>24.161883759653762</v>
      </c>
      <c r="BW25" s="24">
        <f t="shared" si="19"/>
        <v>8.4730226552302828</v>
      </c>
      <c r="BX25" s="24">
        <f t="shared" si="20"/>
        <v>32.915806755946704</v>
      </c>
      <c r="BY25" s="24">
        <f t="shared" si="21"/>
        <v>25.110172063733799</v>
      </c>
    </row>
    <row r="26" spans="1:77">
      <c r="A26" t="s">
        <v>43</v>
      </c>
      <c r="B26">
        <v>27</v>
      </c>
      <c r="C26" t="s">
        <v>297</v>
      </c>
      <c r="D26" t="s">
        <v>302</v>
      </c>
      <c r="E26" t="s">
        <v>298</v>
      </c>
      <c r="F26">
        <v>2</v>
      </c>
      <c r="G26" t="s">
        <v>301</v>
      </c>
      <c r="H26" t="s">
        <v>302</v>
      </c>
      <c r="I26" t="s">
        <v>298</v>
      </c>
      <c r="J26">
        <v>1</v>
      </c>
      <c r="L26">
        <v>1</v>
      </c>
      <c r="M26" t="s">
        <v>359</v>
      </c>
      <c r="N26" t="s">
        <v>360</v>
      </c>
      <c r="O26">
        <v>1</v>
      </c>
      <c r="P26" s="14">
        <v>4</v>
      </c>
      <c r="Q26" s="14" t="s">
        <v>380</v>
      </c>
      <c r="R26" s="14">
        <v>4</v>
      </c>
      <c r="S26" s="14" t="s">
        <v>380</v>
      </c>
      <c r="T26" s="15">
        <v>0.493757</v>
      </c>
      <c r="U26" s="16">
        <v>13160.3</v>
      </c>
      <c r="V26" s="17">
        <v>109219</v>
      </c>
      <c r="W26" s="24">
        <v>90.163399999999996</v>
      </c>
      <c r="X26" s="24">
        <v>50.884300000000003</v>
      </c>
      <c r="Y26" s="24">
        <v>40.171799999999998</v>
      </c>
      <c r="Z26" s="19">
        <f t="shared" si="0"/>
        <v>0.12049460258746188</v>
      </c>
      <c r="AA26" s="19">
        <f t="shared" si="1"/>
        <v>24.897380758797297</v>
      </c>
      <c r="AB26" s="15">
        <v>0.43745175158439742</v>
      </c>
      <c r="AC26" s="16">
        <v>13279.068084643484</v>
      </c>
      <c r="AD26" s="17">
        <v>101984.01536964199</v>
      </c>
      <c r="AE26" s="21">
        <v>0.53671911855077714</v>
      </c>
      <c r="AF26" s="16">
        <v>16433.936202781679</v>
      </c>
      <c r="AG26" s="28">
        <v>155383.43958205293</v>
      </c>
      <c r="AH26" s="21">
        <v>0.48835630801325253</v>
      </c>
      <c r="AI26" s="16">
        <v>11545.844329961405</v>
      </c>
      <c r="AJ26" s="28">
        <v>101628.35464469883</v>
      </c>
      <c r="AK26" s="21">
        <v>0.55437796647965987</v>
      </c>
      <c r="AL26" s="16">
        <v>13589.568921669605</v>
      </c>
      <c r="AM26" s="28">
        <v>138701.96360947416</v>
      </c>
      <c r="AN26" s="15">
        <v>0.44039662341668673</v>
      </c>
      <c r="AO26" s="16">
        <v>11042.92386403049</v>
      </c>
      <c r="AP26" s="17">
        <v>86342.571128928947</v>
      </c>
      <c r="AQ26" s="15">
        <v>0.53671911855077714</v>
      </c>
      <c r="AR26" s="16">
        <v>16433.936202781679</v>
      </c>
      <c r="AS26" s="17">
        <v>155383.43958205293</v>
      </c>
      <c r="AT26" s="15">
        <v>0.43745175158439742</v>
      </c>
      <c r="AU26" s="16">
        <v>13279.068084643484</v>
      </c>
      <c r="AV26" s="17">
        <v>101984.01536964199</v>
      </c>
      <c r="AW26" s="24">
        <v>87</v>
      </c>
      <c r="AX26" s="24">
        <v>53.5</v>
      </c>
      <c r="AY26" s="24">
        <v>98.1</v>
      </c>
      <c r="AZ26" s="24">
        <v>39.200000000000003</v>
      </c>
      <c r="BA26" s="24">
        <f t="shared" si="2"/>
        <v>92.55</v>
      </c>
      <c r="BB26" s="24">
        <f t="shared" si="3"/>
        <v>46.35</v>
      </c>
      <c r="BC26" s="19">
        <f t="shared" si="4"/>
        <v>0.1302073470681987</v>
      </c>
      <c r="BD26" s="24">
        <v>23.456442929078193</v>
      </c>
      <c r="BE26" s="19">
        <f t="shared" si="5"/>
        <v>-5.3360376583313274</v>
      </c>
      <c r="BF26" s="24">
        <f t="shared" si="6"/>
        <v>1.9967637540453074</v>
      </c>
      <c r="BJ26" s="14"/>
      <c r="BK26" s="14">
        <f t="shared" si="7"/>
        <v>-12.116436354423566</v>
      </c>
      <c r="BL26" s="14">
        <f t="shared" si="8"/>
        <v>-19.174053557195318</v>
      </c>
      <c r="BM26" s="14">
        <f t="shared" si="9"/>
        <v>-26.494959058969165</v>
      </c>
      <c r="BN26" s="14">
        <f t="shared" si="10"/>
        <v>-3.6360919540229837</v>
      </c>
      <c r="BO26" s="14">
        <f t="shared" si="11"/>
        <v>4.8891588785046665</v>
      </c>
      <c r="BP26" s="14">
        <f t="shared" si="12"/>
        <v>-2.4790816326530472</v>
      </c>
      <c r="BQ26" s="14">
        <f t="shared" si="13"/>
        <v>2.5787142085359283</v>
      </c>
      <c r="BR26" s="14">
        <f t="shared" si="14"/>
        <v>-9.7827400215749769</v>
      </c>
      <c r="BS26" s="24">
        <f t="shared" si="15"/>
        <v>-6.1430364104048358</v>
      </c>
      <c r="BT26" s="24">
        <f t="shared" si="16"/>
        <v>-4.8542860778971786</v>
      </c>
      <c r="BU26" s="24">
        <f t="shared" si="17"/>
        <v>-1.1058917225250453</v>
      </c>
      <c r="BV26" s="24">
        <f t="shared" si="18"/>
        <v>19.9199763366951</v>
      </c>
      <c r="BW26" s="24">
        <f t="shared" si="19"/>
        <v>3.1588119103991832</v>
      </c>
      <c r="BX26" s="24">
        <f t="shared" si="20"/>
        <v>29.71001266687432</v>
      </c>
      <c r="BY26" s="24">
        <f t="shared" si="21"/>
        <v>21.256341901896693</v>
      </c>
    </row>
    <row r="27" spans="1:77">
      <c r="A27" t="s">
        <v>44</v>
      </c>
      <c r="B27" s="5">
        <v>28</v>
      </c>
      <c r="C27" t="s">
        <v>299</v>
      </c>
      <c r="D27" t="s">
        <v>294</v>
      </c>
      <c r="E27" t="s">
        <v>295</v>
      </c>
      <c r="F27">
        <v>2</v>
      </c>
      <c r="G27" t="s">
        <v>293</v>
      </c>
      <c r="H27" t="s">
        <v>294</v>
      </c>
      <c r="I27" t="s">
        <v>295</v>
      </c>
      <c r="J27">
        <v>1</v>
      </c>
      <c r="L27">
        <v>2</v>
      </c>
      <c r="M27" t="s">
        <v>359</v>
      </c>
      <c r="N27" t="s">
        <v>360</v>
      </c>
      <c r="O27">
        <v>1</v>
      </c>
      <c r="P27" s="14">
        <v>4</v>
      </c>
      <c r="Q27" s="14" t="s">
        <v>380</v>
      </c>
      <c r="R27" s="14">
        <v>4</v>
      </c>
      <c r="S27" s="14" t="s">
        <v>380</v>
      </c>
      <c r="T27" s="15">
        <v>0.56277299999999997</v>
      </c>
      <c r="U27" s="16">
        <v>20591.400000000001</v>
      </c>
      <c r="V27" s="17">
        <v>207405</v>
      </c>
      <c r="W27" s="24">
        <v>138.173</v>
      </c>
      <c r="X27" s="24">
        <v>52.675800000000002</v>
      </c>
      <c r="Y27" s="24">
        <v>45.787399999999998</v>
      </c>
      <c r="Z27" s="19">
        <f t="shared" si="0"/>
        <v>9.9281116655818333E-2</v>
      </c>
      <c r="AA27" s="19">
        <f t="shared" si="1"/>
        <v>30.217226609166936</v>
      </c>
      <c r="AB27" s="15">
        <v>0.47974303996973133</v>
      </c>
      <c r="AC27" s="16">
        <v>18383.531334417527</v>
      </c>
      <c r="AD27" s="17">
        <v>158327.60547617602</v>
      </c>
      <c r="AE27" s="21">
        <v>0.55700276343688582</v>
      </c>
      <c r="AF27" s="16">
        <v>21144.886894093266</v>
      </c>
      <c r="AG27" s="28">
        <v>215438.22924404984</v>
      </c>
      <c r="AH27" s="21">
        <v>0.51773169356186766</v>
      </c>
      <c r="AI27" s="16">
        <v>17118.520549538098</v>
      </c>
      <c r="AJ27" s="28">
        <v>160627.98199470545</v>
      </c>
      <c r="AK27" s="21">
        <v>0.56993565317866191</v>
      </c>
      <c r="AL27" s="16">
        <v>19294.039778657389</v>
      </c>
      <c r="AM27" s="28">
        <v>204293.84117773213</v>
      </c>
      <c r="AN27" s="15">
        <v>0.47974303996973133</v>
      </c>
      <c r="AO27" s="16">
        <v>18383.531334417527</v>
      </c>
      <c r="AP27" s="17">
        <v>158327.60547617602</v>
      </c>
      <c r="AQ27" s="15">
        <v>0.55700276343688582</v>
      </c>
      <c r="AR27" s="16">
        <v>21144.886894093266</v>
      </c>
      <c r="AS27" s="17">
        <v>215438.22924404984</v>
      </c>
      <c r="AT27" s="15">
        <v>0.47974303996973133</v>
      </c>
      <c r="AU27" s="16">
        <v>18383.531334417527</v>
      </c>
      <c r="AV27" s="17">
        <v>158327.60547617602</v>
      </c>
      <c r="AW27" s="24">
        <v>139</v>
      </c>
      <c r="AX27" s="24">
        <v>52.4</v>
      </c>
      <c r="AY27" s="24">
        <v>145.19999999999999</v>
      </c>
      <c r="AZ27" s="24">
        <v>41.2</v>
      </c>
      <c r="BA27" s="24">
        <f t="shared" si="2"/>
        <v>142.1</v>
      </c>
      <c r="BB27" s="24">
        <f t="shared" si="3"/>
        <v>46.8</v>
      </c>
      <c r="BC27" s="19">
        <f t="shared" si="4"/>
        <v>0.11611071410527804</v>
      </c>
      <c r="BD27" s="24">
        <v>25.837408917146856</v>
      </c>
      <c r="BE27" s="19">
        <f t="shared" si="5"/>
        <v>-8.3029960030268626</v>
      </c>
      <c r="BF27" s="24">
        <f t="shared" si="6"/>
        <v>3.0363247863247862</v>
      </c>
      <c r="BJ27" s="14"/>
      <c r="BK27" s="14">
        <f t="shared" si="7"/>
        <v>-17.307173447582958</v>
      </c>
      <c r="BL27" s="14">
        <f t="shared" si="8"/>
        <v>-12.010035642330143</v>
      </c>
      <c r="BM27" s="14">
        <f t="shared" si="9"/>
        <v>-30.997370531956154</v>
      </c>
      <c r="BN27" s="14">
        <f t="shared" si="10"/>
        <v>0.59496402877697718</v>
      </c>
      <c r="BO27" s="14">
        <f t="shared" si="11"/>
        <v>-0.52633587786260272</v>
      </c>
      <c r="BP27" s="14">
        <f t="shared" si="12"/>
        <v>-11.134466019417463</v>
      </c>
      <c r="BQ27" s="14">
        <f t="shared" si="13"/>
        <v>2.7635467980295516</v>
      </c>
      <c r="BR27" s="14">
        <f t="shared" si="14"/>
        <v>-12.555128205128216</v>
      </c>
      <c r="BS27" s="24">
        <f t="shared" si="15"/>
        <v>-16.951458662379405</v>
      </c>
      <c r="BT27" s="24">
        <f t="shared" si="16"/>
        <v>6.1248822584614508</v>
      </c>
      <c r="BU27" s="24">
        <f t="shared" si="17"/>
        <v>-8.6997390730050004</v>
      </c>
      <c r="BV27" s="24">
        <f t="shared" si="18"/>
        <v>2.6175921245900775</v>
      </c>
      <c r="BW27" s="24">
        <f t="shared" si="19"/>
        <v>-6.7241502361663121</v>
      </c>
      <c r="BX27" s="24">
        <f t="shared" si="20"/>
        <v>3.7287854027753577</v>
      </c>
      <c r="BY27" s="24">
        <f t="shared" si="21"/>
        <v>1.5228842946671186</v>
      </c>
    </row>
    <row r="28" spans="1:77">
      <c r="A28" t="s">
        <v>45</v>
      </c>
      <c r="B28">
        <v>29</v>
      </c>
      <c r="C28" t="s">
        <v>293</v>
      </c>
      <c r="D28" t="s">
        <v>294</v>
      </c>
      <c r="E28" t="s">
        <v>295</v>
      </c>
      <c r="F28">
        <v>1</v>
      </c>
      <c r="G28" t="s">
        <v>293</v>
      </c>
      <c r="H28" t="s">
        <v>294</v>
      </c>
      <c r="I28" t="s">
        <v>295</v>
      </c>
      <c r="J28">
        <v>1</v>
      </c>
      <c r="L28">
        <v>1</v>
      </c>
      <c r="M28" t="s">
        <v>359</v>
      </c>
      <c r="N28" t="s">
        <v>360</v>
      </c>
      <c r="O28">
        <v>1</v>
      </c>
      <c r="P28" s="14">
        <v>4</v>
      </c>
      <c r="Q28" s="14" t="s">
        <v>380</v>
      </c>
      <c r="R28" s="14">
        <v>4</v>
      </c>
      <c r="S28" s="14" t="s">
        <v>380</v>
      </c>
      <c r="T28" s="15">
        <v>0.52288699999999999</v>
      </c>
      <c r="U28" s="16">
        <v>15747.5</v>
      </c>
      <c r="V28" s="17">
        <v>142150</v>
      </c>
      <c r="W28" s="24">
        <v>104.988</v>
      </c>
      <c r="X28" s="24">
        <v>50.536700000000003</v>
      </c>
      <c r="Y28" s="24">
        <v>43.418799999999997</v>
      </c>
      <c r="Z28" s="19">
        <f t="shared" si="0"/>
        <v>0.11078086528315161</v>
      </c>
      <c r="AA28" s="19">
        <f t="shared" si="1"/>
        <v>27.080488966502617</v>
      </c>
      <c r="AB28" s="15">
        <v>0.37275376233741137</v>
      </c>
      <c r="AC28" s="16">
        <v>13873.589375267788</v>
      </c>
      <c r="AD28" s="17">
        <v>94230.473055553739</v>
      </c>
      <c r="AE28" s="21">
        <v>0.53730911794257807</v>
      </c>
      <c r="AF28" s="16">
        <v>18576.613254699027</v>
      </c>
      <c r="AG28" s="28">
        <v>177483.29550763918</v>
      </c>
      <c r="AH28" s="21">
        <v>0.44519023287758658</v>
      </c>
      <c r="AI28" s="16">
        <v>12176.457523893203</v>
      </c>
      <c r="AJ28" s="28">
        <v>97913.026014753312</v>
      </c>
      <c r="AK28" s="21">
        <v>0.55176961149448656</v>
      </c>
      <c r="AL28" s="16">
        <v>15030.512162917874</v>
      </c>
      <c r="AM28" s="28">
        <v>152342.01932809051</v>
      </c>
      <c r="AN28" s="15">
        <v>0.38824434736026214</v>
      </c>
      <c r="AO28" s="16">
        <v>12083.477575393263</v>
      </c>
      <c r="AP28" s="17">
        <v>85451.398353588913</v>
      </c>
      <c r="AQ28" s="15">
        <v>0.53730911794257807</v>
      </c>
      <c r="AR28" s="16">
        <v>18576.613254699027</v>
      </c>
      <c r="AS28" s="17">
        <v>177483.29550763918</v>
      </c>
      <c r="AT28" s="15">
        <v>0.37275376233741137</v>
      </c>
      <c r="AU28" s="16">
        <v>13873.589375267788</v>
      </c>
      <c r="AV28" s="17">
        <v>94230.473055553739</v>
      </c>
      <c r="AW28" s="24">
        <v>111.3</v>
      </c>
      <c r="AX28" s="24">
        <v>51.5</v>
      </c>
      <c r="AY28" s="24">
        <v>108.1</v>
      </c>
      <c r="AZ28" s="24">
        <v>33.1</v>
      </c>
      <c r="BA28" s="24">
        <f t="shared" si="2"/>
        <v>109.69999999999999</v>
      </c>
      <c r="BB28" s="24">
        <f t="shared" si="3"/>
        <v>42.3</v>
      </c>
      <c r="BC28" s="19">
        <f t="shared" si="4"/>
        <v>0.14723039082154016</v>
      </c>
      <c r="BD28" s="24">
        <v>21.215266338790187</v>
      </c>
      <c r="BE28" s="19">
        <f t="shared" si="5"/>
        <v>-13.464265263973784</v>
      </c>
      <c r="BF28" s="24">
        <f t="shared" si="6"/>
        <v>2.5933806146572103</v>
      </c>
      <c r="BJ28" s="14"/>
      <c r="BK28" s="14">
        <f t="shared" si="7"/>
        <v>-34.679874557143101</v>
      </c>
      <c r="BL28" s="14">
        <f t="shared" si="8"/>
        <v>-30.322582234671707</v>
      </c>
      <c r="BM28" s="14">
        <f t="shared" si="9"/>
        <v>-66.351871050486764</v>
      </c>
      <c r="BN28" s="14">
        <f t="shared" si="10"/>
        <v>5.6711590296495942</v>
      </c>
      <c r="BO28" s="14">
        <f t="shared" si="11"/>
        <v>1.8704854368931976</v>
      </c>
      <c r="BP28" s="14">
        <f t="shared" si="12"/>
        <v>-31.174622356495458</v>
      </c>
      <c r="BQ28" s="14">
        <f t="shared" si="13"/>
        <v>4.2953509571558701</v>
      </c>
      <c r="BR28" s="14">
        <f t="shared" si="14"/>
        <v>-19.472104018912546</v>
      </c>
      <c r="BS28" s="24">
        <f t="shared" si="15"/>
        <v>-27.646236130386935</v>
      </c>
      <c r="BT28" s="24">
        <f t="shared" si="16"/>
        <v>10.648826910228019</v>
      </c>
      <c r="BU28" s="24">
        <f t="shared" si="17"/>
        <v>-17.452486911090343</v>
      </c>
      <c r="BV28" s="24">
        <f t="shared" si="18"/>
        <v>15.229435074681289</v>
      </c>
      <c r="BW28" s="24">
        <f t="shared" si="19"/>
        <v>-4.7702156074962208</v>
      </c>
      <c r="BX28" s="24">
        <f t="shared" si="20"/>
        <v>19.907955510167081</v>
      </c>
      <c r="BY28" s="24">
        <f t="shared" si="21"/>
        <v>6.690222023472411</v>
      </c>
    </row>
    <row r="29" spans="1:77">
      <c r="A29" t="s">
        <v>46</v>
      </c>
      <c r="B29">
        <v>30</v>
      </c>
      <c r="C29" t="s">
        <v>321</v>
      </c>
      <c r="D29" t="s">
        <v>294</v>
      </c>
      <c r="E29" t="s">
        <v>308</v>
      </c>
      <c r="F29">
        <v>1</v>
      </c>
      <c r="G29" t="s">
        <v>293</v>
      </c>
      <c r="H29" t="s">
        <v>294</v>
      </c>
      <c r="I29" t="s">
        <v>295</v>
      </c>
      <c r="J29">
        <v>1</v>
      </c>
      <c r="L29">
        <v>2</v>
      </c>
      <c r="M29" t="s">
        <v>359</v>
      </c>
      <c r="N29" t="s">
        <v>360</v>
      </c>
      <c r="O29">
        <v>1</v>
      </c>
      <c r="P29" s="14">
        <v>4</v>
      </c>
      <c r="Q29" s="14" t="s">
        <v>380</v>
      </c>
      <c r="R29" s="14">
        <v>4</v>
      </c>
      <c r="S29" s="14" t="s">
        <v>380</v>
      </c>
      <c r="T29" s="15">
        <v>0.48009200000000002</v>
      </c>
      <c r="U29" s="16">
        <v>12214</v>
      </c>
      <c r="V29" s="17">
        <v>101472</v>
      </c>
      <c r="W29" s="24">
        <v>91.087900000000005</v>
      </c>
      <c r="X29" s="24">
        <v>53.445900000000002</v>
      </c>
      <c r="Y29" s="24">
        <v>37.642000000000003</v>
      </c>
      <c r="Z29" s="19">
        <f t="shared" si="0"/>
        <v>0.12036818038473668</v>
      </c>
      <c r="AA29" s="19">
        <f t="shared" si="1"/>
        <v>24.923530374979535</v>
      </c>
      <c r="AB29" s="15">
        <v>0.4685245559231217</v>
      </c>
      <c r="AC29" s="16">
        <v>11838.755477316412</v>
      </c>
      <c r="AD29" s="17">
        <v>97791.080712426468</v>
      </c>
      <c r="AE29" s="21">
        <v>0.54078751795973035</v>
      </c>
      <c r="AF29" s="16">
        <v>13941.450509100439</v>
      </c>
      <c r="AG29" s="28">
        <v>134235.44168831929</v>
      </c>
      <c r="AH29" s="21">
        <v>0.51397937118564951</v>
      </c>
      <c r="AI29" s="16">
        <v>12488.578384068473</v>
      </c>
      <c r="AJ29" s="28">
        <v>116265.61967760601</v>
      </c>
      <c r="AK29" s="21">
        <v>0.57190846866596812</v>
      </c>
      <c r="AL29" s="16">
        <v>14565.946205872724</v>
      </c>
      <c r="AM29" s="28">
        <v>155204.93648174487</v>
      </c>
      <c r="AN29" s="15">
        <v>0.4685245559231217</v>
      </c>
      <c r="AO29" s="16">
        <v>11838.755477316412</v>
      </c>
      <c r="AP29" s="17">
        <v>97791.080712426468</v>
      </c>
      <c r="AQ29" s="15">
        <v>0.54078751795973035</v>
      </c>
      <c r="AR29" s="16">
        <v>13941.450509100439</v>
      </c>
      <c r="AS29" s="17">
        <v>134235.44168831929</v>
      </c>
      <c r="AT29" s="15">
        <v>0.4685245559231217</v>
      </c>
      <c r="AU29" s="16">
        <v>11838.755477316412</v>
      </c>
      <c r="AV29" s="17">
        <v>97791.080712426468</v>
      </c>
      <c r="AW29" s="24">
        <v>94.6</v>
      </c>
      <c r="AX29" s="24">
        <v>56.2</v>
      </c>
      <c r="AY29" s="24">
        <v>93.1</v>
      </c>
      <c r="AZ29" s="24">
        <v>42.1</v>
      </c>
      <c r="BA29" s="24">
        <f t="shared" si="2"/>
        <v>93.85</v>
      </c>
      <c r="BB29" s="24">
        <f t="shared" si="3"/>
        <v>49.150000000000006</v>
      </c>
      <c r="BC29" s="19">
        <f t="shared" si="4"/>
        <v>0.12106171024053365</v>
      </c>
      <c r="BD29" s="24">
        <v>24.780750197889951</v>
      </c>
      <c r="BE29" s="19">
        <f t="shared" si="5"/>
        <v>-1.1567444076878319</v>
      </c>
      <c r="BF29" s="24">
        <f t="shared" si="6"/>
        <v>1.9094608341810779</v>
      </c>
      <c r="BJ29" s="14"/>
      <c r="BK29" s="14">
        <f t="shared" si="7"/>
        <v>-2.4689088182554886</v>
      </c>
      <c r="BL29" s="14">
        <f t="shared" si="8"/>
        <v>-3.169628120139599</v>
      </c>
      <c r="BM29" s="14">
        <f t="shared" si="9"/>
        <v>-3.7640644328269413</v>
      </c>
      <c r="BN29" s="14">
        <f t="shared" si="10"/>
        <v>3.7125792811839218</v>
      </c>
      <c r="BO29" s="14">
        <f t="shared" si="11"/>
        <v>4.9005338078291834</v>
      </c>
      <c r="BP29" s="14">
        <f t="shared" si="12"/>
        <v>10.589073634204272</v>
      </c>
      <c r="BQ29" s="14">
        <f t="shared" si="13"/>
        <v>2.9431006925945549</v>
      </c>
      <c r="BR29" s="14">
        <f t="shared" si="14"/>
        <v>-8.7403865717192186</v>
      </c>
      <c r="BS29" s="24">
        <f t="shared" si="15"/>
        <v>-0.57617374756370998</v>
      </c>
      <c r="BT29" s="24">
        <f t="shared" si="16"/>
        <v>6.2197289772200257</v>
      </c>
      <c r="BU29" s="24">
        <f t="shared" si="17"/>
        <v>6.5931383797520864</v>
      </c>
      <c r="BV29" s="24">
        <f t="shared" si="18"/>
        <v>12.39075165079004</v>
      </c>
      <c r="BW29" s="24">
        <f t="shared" si="19"/>
        <v>16.146882410731838</v>
      </c>
      <c r="BX29" s="24">
        <f t="shared" si="20"/>
        <v>24.407445065359557</v>
      </c>
      <c r="BY29" s="24">
        <f t="shared" si="21"/>
        <v>34.620636237343462</v>
      </c>
    </row>
    <row r="30" spans="1:77">
      <c r="A30" t="s">
        <v>47</v>
      </c>
      <c r="B30" s="6">
        <v>31</v>
      </c>
      <c r="C30" t="s">
        <v>299</v>
      </c>
      <c r="D30" t="s">
        <v>294</v>
      </c>
      <c r="E30" t="s">
        <v>295</v>
      </c>
      <c r="F30">
        <v>2</v>
      </c>
      <c r="G30" t="s">
        <v>301</v>
      </c>
      <c r="H30" t="s">
        <v>302</v>
      </c>
      <c r="I30" t="s">
        <v>298</v>
      </c>
      <c r="J30">
        <v>1</v>
      </c>
      <c r="L30">
        <v>1</v>
      </c>
      <c r="M30" t="s">
        <v>359</v>
      </c>
      <c r="N30" t="s">
        <v>360</v>
      </c>
      <c r="O30">
        <v>1</v>
      </c>
      <c r="P30" s="14">
        <v>4</v>
      </c>
      <c r="Q30" s="14" t="s">
        <v>380</v>
      </c>
      <c r="R30" s="14">
        <v>4</v>
      </c>
      <c r="S30" s="14" t="s">
        <v>380</v>
      </c>
      <c r="T30" s="15">
        <v>0.50715200000000005</v>
      </c>
      <c r="U30" s="16">
        <v>13812.7</v>
      </c>
      <c r="V30" s="17">
        <v>120205</v>
      </c>
      <c r="W30" s="24">
        <v>87.070400000000006</v>
      </c>
      <c r="X30" s="24">
        <v>50.140500000000003</v>
      </c>
      <c r="Y30" s="24">
        <v>42.033999999999999</v>
      </c>
      <c r="Z30" s="19">
        <f t="shared" si="0"/>
        <v>0.11490952955367914</v>
      </c>
      <c r="AA30" s="19">
        <f t="shared" si="1"/>
        <v>26.107495276086503</v>
      </c>
      <c r="AB30" s="15">
        <v>0.41047352472155424</v>
      </c>
      <c r="AC30" s="16">
        <v>12793.935164284201</v>
      </c>
      <c r="AD30" s="17">
        <v>93152.272383349307</v>
      </c>
      <c r="AE30" s="21">
        <v>0.53523140003131264</v>
      </c>
      <c r="AF30" s="16">
        <v>16480.917927521812</v>
      </c>
      <c r="AG30" s="28">
        <v>155417.97893587855</v>
      </c>
      <c r="AH30" s="21">
        <v>0.47015169559307629</v>
      </c>
      <c r="AI30" s="16">
        <v>11248.623533713513</v>
      </c>
      <c r="AJ30" s="28">
        <v>95246.730673311642</v>
      </c>
      <c r="AK30" s="21">
        <v>0.5526082567997106</v>
      </c>
      <c r="AL30" s="16">
        <v>13597.623820356084</v>
      </c>
      <c r="AM30" s="28">
        <v>138185.83056701772</v>
      </c>
      <c r="AN30" s="15">
        <v>0.41988922416820085</v>
      </c>
      <c r="AO30" s="16">
        <v>10738.286493247142</v>
      </c>
      <c r="AP30" s="17">
        <v>80582.530096155417</v>
      </c>
      <c r="AQ30" s="15">
        <v>0.53523140003131264</v>
      </c>
      <c r="AR30" s="16">
        <v>16480.917927521812</v>
      </c>
      <c r="AS30" s="17">
        <v>155417.97893587855</v>
      </c>
      <c r="AT30" s="15">
        <v>0.41047352472155424</v>
      </c>
      <c r="AU30" s="16">
        <v>12793.935164284201</v>
      </c>
      <c r="AV30" s="17">
        <v>93152.272383349307</v>
      </c>
      <c r="AW30" s="24">
        <v>95.1</v>
      </c>
      <c r="AX30" s="24">
        <v>53.1</v>
      </c>
      <c r="AY30" s="24">
        <v>92.1</v>
      </c>
      <c r="AZ30" s="24">
        <v>36.6</v>
      </c>
      <c r="BA30" s="24">
        <f t="shared" si="2"/>
        <v>93.6</v>
      </c>
      <c r="BB30" s="24">
        <f t="shared" si="3"/>
        <v>44.85</v>
      </c>
      <c r="BC30" s="19">
        <f t="shared" si="4"/>
        <v>0.13734431632148866</v>
      </c>
      <c r="BD30" s="24">
        <v>22.512678390587844</v>
      </c>
      <c r="BE30" s="19">
        <f t="shared" si="5"/>
        <v>-8.72627758317992</v>
      </c>
      <c r="BF30" s="24">
        <f t="shared" si="6"/>
        <v>2.0869565217391304</v>
      </c>
      <c r="BJ30" s="14"/>
      <c r="BK30" s="14">
        <f t="shared" si="7"/>
        <v>-20.782332769950568</v>
      </c>
      <c r="BL30" s="14">
        <f t="shared" si="8"/>
        <v>-28.630391903645226</v>
      </c>
      <c r="BM30" s="14">
        <f t="shared" si="9"/>
        <v>-49.170049459311983</v>
      </c>
      <c r="BN30" s="14">
        <f t="shared" si="10"/>
        <v>8.4433228180862123</v>
      </c>
      <c r="BO30" s="14">
        <f t="shared" si="11"/>
        <v>5.5734463276836133</v>
      </c>
      <c r="BP30" s="14">
        <f t="shared" si="12"/>
        <v>-14.846994535519118</v>
      </c>
      <c r="BQ30" s="14">
        <f t="shared" si="13"/>
        <v>6.9760683760683628</v>
      </c>
      <c r="BR30" s="14">
        <f t="shared" si="14"/>
        <v>-11.795986622073581</v>
      </c>
      <c r="BS30" s="24">
        <f t="shared" si="15"/>
        <v>-15.967966241642706</v>
      </c>
      <c r="BT30" s="24">
        <f t="shared" si="16"/>
        <v>-4.6909803810498634</v>
      </c>
      <c r="BU30" s="24">
        <f t="shared" si="17"/>
        <v>-7.8698651421961694</v>
      </c>
      <c r="BV30" s="24">
        <f t="shared" si="18"/>
        <v>16.189741003843611</v>
      </c>
      <c r="BW30" s="24">
        <f t="shared" si="19"/>
        <v>-1.5817188538628377</v>
      </c>
      <c r="BX30" s="24">
        <f t="shared" si="20"/>
        <v>22.656953318384428</v>
      </c>
      <c r="BY30" s="24">
        <f t="shared" si="21"/>
        <v>13.012065342182339</v>
      </c>
    </row>
    <row r="31" spans="1:77">
      <c r="A31" t="s">
        <v>48</v>
      </c>
      <c r="B31" s="6">
        <v>32</v>
      </c>
      <c r="C31" t="s">
        <v>299</v>
      </c>
      <c r="D31" t="s">
        <v>294</v>
      </c>
      <c r="E31" t="s">
        <v>295</v>
      </c>
      <c r="F31">
        <v>2</v>
      </c>
      <c r="G31" t="s">
        <v>297</v>
      </c>
      <c r="H31" t="s">
        <v>294</v>
      </c>
      <c r="I31" t="s">
        <v>298</v>
      </c>
      <c r="J31">
        <v>2</v>
      </c>
      <c r="L31">
        <v>2</v>
      </c>
      <c r="M31" t="s">
        <v>359</v>
      </c>
      <c r="N31" t="s">
        <v>360</v>
      </c>
      <c r="O31">
        <v>1</v>
      </c>
      <c r="P31" s="14">
        <v>4</v>
      </c>
      <c r="Q31" s="14" t="s">
        <v>380</v>
      </c>
      <c r="R31" s="14">
        <v>4</v>
      </c>
      <c r="S31" s="14" t="s">
        <v>380</v>
      </c>
      <c r="T31" s="15">
        <v>0.56033900000000003</v>
      </c>
      <c r="U31" s="16">
        <v>25321.9</v>
      </c>
      <c r="V31" s="17">
        <v>253439</v>
      </c>
      <c r="W31" s="24">
        <v>156.56800000000001</v>
      </c>
      <c r="X31" s="24">
        <v>56.217300000000002</v>
      </c>
      <c r="Y31" s="24">
        <v>44.6586</v>
      </c>
      <c r="Z31" s="19">
        <f t="shared" si="0"/>
        <v>9.9913194101933805E-2</v>
      </c>
      <c r="AA31" s="19">
        <f t="shared" si="1"/>
        <v>30.026064394851886</v>
      </c>
      <c r="AB31" s="15">
        <v>0.5314453793551398</v>
      </c>
      <c r="AC31" s="16">
        <v>23391.466571018354</v>
      </c>
      <c r="AD31" s="17">
        <v>224916.46436429431</v>
      </c>
      <c r="AE31" s="21">
        <v>0.61268907313701881</v>
      </c>
      <c r="AF31" s="16">
        <v>27525.816129863859</v>
      </c>
      <c r="AG31" s="28">
        <v>322561.36722775421</v>
      </c>
      <c r="AH31" s="21">
        <v>0.56850887301675979</v>
      </c>
      <c r="AI31" s="16">
        <v>21980.775967561796</v>
      </c>
      <c r="AJ31" s="28">
        <v>232496.13519890083</v>
      </c>
      <c r="AK31" s="21">
        <v>0.62375205263492972</v>
      </c>
      <c r="AL31" s="16">
        <v>25226.64206839605</v>
      </c>
      <c r="AM31" s="28">
        <v>307790.28839241795</v>
      </c>
      <c r="AN31" s="15">
        <v>0.5314453793551398</v>
      </c>
      <c r="AO31" s="16">
        <v>23391.466571018354</v>
      </c>
      <c r="AP31" s="17">
        <v>224916.46436429431</v>
      </c>
      <c r="AQ31" s="15">
        <v>0.61268907313701881</v>
      </c>
      <c r="AR31" s="16">
        <v>27525.816129863859</v>
      </c>
      <c r="AS31" s="17">
        <v>322561.36722775421</v>
      </c>
      <c r="AT31" s="15">
        <v>0.5314453793551398</v>
      </c>
      <c r="AU31" s="16">
        <v>23391.466571018354</v>
      </c>
      <c r="AV31" s="17">
        <v>224916.46436429431</v>
      </c>
      <c r="AW31" s="24">
        <v>161</v>
      </c>
      <c r="AX31" s="24">
        <v>60.5</v>
      </c>
      <c r="AY31" s="24">
        <v>160.19999999999999</v>
      </c>
      <c r="AZ31" s="24">
        <v>45.7</v>
      </c>
      <c r="BA31" s="24">
        <f t="shared" si="2"/>
        <v>160.6</v>
      </c>
      <c r="BB31" s="24">
        <f t="shared" si="3"/>
        <v>53.1</v>
      </c>
      <c r="BC31" s="19">
        <f t="shared" si="4"/>
        <v>0.10400068593080627</v>
      </c>
      <c r="BD31" s="24">
        <v>28.845963592932065</v>
      </c>
      <c r="BE31" s="19">
        <f t="shared" si="5"/>
        <v>-2.889362064486023</v>
      </c>
      <c r="BF31" s="24">
        <f t="shared" si="6"/>
        <v>3.024482109227872</v>
      </c>
      <c r="BJ31" s="14"/>
      <c r="BK31" s="14">
        <f t="shared" si="7"/>
        <v>-5.4367996726060515</v>
      </c>
      <c r="BL31" s="14">
        <f t="shared" si="8"/>
        <v>-8.2527250829728747</v>
      </c>
      <c r="BM31" s="14">
        <f t="shared" si="9"/>
        <v>-12.681390718248222</v>
      </c>
      <c r="BN31" s="14">
        <f t="shared" si="10"/>
        <v>2.7527950310558933</v>
      </c>
      <c r="BO31" s="14">
        <f t="shared" si="11"/>
        <v>7.0788429752066087</v>
      </c>
      <c r="BP31" s="14">
        <f t="shared" si="12"/>
        <v>2.2787746170678398</v>
      </c>
      <c r="BQ31" s="14">
        <f t="shared" si="13"/>
        <v>2.5105853051058422</v>
      </c>
      <c r="BR31" s="14">
        <f t="shared" si="14"/>
        <v>-5.8706214689265543</v>
      </c>
      <c r="BS31" s="24">
        <f t="shared" si="15"/>
        <v>-4.0910430955718633</v>
      </c>
      <c r="BT31" s="24">
        <f t="shared" si="16"/>
        <v>8.4667860765680221</v>
      </c>
      <c r="BU31" s="24">
        <f t="shared" si="17"/>
        <v>1.4370704494736892</v>
      </c>
      <c r="BV31" s="24">
        <f t="shared" si="18"/>
        <v>8.0067240130720077</v>
      </c>
      <c r="BW31" s="24">
        <f t="shared" si="19"/>
        <v>-0.37760844802761545</v>
      </c>
      <c r="BX31" s="24">
        <f t="shared" si="20"/>
        <v>21.429214484618758</v>
      </c>
      <c r="BY31" s="24">
        <f t="shared" si="21"/>
        <v>17.658545588391874</v>
      </c>
    </row>
    <row r="32" spans="1:77">
      <c r="A32" t="s">
        <v>49</v>
      </c>
      <c r="B32">
        <v>33</v>
      </c>
      <c r="C32" t="s">
        <v>300</v>
      </c>
      <c r="D32" t="s">
        <v>294</v>
      </c>
      <c r="E32" t="s">
        <v>298</v>
      </c>
      <c r="F32">
        <v>3</v>
      </c>
      <c r="G32" t="s">
        <v>300</v>
      </c>
      <c r="H32" t="s">
        <v>294</v>
      </c>
      <c r="I32" t="s">
        <v>298</v>
      </c>
      <c r="J32">
        <v>3</v>
      </c>
      <c r="L32">
        <v>0</v>
      </c>
      <c r="M32" t="s">
        <v>359</v>
      </c>
      <c r="N32" t="s">
        <v>360</v>
      </c>
      <c r="O32">
        <v>1</v>
      </c>
      <c r="P32" s="14">
        <v>4</v>
      </c>
      <c r="Q32" s="14" t="s">
        <v>380</v>
      </c>
      <c r="R32" s="14">
        <v>4</v>
      </c>
      <c r="S32" s="14" t="s">
        <v>380</v>
      </c>
      <c r="T32" s="15">
        <v>0.56081400000000003</v>
      </c>
      <c r="U32" s="16">
        <v>19797.2</v>
      </c>
      <c r="V32" s="17">
        <v>189594</v>
      </c>
      <c r="W32" s="24">
        <v>105.282</v>
      </c>
      <c r="X32" s="24">
        <v>54.849899999999998</v>
      </c>
      <c r="Y32" s="24">
        <v>52.641199999999998</v>
      </c>
      <c r="Z32" s="19">
        <f t="shared" si="0"/>
        <v>0.10441891621042861</v>
      </c>
      <c r="AA32" s="19">
        <f t="shared" si="1"/>
        <v>28.730426524963121</v>
      </c>
      <c r="AB32" s="15">
        <v>0.4950137701974367</v>
      </c>
      <c r="AC32" s="16">
        <v>19325.308460051561</v>
      </c>
      <c r="AD32" s="17">
        <v>166405.00264668092</v>
      </c>
      <c r="AE32" s="21">
        <v>0.57150808877704729</v>
      </c>
      <c r="AF32" s="16">
        <v>23229.978460051563</v>
      </c>
      <c r="AG32" s="28">
        <v>238085.70514668091</v>
      </c>
      <c r="AH32" s="21">
        <v>0.53375181401458716</v>
      </c>
      <c r="AI32" s="16">
        <v>14145.118644075827</v>
      </c>
      <c r="AJ32" s="28">
        <v>137720.46330564879</v>
      </c>
      <c r="AK32" s="21">
        <v>0.58119816108461586</v>
      </c>
      <c r="AL32" s="16">
        <v>16073.002469932335</v>
      </c>
      <c r="AM32" s="28">
        <v>175252.39136867473</v>
      </c>
      <c r="AN32" s="15">
        <v>0.49306905724271383</v>
      </c>
      <c r="AO32" s="16">
        <v>13915.638091539413</v>
      </c>
      <c r="AP32" s="17">
        <v>121569.63302729759</v>
      </c>
      <c r="AQ32" s="15">
        <v>0.57150808877704729</v>
      </c>
      <c r="AR32" s="16">
        <v>23229.978460051563</v>
      </c>
      <c r="AS32" s="17">
        <v>238085.70514668091</v>
      </c>
      <c r="AT32" s="15">
        <v>0.4950137701974367</v>
      </c>
      <c r="AU32" s="16">
        <v>19325.308460051561</v>
      </c>
      <c r="AV32" s="17">
        <v>166405.00264668092</v>
      </c>
      <c r="AW32" s="24">
        <v>108.3</v>
      </c>
      <c r="AX32" s="24">
        <v>56.5</v>
      </c>
      <c r="AY32" s="24">
        <v>101.4</v>
      </c>
      <c r="AZ32" s="24">
        <v>44.4</v>
      </c>
      <c r="BA32" s="24">
        <f t="shared" si="2"/>
        <v>104.85</v>
      </c>
      <c r="BB32" s="24">
        <f t="shared" si="3"/>
        <v>50.45</v>
      </c>
      <c r="BC32" s="19">
        <f t="shared" si="4"/>
        <v>0.11613417957802616</v>
      </c>
      <c r="BD32" s="24">
        <v>26.208564543197816</v>
      </c>
      <c r="BE32" s="19">
        <f t="shared" si="5"/>
        <v>-6.7744942757286211</v>
      </c>
      <c r="BF32" s="24">
        <f t="shared" si="6"/>
        <v>2.0782953419226957</v>
      </c>
      <c r="BJ32" s="14"/>
      <c r="BK32" s="14">
        <f t="shared" si="7"/>
        <v>-13.73944313928803</v>
      </c>
      <c r="BL32" s="14">
        <f t="shared" si="8"/>
        <v>-42.265844151527098</v>
      </c>
      <c r="BM32" s="14">
        <f t="shared" si="9"/>
        <v>-55.955064828918275</v>
      </c>
      <c r="BN32" s="14">
        <f t="shared" si="10"/>
        <v>2.7867036011080337</v>
      </c>
      <c r="BO32" s="14">
        <f t="shared" si="11"/>
        <v>2.9205309734513305</v>
      </c>
      <c r="BP32" s="14">
        <f t="shared" si="12"/>
        <v>-18.561261261261262</v>
      </c>
      <c r="BQ32" s="14">
        <f t="shared" si="13"/>
        <v>-0.41201716738197636</v>
      </c>
      <c r="BR32" s="14">
        <f t="shared" si="14"/>
        <v>-8.7213082259662933</v>
      </c>
      <c r="BS32" s="24">
        <f t="shared" si="15"/>
        <v>-9.6222819743091588</v>
      </c>
      <c r="BT32" s="24">
        <f t="shared" si="16"/>
        <v>11.197757308035762</v>
      </c>
      <c r="BU32" s="24">
        <f t="shared" si="17"/>
        <v>-5.0701815478370031</v>
      </c>
      <c r="BV32" s="24">
        <f t="shared" si="18"/>
        <v>14.777363939251551</v>
      </c>
      <c r="BW32" s="24">
        <f t="shared" si="19"/>
        <v>-23.170515509062472</v>
      </c>
      <c r="BX32" s="24">
        <f t="shared" si="20"/>
        <v>20.367331636649887</v>
      </c>
      <c r="BY32" s="24">
        <f t="shared" si="21"/>
        <v>8.183402531241434</v>
      </c>
    </row>
    <row r="33" spans="1:77">
      <c r="A33" t="s">
        <v>50</v>
      </c>
      <c r="B33">
        <v>34</v>
      </c>
      <c r="C33" t="s">
        <v>413</v>
      </c>
      <c r="D33" t="s">
        <v>294</v>
      </c>
      <c r="E33" t="s">
        <v>298</v>
      </c>
      <c r="F33">
        <v>4</v>
      </c>
      <c r="G33" t="s">
        <v>300</v>
      </c>
      <c r="H33" t="s">
        <v>294</v>
      </c>
      <c r="I33" t="s">
        <v>298</v>
      </c>
      <c r="J33">
        <v>3</v>
      </c>
      <c r="L33">
        <v>1</v>
      </c>
      <c r="M33" t="s">
        <v>359</v>
      </c>
      <c r="N33" t="s">
        <v>360</v>
      </c>
      <c r="O33">
        <v>1</v>
      </c>
      <c r="P33" s="14">
        <v>4</v>
      </c>
      <c r="Q33" s="14" t="s">
        <v>380</v>
      </c>
      <c r="R33" s="14">
        <v>4</v>
      </c>
      <c r="S33" s="14" t="s">
        <v>380</v>
      </c>
      <c r="T33" s="15">
        <v>0.50751199999999996</v>
      </c>
      <c r="U33" s="16">
        <v>19447.7</v>
      </c>
      <c r="V33" s="17">
        <v>167909</v>
      </c>
      <c r="W33" s="24">
        <v>130.953</v>
      </c>
      <c r="X33" s="24">
        <v>52.050699999999999</v>
      </c>
      <c r="Y33" s="24">
        <v>43.375599999999999</v>
      </c>
      <c r="Z33" s="19">
        <f t="shared" si="0"/>
        <v>0.11582285642818432</v>
      </c>
      <c r="AA33" s="19">
        <f t="shared" si="1"/>
        <v>25.90162332820848</v>
      </c>
      <c r="AB33" s="15">
        <v>0.46413356571004916</v>
      </c>
      <c r="AC33" s="16">
        <v>19307.587291062126</v>
      </c>
      <c r="AD33" s="17">
        <v>158685.91324481799</v>
      </c>
      <c r="AE33" s="21">
        <v>0.57322460538414832</v>
      </c>
      <c r="AF33" s="16">
        <v>23894.749092288475</v>
      </c>
      <c r="AG33" s="28">
        <v>250043.64156325132</v>
      </c>
      <c r="AH33" s="21">
        <v>0.51500190759516107</v>
      </c>
      <c r="AI33" s="16">
        <v>16346.27410109944</v>
      </c>
      <c r="AJ33" s="28">
        <v>152524.2840618763</v>
      </c>
      <c r="AK33" s="21">
        <v>0.58497037521256234</v>
      </c>
      <c r="AL33" s="16">
        <v>19145.948734448582</v>
      </c>
      <c r="AM33" s="28">
        <v>210628.77322830533</v>
      </c>
      <c r="AN33" s="15">
        <v>0.46881448122453323</v>
      </c>
      <c r="AO33" s="16">
        <v>16967.355817314325</v>
      </c>
      <c r="AP33" s="17">
        <v>142197.6303776447</v>
      </c>
      <c r="AQ33" s="15">
        <v>0.57322460538414832</v>
      </c>
      <c r="AR33" s="16">
        <v>23894.749092288475</v>
      </c>
      <c r="AS33" s="17">
        <v>250043.64156325132</v>
      </c>
      <c r="AT33" s="15">
        <v>0.46413356571004916</v>
      </c>
      <c r="AU33" s="16">
        <v>19307.587291062126</v>
      </c>
      <c r="AV33" s="17">
        <v>158685.91324481799</v>
      </c>
      <c r="AW33" s="24">
        <v>130.4</v>
      </c>
      <c r="AX33" s="24">
        <v>55.1</v>
      </c>
      <c r="AY33" s="24">
        <v>134.6</v>
      </c>
      <c r="AZ33" s="24">
        <v>39.9</v>
      </c>
      <c r="BA33" s="24">
        <f t="shared" si="2"/>
        <v>132.5</v>
      </c>
      <c r="BB33" s="24">
        <f t="shared" si="3"/>
        <v>47.5</v>
      </c>
      <c r="BC33" s="19">
        <f t="shared" si="4"/>
        <v>0.12167171550555153</v>
      </c>
      <c r="BD33" s="24">
        <v>25.141978262612831</v>
      </c>
      <c r="BE33" s="19">
        <f t="shared" si="5"/>
        <v>-3.8697518775466735</v>
      </c>
      <c r="BF33" s="24">
        <f t="shared" si="6"/>
        <v>2.7894736842105261</v>
      </c>
      <c r="BJ33" s="14"/>
      <c r="BK33" s="14">
        <f t="shared" si="7"/>
        <v>-8.2543352061970552</v>
      </c>
      <c r="BL33" s="14">
        <f t="shared" si="8"/>
        <v>-14.618330689774364</v>
      </c>
      <c r="BM33" s="14">
        <f t="shared" si="9"/>
        <v>-18.08143325178607</v>
      </c>
      <c r="BN33" s="14">
        <f t="shared" si="10"/>
        <v>-0.42407975460122488</v>
      </c>
      <c r="BO33" s="14">
        <f t="shared" si="11"/>
        <v>5.5341197822141597</v>
      </c>
      <c r="BP33" s="14">
        <f t="shared" si="12"/>
        <v>-8.7107769423558903</v>
      </c>
      <c r="BQ33" s="14">
        <f t="shared" si="13"/>
        <v>1.1675471698113185</v>
      </c>
      <c r="BR33" s="14">
        <f t="shared" si="14"/>
        <v>-9.5804210526315767</v>
      </c>
      <c r="BS33" s="24">
        <f t="shared" si="15"/>
        <v>-3.0214212169822479</v>
      </c>
      <c r="BT33" s="24">
        <f t="shared" si="16"/>
        <v>11.40087232304902</v>
      </c>
      <c r="BU33" s="24">
        <f t="shared" si="17"/>
        <v>1.4543456023562658</v>
      </c>
      <c r="BV33" s="24">
        <f t="shared" si="18"/>
        <v>18.610988862501451</v>
      </c>
      <c r="BW33" s="24">
        <f t="shared" si="19"/>
        <v>-1.5760580462042535</v>
      </c>
      <c r="BX33" s="24">
        <f t="shared" si="20"/>
        <v>32.848122451645892</v>
      </c>
      <c r="BY33" s="24">
        <f t="shared" si="21"/>
        <v>20.282021574516982</v>
      </c>
    </row>
    <row r="34" spans="1:77">
      <c r="A34" t="s">
        <v>51</v>
      </c>
      <c r="B34">
        <v>35</v>
      </c>
      <c r="C34" t="s">
        <v>414</v>
      </c>
      <c r="D34" t="s">
        <v>314</v>
      </c>
      <c r="E34" t="s">
        <v>308</v>
      </c>
      <c r="F34">
        <v>4</v>
      </c>
      <c r="G34" t="s">
        <v>310</v>
      </c>
      <c r="H34" t="s">
        <v>294</v>
      </c>
      <c r="I34" t="s">
        <v>295</v>
      </c>
      <c r="J34">
        <v>3</v>
      </c>
      <c r="L34">
        <v>2</v>
      </c>
      <c r="M34" t="s">
        <v>359</v>
      </c>
      <c r="N34" t="s">
        <v>360</v>
      </c>
      <c r="O34">
        <v>1</v>
      </c>
      <c r="P34" s="14">
        <v>4</v>
      </c>
      <c r="Q34" s="14" t="s">
        <v>380</v>
      </c>
      <c r="R34" s="14">
        <v>4</v>
      </c>
      <c r="S34" s="14" t="s">
        <v>380</v>
      </c>
      <c r="T34" s="15">
        <v>0.50787199999999999</v>
      </c>
      <c r="U34" s="16">
        <v>12853.7</v>
      </c>
      <c r="V34" s="17">
        <v>111698</v>
      </c>
      <c r="W34" s="24">
        <v>87.182299999999998</v>
      </c>
      <c r="X34" s="24">
        <v>51.026400000000002</v>
      </c>
      <c r="Y34" s="24">
        <v>42.862200000000001</v>
      </c>
      <c r="Z34" s="19">
        <f t="shared" si="0"/>
        <v>0.11507547136027503</v>
      </c>
      <c r="AA34" s="19">
        <f t="shared" si="1"/>
        <v>26.069847592521995</v>
      </c>
      <c r="AB34" s="15">
        <v>0.48533857773290695</v>
      </c>
      <c r="AC34" s="16">
        <v>12051.608266054478</v>
      </c>
      <c r="AD34" s="17">
        <v>103359.92507457358</v>
      </c>
      <c r="AE34" s="21">
        <v>0.49757758211412079</v>
      </c>
      <c r="AF34" s="16">
        <v>12367.191601580067</v>
      </c>
      <c r="AG34" s="28">
        <v>108728.60240425495</v>
      </c>
      <c r="AH34" s="21">
        <v>0.51594733705045259</v>
      </c>
      <c r="AI34" s="16">
        <v>12062.21778071478</v>
      </c>
      <c r="AJ34" s="28">
        <v>112601.59220849609</v>
      </c>
      <c r="AK34" s="21">
        <v>0.52490429729890986</v>
      </c>
      <c r="AL34" s="16">
        <v>12379.260267514981</v>
      </c>
      <c r="AM34" s="28">
        <v>117872.30503527676</v>
      </c>
      <c r="AN34" s="15">
        <v>0.48533857773290695</v>
      </c>
      <c r="AO34" s="16">
        <v>12051.608266054478</v>
      </c>
      <c r="AP34" s="17">
        <v>103359.92507457358</v>
      </c>
      <c r="AQ34" s="15">
        <v>0.49757758211412079</v>
      </c>
      <c r="AR34" s="16">
        <v>12367.191601580067</v>
      </c>
      <c r="AS34" s="17">
        <v>108728.60240425495</v>
      </c>
      <c r="AT34" s="15">
        <v>0.48533857773290695</v>
      </c>
      <c r="AU34" s="16">
        <v>12051.608266054478</v>
      </c>
      <c r="AV34" s="17">
        <v>103359.92507457358</v>
      </c>
      <c r="AW34" s="24">
        <v>93</v>
      </c>
      <c r="AX34" s="24">
        <v>49.2</v>
      </c>
      <c r="AY34" s="24">
        <v>93</v>
      </c>
      <c r="AZ34" s="24">
        <v>47</v>
      </c>
      <c r="BA34" s="24">
        <f t="shared" si="2"/>
        <v>93</v>
      </c>
      <c r="BB34" s="24">
        <f t="shared" si="3"/>
        <v>48.1</v>
      </c>
      <c r="BC34" s="19">
        <f t="shared" si="4"/>
        <v>0.11659846170901647</v>
      </c>
      <c r="BD34" s="24">
        <v>25.729327437327694</v>
      </c>
      <c r="BE34" s="19">
        <f t="shared" si="5"/>
        <v>-2.2533422267093037</v>
      </c>
      <c r="BF34" s="24">
        <f t="shared" si="6"/>
        <v>1.9334719334719335</v>
      </c>
      <c r="BJ34" s="14"/>
      <c r="BK34" s="14">
        <f t="shared" si="7"/>
        <v>-4.6428252978261506</v>
      </c>
      <c r="BL34" s="14">
        <f t="shared" si="8"/>
        <v>-6.6554746573099148</v>
      </c>
      <c r="BM34" s="14">
        <f t="shared" si="9"/>
        <v>-8.0670288019370666</v>
      </c>
      <c r="BN34" s="14">
        <f t="shared" si="10"/>
        <v>6.2555913978494653</v>
      </c>
      <c r="BO34" s="14">
        <f t="shared" si="11"/>
        <v>-3.7121951219512188</v>
      </c>
      <c r="BP34" s="14">
        <f t="shared" si="12"/>
        <v>8.8038297872340401</v>
      </c>
      <c r="BQ34" s="14">
        <f t="shared" si="13"/>
        <v>6.2555913978494653</v>
      </c>
      <c r="BR34" s="14">
        <f t="shared" si="14"/>
        <v>-6.0839916839916857</v>
      </c>
      <c r="BS34" s="24">
        <f t="shared" si="15"/>
        <v>-1.3234708758857039</v>
      </c>
      <c r="BT34" s="24">
        <f t="shared" si="16"/>
        <v>-12.825219660166082</v>
      </c>
      <c r="BU34" s="24">
        <f t="shared" si="17"/>
        <v>1.5651475394014767</v>
      </c>
      <c r="BV34" s="24">
        <f t="shared" si="18"/>
        <v>3.9338631929804984</v>
      </c>
      <c r="BW34" s="24">
        <f t="shared" si="19"/>
        <v>-3.8325370194374222</v>
      </c>
      <c r="BX34" s="24">
        <f t="shared" si="20"/>
        <v>2.7310179015313474</v>
      </c>
      <c r="BY34" s="24">
        <f t="shared" si="21"/>
        <v>5.2381303932496426</v>
      </c>
    </row>
    <row r="35" spans="1:77">
      <c r="A35" t="s">
        <v>52</v>
      </c>
      <c r="B35">
        <v>36</v>
      </c>
      <c r="C35" t="s">
        <v>299</v>
      </c>
      <c r="D35" t="s">
        <v>294</v>
      </c>
      <c r="E35" t="s">
        <v>295</v>
      </c>
      <c r="F35">
        <v>2</v>
      </c>
      <c r="G35" t="s">
        <v>299</v>
      </c>
      <c r="H35" t="s">
        <v>294</v>
      </c>
      <c r="I35" t="s">
        <v>295</v>
      </c>
      <c r="J35">
        <v>2</v>
      </c>
      <c r="L35">
        <v>2</v>
      </c>
      <c r="M35" t="s">
        <v>359</v>
      </c>
      <c r="N35" t="s">
        <v>360</v>
      </c>
      <c r="O35">
        <v>1</v>
      </c>
      <c r="P35" s="14">
        <v>4</v>
      </c>
      <c r="Q35" s="14" t="s">
        <v>380</v>
      </c>
      <c r="R35" s="14">
        <v>4</v>
      </c>
      <c r="S35" s="14" t="s">
        <v>380</v>
      </c>
      <c r="T35" s="15">
        <v>0.56139300000000003</v>
      </c>
      <c r="U35" s="16">
        <v>15050</v>
      </c>
      <c r="V35" s="17">
        <v>150715</v>
      </c>
      <c r="W35" s="24">
        <v>90.760499999999993</v>
      </c>
      <c r="X35" s="24">
        <v>58.157200000000003</v>
      </c>
      <c r="Y35" s="24">
        <v>51.988999999999997</v>
      </c>
      <c r="Z35" s="19">
        <f t="shared" si="0"/>
        <v>9.9857346647646214E-2</v>
      </c>
      <c r="AA35" s="19">
        <f t="shared" si="1"/>
        <v>30.042857142857144</v>
      </c>
      <c r="AB35" s="15">
        <v>0.4617986205706463</v>
      </c>
      <c r="AC35" s="16">
        <v>11605.221263660091</v>
      </c>
      <c r="AD35" s="17">
        <v>93147.012650232457</v>
      </c>
      <c r="AE35" s="21">
        <v>0.56322134674029367</v>
      </c>
      <c r="AF35" s="16">
        <v>15091.327355301664</v>
      </c>
      <c r="AG35" s="28">
        <v>152935.07869300747</v>
      </c>
      <c r="AH35" s="21">
        <v>0.50082781051281222</v>
      </c>
      <c r="AI35" s="16">
        <v>12760.405873934555</v>
      </c>
      <c r="AJ35" s="28">
        <v>115200.64359178334</v>
      </c>
      <c r="AK35" s="21">
        <v>0.59655776823555118</v>
      </c>
      <c r="AL35" s="16">
        <v>16117.840278010563</v>
      </c>
      <c r="AM35" s="28">
        <v>182930.15583472161</v>
      </c>
      <c r="AN35" s="15">
        <v>0.4617986205706463</v>
      </c>
      <c r="AO35" s="16">
        <v>11605.221263660091</v>
      </c>
      <c r="AP35" s="17">
        <v>93147.012650232457</v>
      </c>
      <c r="AQ35" s="15">
        <v>0.56322134674029367</v>
      </c>
      <c r="AR35" s="16">
        <v>15091.327355301664</v>
      </c>
      <c r="AS35" s="17">
        <v>152935.07869300747</v>
      </c>
      <c r="AT35" s="15">
        <v>0.4617986205706463</v>
      </c>
      <c r="AU35" s="16">
        <v>11605.221263660091</v>
      </c>
      <c r="AV35" s="17">
        <v>93147.012650232457</v>
      </c>
      <c r="AW35" s="24">
        <v>95.6</v>
      </c>
      <c r="AX35" s="24">
        <v>60.5</v>
      </c>
      <c r="AY35" s="24">
        <v>95.3</v>
      </c>
      <c r="AZ35" s="24">
        <v>38.1</v>
      </c>
      <c r="BA35" s="24">
        <f t="shared" si="2"/>
        <v>95.449999999999989</v>
      </c>
      <c r="BB35" s="24">
        <f t="shared" si="3"/>
        <v>49.3</v>
      </c>
      <c r="BC35" s="19">
        <f t="shared" si="4"/>
        <v>0.12459037529456538</v>
      </c>
      <c r="BD35" s="24">
        <v>24.07890651992329</v>
      </c>
      <c r="BE35" s="19">
        <f t="shared" si="5"/>
        <v>-9.9594379429353737</v>
      </c>
      <c r="BF35" s="24">
        <f t="shared" si="6"/>
        <v>1.9361054766734278</v>
      </c>
      <c r="BJ35" s="14"/>
      <c r="BK35" s="14">
        <f t="shared" si="7"/>
        <v>-21.566625579410477</v>
      </c>
      <c r="BL35" s="14">
        <f t="shared" si="8"/>
        <v>-29.683007829645504</v>
      </c>
      <c r="BM35" s="14">
        <f t="shared" si="9"/>
        <v>-61.803364071304841</v>
      </c>
      <c r="BN35" s="14">
        <f t="shared" si="10"/>
        <v>5.0622384937238509</v>
      </c>
      <c r="BO35" s="14">
        <f t="shared" si="11"/>
        <v>3.8723966942148711</v>
      </c>
      <c r="BP35" s="14">
        <f t="shared" si="12"/>
        <v>-36.454068241469805</v>
      </c>
      <c r="BQ35" s="14">
        <f t="shared" si="13"/>
        <v>4.9130434782608656</v>
      </c>
      <c r="BR35" s="14">
        <f t="shared" si="14"/>
        <v>-17.965922920892506</v>
      </c>
      <c r="BS35" s="24">
        <f t="shared" si="15"/>
        <v>-24.768361544986199</v>
      </c>
      <c r="BT35" s="24">
        <f t="shared" si="16"/>
        <v>1.2999057622135297</v>
      </c>
      <c r="BU35" s="24">
        <f t="shared" si="17"/>
        <v>-12.093016445147754</v>
      </c>
      <c r="BV35" s="24">
        <f t="shared" si="18"/>
        <v>0.2738483787984744</v>
      </c>
      <c r="BW35" s="24">
        <f t="shared" si="19"/>
        <v>6.6252069730918492</v>
      </c>
      <c r="BX35" s="24">
        <f t="shared" si="20"/>
        <v>1.4516477919783979</v>
      </c>
      <c r="BY35" s="24">
        <f t="shared" si="21"/>
        <v>17.610631602931655</v>
      </c>
    </row>
    <row r="36" spans="1:77">
      <c r="A36" t="s">
        <v>53</v>
      </c>
      <c r="B36" s="5">
        <v>37</v>
      </c>
      <c r="C36" t="s">
        <v>307</v>
      </c>
      <c r="D36" t="s">
        <v>294</v>
      </c>
      <c r="E36" t="s">
        <v>308</v>
      </c>
      <c r="F36">
        <v>2</v>
      </c>
      <c r="G36" t="s">
        <v>307</v>
      </c>
      <c r="H36" t="s">
        <v>294</v>
      </c>
      <c r="I36" t="s">
        <v>308</v>
      </c>
      <c r="J36">
        <v>2</v>
      </c>
      <c r="L36">
        <v>2</v>
      </c>
      <c r="M36" t="s">
        <v>359</v>
      </c>
      <c r="N36" t="s">
        <v>360</v>
      </c>
      <c r="O36">
        <v>1</v>
      </c>
      <c r="P36" s="14">
        <v>1</v>
      </c>
      <c r="Q36" s="14" t="s">
        <v>381</v>
      </c>
      <c r="R36" s="14">
        <v>1</v>
      </c>
      <c r="S36" s="14" t="s">
        <v>381</v>
      </c>
      <c r="T36" s="15">
        <v>0.55589999999999995</v>
      </c>
      <c r="U36" s="16">
        <v>13987</v>
      </c>
      <c r="V36" s="17">
        <v>134601</v>
      </c>
      <c r="W36" s="24">
        <v>75.247699999999995</v>
      </c>
      <c r="X36" s="24">
        <v>58.922800000000002</v>
      </c>
      <c r="Y36" s="24">
        <v>55.096600000000002</v>
      </c>
      <c r="Z36" s="19">
        <f t="shared" si="0"/>
        <v>0.10391453258148156</v>
      </c>
      <c r="AA36" s="19">
        <f t="shared" si="1"/>
        <v>28.869879173518267</v>
      </c>
      <c r="AB36" s="15">
        <v>0.53674144821032121</v>
      </c>
      <c r="AC36" s="16">
        <v>11449.293693649899</v>
      </c>
      <c r="AD36" s="17">
        <v>112260.25031270189</v>
      </c>
      <c r="AE36" s="21">
        <v>0.56174302215279526</v>
      </c>
      <c r="AF36" s="16">
        <v>12523.381908464706</v>
      </c>
      <c r="AG36" s="28">
        <v>130266.34986780855</v>
      </c>
      <c r="AH36" s="21">
        <v>0.53674144821032121</v>
      </c>
      <c r="AI36" s="16">
        <v>11449.293693649899</v>
      </c>
      <c r="AJ36" s="28">
        <v>112260.25031270189</v>
      </c>
      <c r="AK36" s="21">
        <v>0.56174302215279526</v>
      </c>
      <c r="AL36" s="16">
        <v>12523.381908464706</v>
      </c>
      <c r="AM36" s="28">
        <v>130266.34986780855</v>
      </c>
      <c r="AN36" s="15">
        <v>0.53674144821032121</v>
      </c>
      <c r="AO36" s="16">
        <v>11449.293693649899</v>
      </c>
      <c r="AP36" s="17">
        <v>112260.25031270189</v>
      </c>
      <c r="AQ36" s="15">
        <v>0.49781848708510884</v>
      </c>
      <c r="AR36" s="16">
        <v>10460.57437939804</v>
      </c>
      <c r="AS36" s="17">
        <v>90115.011718361056</v>
      </c>
      <c r="AT36" s="15">
        <v>0.47661539782544038</v>
      </c>
      <c r="AU36" s="16">
        <v>9658.9784699443589</v>
      </c>
      <c r="AV36" s="17">
        <v>79766.943202069961</v>
      </c>
      <c r="AW36" s="24">
        <v>74.599999999999994</v>
      </c>
      <c r="AX36" s="24">
        <v>58.6</v>
      </c>
      <c r="AY36" s="24">
        <v>70.3</v>
      </c>
      <c r="AZ36" s="24">
        <v>50.5</v>
      </c>
      <c r="BA36" s="24">
        <f t="shared" si="2"/>
        <v>72.449999999999989</v>
      </c>
      <c r="BB36" s="24">
        <f t="shared" si="3"/>
        <v>54.55</v>
      </c>
      <c r="BC36" s="19">
        <f t="shared" si="4"/>
        <v>0.10198884878447886</v>
      </c>
      <c r="BD36" s="24">
        <v>29.414980517522554</v>
      </c>
      <c r="BE36" s="19">
        <f t="shared" si="5"/>
        <v>-1.9158551789678735</v>
      </c>
      <c r="BF36" s="24">
        <f t="shared" si="6"/>
        <v>1.3281393217231896</v>
      </c>
      <c r="BJ36" s="14"/>
      <c r="BK36" s="14">
        <f t="shared" si="7"/>
        <v>-3.5694191036596616</v>
      </c>
      <c r="BL36" s="14">
        <f t="shared" si="8"/>
        <v>-22.16474111200051</v>
      </c>
      <c r="BM36" s="14">
        <f t="shared" si="9"/>
        <v>-19.900855044477243</v>
      </c>
      <c r="BN36" s="14">
        <f t="shared" si="10"/>
        <v>-0.86823056300268153</v>
      </c>
      <c r="BO36" s="14">
        <f t="shared" si="11"/>
        <v>-0.55085324232082056</v>
      </c>
      <c r="BP36" s="14">
        <f t="shared" si="12"/>
        <v>-9.1021782178217858</v>
      </c>
      <c r="BQ36" s="14">
        <f t="shared" si="13"/>
        <v>-3.8615596963423142</v>
      </c>
      <c r="BR36" s="14">
        <f t="shared" si="14"/>
        <v>-8.016131989000927</v>
      </c>
      <c r="BS36" s="24">
        <f t="shared" si="15"/>
        <v>1.8531419515289815</v>
      </c>
      <c r="BT36" s="24">
        <f t="shared" si="16"/>
        <v>-0.16021166471382553</v>
      </c>
      <c r="BU36" s="24">
        <f t="shared" si="17"/>
        <v>-3.5694191036596616</v>
      </c>
      <c r="BV36" s="24">
        <f t="shared" si="18"/>
        <v>11.687083427089426</v>
      </c>
      <c r="BW36" s="24">
        <f t="shared" si="19"/>
        <v>-11.687083427089426</v>
      </c>
      <c r="BX36" s="24">
        <f t="shared" si="20"/>
        <v>3.3275286646092126</v>
      </c>
      <c r="BY36" s="24">
        <f t="shared" si="21"/>
        <v>3.3275286646092126</v>
      </c>
    </row>
    <row r="37" spans="1:77">
      <c r="A37" t="s">
        <v>54</v>
      </c>
      <c r="B37">
        <v>38</v>
      </c>
      <c r="C37" t="s">
        <v>300</v>
      </c>
      <c r="D37" t="s">
        <v>294</v>
      </c>
      <c r="E37" t="s">
        <v>298</v>
      </c>
      <c r="F37">
        <v>3</v>
      </c>
      <c r="G37" t="s">
        <v>300</v>
      </c>
      <c r="H37" t="s">
        <v>294</v>
      </c>
      <c r="I37" t="s">
        <v>298</v>
      </c>
      <c r="J37">
        <v>3</v>
      </c>
      <c r="L37">
        <v>1</v>
      </c>
      <c r="M37" t="s">
        <v>359</v>
      </c>
      <c r="N37" t="s">
        <v>360</v>
      </c>
      <c r="O37">
        <v>2</v>
      </c>
      <c r="P37" s="14">
        <v>4</v>
      </c>
      <c r="Q37" s="14" t="s">
        <v>380</v>
      </c>
      <c r="R37" s="14">
        <v>4</v>
      </c>
      <c r="S37" s="14" t="s">
        <v>380</v>
      </c>
      <c r="T37" s="15">
        <v>0.562643</v>
      </c>
      <c r="U37" s="16">
        <v>20800.5</v>
      </c>
      <c r="V37" s="17">
        <v>203130</v>
      </c>
      <c r="W37" s="24">
        <v>123.946</v>
      </c>
      <c r="X37" s="24">
        <v>56.601799999999997</v>
      </c>
      <c r="Y37" s="24">
        <v>48.338799999999999</v>
      </c>
      <c r="Z37" s="19">
        <f t="shared" si="0"/>
        <v>0.10239994092453109</v>
      </c>
      <c r="AA37" s="19">
        <f t="shared" si="1"/>
        <v>29.296891901636982</v>
      </c>
      <c r="AB37" s="15">
        <v>0.46894470371665664</v>
      </c>
      <c r="AC37" s="16">
        <v>18402.636943395162</v>
      </c>
      <c r="AD37" s="17">
        <v>152324.76823165486</v>
      </c>
      <c r="AE37" s="21">
        <v>0.57298881623724607</v>
      </c>
      <c r="AF37" s="16">
        <v>22714.782784097766</v>
      </c>
      <c r="AG37" s="28">
        <v>236910.40858743596</v>
      </c>
      <c r="AH37" s="21">
        <v>0.51852988299013092</v>
      </c>
      <c r="AI37" s="16">
        <v>15642.801020049917</v>
      </c>
      <c r="AJ37" s="28">
        <v>147121.535331853</v>
      </c>
      <c r="AK37" s="21">
        <v>0.58575872856092814</v>
      </c>
      <c r="AL37" s="16">
        <v>18306.512778234126</v>
      </c>
      <c r="AM37" s="28">
        <v>201839.15068926627</v>
      </c>
      <c r="AN37" s="15">
        <v>0.47330383860955039</v>
      </c>
      <c r="AO37" s="16">
        <v>15993.192439973698</v>
      </c>
      <c r="AP37" s="17">
        <v>134947.85746569553</v>
      </c>
      <c r="AQ37" s="15">
        <v>0.57298881623724607</v>
      </c>
      <c r="AR37" s="16">
        <v>22714.782784097766</v>
      </c>
      <c r="AS37" s="17">
        <v>236910.40858743596</v>
      </c>
      <c r="AT37" s="15">
        <v>0.46894470371665664</v>
      </c>
      <c r="AU37" s="16">
        <v>18402.636943395162</v>
      </c>
      <c r="AV37" s="17">
        <v>152324.76823165486</v>
      </c>
      <c r="AW37" s="24">
        <v>122.7</v>
      </c>
      <c r="AX37" s="24">
        <v>55.7</v>
      </c>
      <c r="AY37" s="24">
        <v>125.8</v>
      </c>
      <c r="AZ37" s="24">
        <v>40.6</v>
      </c>
      <c r="BA37" s="24">
        <f t="shared" si="2"/>
        <v>124.25</v>
      </c>
      <c r="BB37" s="24">
        <f t="shared" si="3"/>
        <v>48.150000000000006</v>
      </c>
      <c r="BC37" s="19">
        <f t="shared" si="4"/>
        <v>0.12081184929432166</v>
      </c>
      <c r="BD37" s="24">
        <v>25.313493470210027</v>
      </c>
      <c r="BE37" s="19">
        <f t="shared" si="5"/>
        <v>-8.9339161390449622</v>
      </c>
      <c r="BF37" s="24">
        <f t="shared" si="6"/>
        <v>2.5804776739356177</v>
      </c>
      <c r="BJ37" s="14"/>
      <c r="BK37" s="14">
        <f t="shared" si="7"/>
        <v>-18.875646910641159</v>
      </c>
      <c r="BL37" s="14">
        <f t="shared" si="8"/>
        <v>-30.05846129888879</v>
      </c>
      <c r="BM37" s="14">
        <f t="shared" si="9"/>
        <v>-50.524805517298951</v>
      </c>
      <c r="BN37" s="14">
        <f t="shared" si="10"/>
        <v>-1.015484922575383</v>
      </c>
      <c r="BO37" s="14">
        <f t="shared" si="11"/>
        <v>-1.6190305206463096</v>
      </c>
      <c r="BP37" s="14">
        <f t="shared" si="12"/>
        <v>-19.061083743842357</v>
      </c>
      <c r="BQ37" s="14">
        <f t="shared" si="13"/>
        <v>0.24466800804829139</v>
      </c>
      <c r="BR37" s="14">
        <f t="shared" si="14"/>
        <v>-17.553063343717529</v>
      </c>
      <c r="BS37" s="24">
        <f t="shared" si="15"/>
        <v>-15.736265071886601</v>
      </c>
      <c r="BT37" s="24">
        <f t="shared" si="16"/>
        <v>-8.2417287082267876</v>
      </c>
      <c r="BU37" s="24">
        <f t="shared" si="17"/>
        <v>-8.5073432519430483</v>
      </c>
      <c r="BV37" s="24">
        <f t="shared" si="18"/>
        <v>8.4274756324675177</v>
      </c>
      <c r="BW37" s="24">
        <f t="shared" si="19"/>
        <v>-13.623497014303823</v>
      </c>
      <c r="BX37" s="24">
        <f t="shared" si="20"/>
        <v>14.258727081199011</v>
      </c>
      <c r="BY37" s="24">
        <f t="shared" si="21"/>
        <v>0.63954357037550402</v>
      </c>
    </row>
    <row r="38" spans="1:77">
      <c r="A38" s="6" t="s">
        <v>55</v>
      </c>
      <c r="B38">
        <v>39</v>
      </c>
      <c r="C38" t="s">
        <v>300</v>
      </c>
      <c r="D38" t="s">
        <v>294</v>
      </c>
      <c r="E38" t="s">
        <v>298</v>
      </c>
      <c r="F38">
        <v>3</v>
      </c>
      <c r="G38" t="s">
        <v>300</v>
      </c>
      <c r="H38" t="s">
        <v>294</v>
      </c>
      <c r="I38" t="s">
        <v>298</v>
      </c>
      <c r="J38">
        <v>3</v>
      </c>
      <c r="K38" t="s">
        <v>311</v>
      </c>
      <c r="L38">
        <v>0</v>
      </c>
      <c r="M38" t="s">
        <v>359</v>
      </c>
      <c r="N38" t="s">
        <v>360</v>
      </c>
      <c r="O38">
        <v>2</v>
      </c>
      <c r="P38" s="14">
        <v>4</v>
      </c>
      <c r="Q38" s="14" t="s">
        <v>380</v>
      </c>
      <c r="R38" s="14">
        <v>4</v>
      </c>
      <c r="S38" s="14" t="s">
        <v>380</v>
      </c>
      <c r="T38" s="15">
        <v>0.62021300000000001</v>
      </c>
      <c r="U38" s="16">
        <v>27387.200000000001</v>
      </c>
      <c r="V38" s="17">
        <v>312396</v>
      </c>
      <c r="W38" s="24">
        <v>142.04300000000001</v>
      </c>
      <c r="X38" s="24">
        <v>71.638900000000007</v>
      </c>
      <c r="Y38" s="24">
        <v>61.3459</v>
      </c>
      <c r="Z38" s="19">
        <f t="shared" si="0"/>
        <v>8.7668215982278905E-2</v>
      </c>
      <c r="AA38" s="19">
        <f t="shared" si="1"/>
        <v>34.219927557399075</v>
      </c>
      <c r="AB38" s="15">
        <v>0.57312962026184844</v>
      </c>
      <c r="AC38" s="16">
        <v>29972.000326211044</v>
      </c>
      <c r="AD38" s="17">
        <v>311824.92756607069</v>
      </c>
      <c r="AE38" s="21">
        <v>0.62772539998421029</v>
      </c>
      <c r="AF38" s="16">
        <v>34696.160326211044</v>
      </c>
      <c r="AG38" s="28">
        <v>416213.24556607066</v>
      </c>
      <c r="AH38" s="21">
        <v>0.60200728048868168</v>
      </c>
      <c r="AI38" s="16">
        <v>21851.28456117805</v>
      </c>
      <c r="AJ38" s="28">
        <v>251712.61081642174</v>
      </c>
      <c r="AK38" s="21">
        <v>0.63657352753715968</v>
      </c>
      <c r="AL38" s="16">
        <v>24206.014637690623</v>
      </c>
      <c r="AM38" s="28">
        <v>306370.20630798757</v>
      </c>
      <c r="AN38" s="15">
        <v>0.57270031228850549</v>
      </c>
      <c r="AO38" s="16">
        <v>22678.19909222034</v>
      </c>
      <c r="AP38" s="17">
        <v>239177.2200575592</v>
      </c>
      <c r="AQ38" s="15">
        <v>0.62772539998421029</v>
      </c>
      <c r="AR38" s="16">
        <v>34696.160326211044</v>
      </c>
      <c r="AS38" s="17">
        <v>416213.24556607066</v>
      </c>
      <c r="AT38" s="15">
        <v>0.57312962026184844</v>
      </c>
      <c r="AU38" s="16">
        <v>29972.000326211044</v>
      </c>
      <c r="AV38" s="17">
        <v>311824.92756607069</v>
      </c>
      <c r="AW38" s="24">
        <v>133.1</v>
      </c>
      <c r="AX38" s="24">
        <v>63.9</v>
      </c>
      <c r="AY38" s="24">
        <v>153.5</v>
      </c>
      <c r="AZ38" s="24">
        <v>52.5</v>
      </c>
      <c r="BA38" s="24">
        <f t="shared" si="2"/>
        <v>143.30000000000001</v>
      </c>
      <c r="BB38" s="24">
        <f t="shared" si="3"/>
        <v>58.2</v>
      </c>
      <c r="BC38" s="19">
        <f t="shared" si="4"/>
        <v>9.6118038285635324E-2</v>
      </c>
      <c r="BD38" s="24">
        <v>31.639710774865883</v>
      </c>
      <c r="BE38" s="19">
        <f t="shared" si="5"/>
        <v>-4.7512687711494532</v>
      </c>
      <c r="BF38" s="24">
        <f t="shared" si="6"/>
        <v>2.4621993127147768</v>
      </c>
      <c r="BJ38" s="14"/>
      <c r="BK38" s="14">
        <f t="shared" si="7"/>
        <v>-8.2962566445326775</v>
      </c>
      <c r="BL38" s="14">
        <f t="shared" si="8"/>
        <v>-20.764439401165074</v>
      </c>
      <c r="BM38" s="14">
        <f t="shared" si="9"/>
        <v>-30.61277320842693</v>
      </c>
      <c r="BN38" s="14">
        <f t="shared" si="10"/>
        <v>-6.7190082644628193</v>
      </c>
      <c r="BO38" s="14">
        <f t="shared" si="11"/>
        <v>-12.110954616588431</v>
      </c>
      <c r="BP38" s="14">
        <f t="shared" si="12"/>
        <v>-16.849333333333334</v>
      </c>
      <c r="BQ38" s="14">
        <f t="shared" si="13"/>
        <v>0.87718073970691202</v>
      </c>
      <c r="BR38" s="14">
        <f t="shared" si="14"/>
        <v>-23.090893470790384</v>
      </c>
      <c r="BS38" s="24">
        <f t="shared" si="15"/>
        <v>-8.1549948445890283</v>
      </c>
      <c r="BT38" s="24">
        <f t="shared" si="16"/>
        <v>8.8956731694487612</v>
      </c>
      <c r="BU38" s="24">
        <f t="shared" si="17"/>
        <v>-3.0241693250851998</v>
      </c>
      <c r="BV38" s="24">
        <f t="shared" si="18"/>
        <v>21.065617225343303</v>
      </c>
      <c r="BW38" s="24">
        <f t="shared" si="19"/>
        <v>-13.142127731163262</v>
      </c>
      <c r="BX38" s="24">
        <f t="shared" si="20"/>
        <v>24.943282481285298</v>
      </c>
      <c r="BY38" s="24">
        <f t="shared" si="21"/>
        <v>1.966834100687594</v>
      </c>
    </row>
    <row r="39" spans="1:77">
      <c r="A39" t="s">
        <v>56</v>
      </c>
      <c r="B39" s="6">
        <v>40</v>
      </c>
      <c r="C39" t="s">
        <v>310</v>
      </c>
      <c r="D39" t="s">
        <v>294</v>
      </c>
      <c r="E39" t="s">
        <v>295</v>
      </c>
      <c r="F39">
        <v>3</v>
      </c>
      <c r="G39" t="s">
        <v>299</v>
      </c>
      <c r="H39" t="s">
        <v>294</v>
      </c>
      <c r="I39" t="s">
        <v>295</v>
      </c>
      <c r="J39">
        <v>2</v>
      </c>
      <c r="L39">
        <v>2</v>
      </c>
      <c r="M39" t="s">
        <v>359</v>
      </c>
      <c r="N39" t="s">
        <v>360</v>
      </c>
      <c r="O39">
        <v>2</v>
      </c>
      <c r="P39" s="14">
        <v>4</v>
      </c>
      <c r="Q39" s="14" t="s">
        <v>380</v>
      </c>
      <c r="R39" s="14">
        <v>4</v>
      </c>
      <c r="S39" s="14" t="s">
        <v>380</v>
      </c>
      <c r="T39" s="15">
        <v>0.57188499999999998</v>
      </c>
      <c r="U39" s="16">
        <v>18308.5</v>
      </c>
      <c r="V39" s="17">
        <v>186622</v>
      </c>
      <c r="W39" s="24">
        <v>106.333</v>
      </c>
      <c r="X39" s="24">
        <v>58.378899999999994</v>
      </c>
      <c r="Y39" s="24">
        <v>48.301600000000001</v>
      </c>
      <c r="Z39" s="19">
        <f t="shared" si="0"/>
        <v>9.8104725059210598E-2</v>
      </c>
      <c r="AA39" s="19">
        <f t="shared" si="1"/>
        <v>30.579566867848264</v>
      </c>
      <c r="AB39" s="15">
        <v>0.53913567195672385</v>
      </c>
      <c r="AC39" s="16">
        <v>15738.70487370485</v>
      </c>
      <c r="AD39" s="17">
        <v>151806.18447302782</v>
      </c>
      <c r="AE39" s="21">
        <v>0.58409669056098534</v>
      </c>
      <c r="AF39" s="16">
        <v>17585.304554031016</v>
      </c>
      <c r="AG39" s="28">
        <v>188502.36825307907</v>
      </c>
      <c r="AH39" s="21">
        <v>0.57590934759729173</v>
      </c>
      <c r="AI39" s="16">
        <v>16274.691336608361</v>
      </c>
      <c r="AJ39" s="28">
        <v>175338.95638344809</v>
      </c>
      <c r="AK39" s="21">
        <v>0.61053915247626533</v>
      </c>
      <c r="AL39" s="16">
        <v>18118.751039502586</v>
      </c>
      <c r="AM39" s="28">
        <v>213380.93903074451</v>
      </c>
      <c r="AN39" s="15">
        <v>0.53913567195672385</v>
      </c>
      <c r="AO39" s="16">
        <v>15738.70487370485</v>
      </c>
      <c r="AP39" s="17">
        <v>151806.18447302782</v>
      </c>
      <c r="AQ39" s="15">
        <v>0.58409669056098534</v>
      </c>
      <c r="AR39" s="16">
        <v>17585.304554031016</v>
      </c>
      <c r="AS39" s="17">
        <v>188502.36825307907</v>
      </c>
      <c r="AT39" s="15">
        <v>0.53913567195672385</v>
      </c>
      <c r="AU39" s="16">
        <v>15738.70487370485</v>
      </c>
      <c r="AV39" s="17">
        <v>151806.18447302782</v>
      </c>
      <c r="AW39" s="24">
        <v>107.8</v>
      </c>
      <c r="AX39" s="24">
        <v>61.7</v>
      </c>
      <c r="AY39" s="24">
        <v>106.3</v>
      </c>
      <c r="AZ39" s="24">
        <v>50.7</v>
      </c>
      <c r="BA39" s="24">
        <f t="shared" si="2"/>
        <v>107.05</v>
      </c>
      <c r="BB39" s="24">
        <f t="shared" si="3"/>
        <v>56.2</v>
      </c>
      <c r="BC39" s="19">
        <f t="shared" si="4"/>
        <v>0.10367630889571054</v>
      </c>
      <c r="BD39" s="24">
        <v>28.936215341324914</v>
      </c>
      <c r="BE39" s="19">
        <f t="shared" si="5"/>
        <v>-3.2749328043276127</v>
      </c>
      <c r="BF39" s="24">
        <f t="shared" si="6"/>
        <v>1.9048042704626333</v>
      </c>
      <c r="BJ39" s="14"/>
      <c r="BK39" s="14">
        <f t="shared" si="7"/>
        <v>-6.0744131295220427</v>
      </c>
      <c r="BL39" s="14">
        <f t="shared" si="8"/>
        <v>-16.327869077643026</v>
      </c>
      <c r="BM39" s="14">
        <f t="shared" si="9"/>
        <v>-22.934385478318951</v>
      </c>
      <c r="BN39" s="14">
        <f t="shared" si="10"/>
        <v>1.3608534322820027</v>
      </c>
      <c r="BO39" s="14">
        <f t="shared" si="11"/>
        <v>5.3826580226904506</v>
      </c>
      <c r="BP39" s="14">
        <f t="shared" si="12"/>
        <v>4.7305719921104581</v>
      </c>
      <c r="BQ39" s="14">
        <f t="shared" si="13"/>
        <v>0.66978047641288996</v>
      </c>
      <c r="BR39" s="14">
        <f t="shared" si="14"/>
        <v>-3.8770462633451803</v>
      </c>
      <c r="BS39" s="24">
        <f t="shared" si="15"/>
        <v>-5.6792206829357443</v>
      </c>
      <c r="BT39" s="24">
        <f t="shared" si="16"/>
        <v>6.0099108808972481</v>
      </c>
      <c r="BU39" s="24">
        <f t="shared" si="17"/>
        <v>0.69878143393251635</v>
      </c>
      <c r="BV39" s="24">
        <f t="shared" si="18"/>
        <v>4.1124988409894137</v>
      </c>
      <c r="BW39" s="24">
        <f t="shared" si="19"/>
        <v>-1.0472518778127853</v>
      </c>
      <c r="BX39" s="24">
        <f t="shared" si="20"/>
        <v>0.99753030718135494</v>
      </c>
      <c r="BY39" s="24">
        <f t="shared" si="21"/>
        <v>12.540454246894569</v>
      </c>
    </row>
    <row r="40" spans="1:77">
      <c r="A40" t="s">
        <v>57</v>
      </c>
      <c r="B40" s="6">
        <v>41</v>
      </c>
      <c r="C40" t="s">
        <v>413</v>
      </c>
      <c r="D40" t="s">
        <v>294</v>
      </c>
      <c r="E40" t="s">
        <v>298</v>
      </c>
      <c r="F40">
        <v>4</v>
      </c>
      <c r="G40" t="s">
        <v>297</v>
      </c>
      <c r="H40" t="s">
        <v>294</v>
      </c>
      <c r="I40" t="s">
        <v>298</v>
      </c>
      <c r="J40">
        <v>2</v>
      </c>
      <c r="L40">
        <v>0</v>
      </c>
      <c r="M40" t="s">
        <v>359</v>
      </c>
      <c r="N40" t="s">
        <v>360</v>
      </c>
      <c r="O40">
        <v>2</v>
      </c>
      <c r="P40" s="14">
        <v>4</v>
      </c>
      <c r="Q40" s="14" t="s">
        <v>380</v>
      </c>
      <c r="R40" s="14">
        <v>4</v>
      </c>
      <c r="S40" s="14" t="s">
        <v>380</v>
      </c>
      <c r="T40" s="15">
        <v>0.54899299999999995</v>
      </c>
      <c r="U40" s="16">
        <v>17223</v>
      </c>
      <c r="V40" s="17">
        <v>158930</v>
      </c>
      <c r="W40" s="24">
        <v>81.504599999999996</v>
      </c>
      <c r="X40" s="24">
        <v>61.437199999999997</v>
      </c>
      <c r="Y40" s="24">
        <v>47.853100000000005</v>
      </c>
      <c r="Z40" s="19">
        <f t="shared" si="0"/>
        <v>0.10836846410369345</v>
      </c>
      <c r="AA40" s="19">
        <f t="shared" si="1"/>
        <v>27.683330430238634</v>
      </c>
      <c r="AB40" s="15">
        <v>0.4842774167520334</v>
      </c>
      <c r="AC40" s="16">
        <v>16995.090306681515</v>
      </c>
      <c r="AD40" s="17">
        <v>140876.1639922605</v>
      </c>
      <c r="AE40" s="21">
        <v>0.59180183873501957</v>
      </c>
      <c r="AF40" s="16">
        <v>22463.490306681517</v>
      </c>
      <c r="AG40" s="28">
        <v>239498.0139922605</v>
      </c>
      <c r="AH40" s="21">
        <v>0.53719678354002653</v>
      </c>
      <c r="AI40" s="16">
        <v>12707.9218803766</v>
      </c>
      <c r="AJ40" s="28">
        <v>124653.69719543197</v>
      </c>
      <c r="AK40" s="21">
        <v>0.59967874634748786</v>
      </c>
      <c r="AL40" s="16">
        <v>15398.445967946558</v>
      </c>
      <c r="AM40" s="28">
        <v>176291.97710267105</v>
      </c>
      <c r="AN40" s="15">
        <v>0.49377245900037953</v>
      </c>
      <c r="AO40" s="16">
        <v>10944.546713612195</v>
      </c>
      <c r="AP40" s="17">
        <v>94054.525690942261</v>
      </c>
      <c r="AQ40" s="15">
        <v>0.59180183873501957</v>
      </c>
      <c r="AR40" s="16">
        <v>22463.490306681517</v>
      </c>
      <c r="AS40" s="17">
        <v>239498.0139922605</v>
      </c>
      <c r="AT40" s="15">
        <v>0.4842774167520334</v>
      </c>
      <c r="AU40" s="16">
        <v>16995.090306681515</v>
      </c>
      <c r="AV40" s="17">
        <v>140876.1639922605</v>
      </c>
      <c r="AW40" s="24">
        <v>84</v>
      </c>
      <c r="AX40" s="24">
        <v>63.5</v>
      </c>
      <c r="AY40" s="24">
        <v>83</v>
      </c>
      <c r="AZ40" s="24">
        <v>44.9</v>
      </c>
      <c r="BA40" s="24">
        <f t="shared" si="2"/>
        <v>83.5</v>
      </c>
      <c r="BB40" s="24">
        <f t="shared" si="3"/>
        <v>54.2</v>
      </c>
      <c r="BC40" s="19">
        <f t="shared" si="4"/>
        <v>0.12063850849612286</v>
      </c>
      <c r="BD40" s="24">
        <v>25.781202680773252</v>
      </c>
      <c r="BE40" s="19">
        <f t="shared" si="5"/>
        <v>-5.5220540999620429</v>
      </c>
      <c r="BF40" s="24">
        <f t="shared" si="6"/>
        <v>1.5405904059040589</v>
      </c>
      <c r="BJ40" s="14"/>
      <c r="BK40" s="14">
        <f t="shared" si="7"/>
        <v>-11.183398343320315</v>
      </c>
      <c r="BL40" s="14">
        <f t="shared" si="8"/>
        <v>-57.36604220053286</v>
      </c>
      <c r="BM40" s="14">
        <f t="shared" si="9"/>
        <v>-68.976451513066792</v>
      </c>
      <c r="BN40" s="14">
        <f t="shared" si="10"/>
        <v>2.9707142857142901</v>
      </c>
      <c r="BO40" s="14">
        <f t="shared" si="11"/>
        <v>3.2485039370078788</v>
      </c>
      <c r="BP40" s="14">
        <f t="shared" si="12"/>
        <v>-6.5770601336303036</v>
      </c>
      <c r="BQ40" s="14">
        <f t="shared" si="13"/>
        <v>2.3897005988023996</v>
      </c>
      <c r="BR40" s="14">
        <f t="shared" si="14"/>
        <v>-13.352767527675265</v>
      </c>
      <c r="BS40" s="24">
        <f t="shared" si="15"/>
        <v>-7.3779636001385027</v>
      </c>
      <c r="BT40" s="24">
        <f t="shared" si="16"/>
        <v>-1.1571713395852972</v>
      </c>
      <c r="BU40" s="24">
        <f t="shared" si="17"/>
        <v>-2.1958836726903974</v>
      </c>
      <c r="BV40" s="24">
        <f t="shared" si="18"/>
        <v>23.328922777075256</v>
      </c>
      <c r="BW40" s="24">
        <f t="shared" si="19"/>
        <v>-11.848949146241367</v>
      </c>
      <c r="BX40" s="24">
        <f t="shared" si="20"/>
        <v>33.640368305878354</v>
      </c>
      <c r="BY40" s="24">
        <f t="shared" si="21"/>
        <v>9.8484215719922261</v>
      </c>
    </row>
    <row r="41" spans="1:77">
      <c r="A41" t="s">
        <v>58</v>
      </c>
      <c r="B41">
        <v>42</v>
      </c>
      <c r="C41" t="s">
        <v>307</v>
      </c>
      <c r="D41" t="s">
        <v>294</v>
      </c>
      <c r="E41" t="s">
        <v>308</v>
      </c>
      <c r="F41">
        <v>2</v>
      </c>
      <c r="G41" t="s">
        <v>293</v>
      </c>
      <c r="H41" t="s">
        <v>294</v>
      </c>
      <c r="I41" t="s">
        <v>295</v>
      </c>
      <c r="J41">
        <v>1</v>
      </c>
      <c r="L41">
        <v>2</v>
      </c>
      <c r="M41" t="s">
        <v>359</v>
      </c>
      <c r="N41" t="s">
        <v>360</v>
      </c>
      <c r="O41">
        <v>2</v>
      </c>
      <c r="P41" s="14">
        <v>4</v>
      </c>
      <c r="Q41" s="14" t="s">
        <v>380</v>
      </c>
      <c r="R41" s="14">
        <v>4</v>
      </c>
      <c r="S41" s="14" t="s">
        <v>380</v>
      </c>
      <c r="T41" s="15">
        <v>0.59865000000000002</v>
      </c>
      <c r="U41" s="16">
        <v>25257.7</v>
      </c>
      <c r="V41" s="17">
        <v>275608</v>
      </c>
      <c r="W41" s="24">
        <v>150.238</v>
      </c>
      <c r="X41" s="24">
        <v>59.326900000000002</v>
      </c>
      <c r="Y41" s="24">
        <v>52.071100000000001</v>
      </c>
      <c r="Z41" s="19">
        <f t="shared" si="0"/>
        <v>9.1643566224492767E-2</v>
      </c>
      <c r="AA41" s="19">
        <f t="shared" si="1"/>
        <v>32.73552223678324</v>
      </c>
      <c r="AB41" s="15">
        <v>0.43745744899327943</v>
      </c>
      <c r="AC41" s="16">
        <v>19403.650687529644</v>
      </c>
      <c r="AD41" s="17">
        <v>152176.30911486986</v>
      </c>
      <c r="AE41" s="21">
        <v>0.58472061881158799</v>
      </c>
      <c r="AF41" s="16">
        <v>24880.907857217961</v>
      </c>
      <c r="AG41" s="28">
        <v>271516.06416707858</v>
      </c>
      <c r="AH41" s="21">
        <v>0.49573831271459889</v>
      </c>
      <c r="AI41" s="16">
        <v>18505.212860876385</v>
      </c>
      <c r="AJ41" s="28">
        <v>165469.12077241705</v>
      </c>
      <c r="AK41" s="21">
        <v>0.59574097317418762</v>
      </c>
      <c r="AL41" s="16">
        <v>22553.615908978936</v>
      </c>
      <c r="AM41" s="28">
        <v>255060.13643925058</v>
      </c>
      <c r="AN41" s="15">
        <v>0.43745744899327943</v>
      </c>
      <c r="AO41" s="16">
        <v>19403.650687529644</v>
      </c>
      <c r="AP41" s="17">
        <v>152176.30911486986</v>
      </c>
      <c r="AQ41" s="15">
        <v>0.58472061881158799</v>
      </c>
      <c r="AR41" s="16">
        <v>24880.907857217961</v>
      </c>
      <c r="AS41" s="17">
        <v>271516.06416707858</v>
      </c>
      <c r="AT41" s="15">
        <v>0.43745744899327943</v>
      </c>
      <c r="AU41" s="16">
        <v>19403.650687529644</v>
      </c>
      <c r="AV41" s="17">
        <v>152176.30911486986</v>
      </c>
      <c r="AW41" s="24">
        <v>155.80000000000001</v>
      </c>
      <c r="AX41" s="24">
        <v>55.8</v>
      </c>
      <c r="AY41" s="24">
        <v>157.1</v>
      </c>
      <c r="AZ41" s="24">
        <v>36.200000000000003</v>
      </c>
      <c r="BA41" s="24">
        <f t="shared" si="2"/>
        <v>156.44999999999999</v>
      </c>
      <c r="BB41" s="24">
        <f t="shared" si="3"/>
        <v>46</v>
      </c>
      <c r="BC41" s="19">
        <f t="shared" si="4"/>
        <v>0.12750769683133037</v>
      </c>
      <c r="BD41" s="24">
        <v>23.527991443280929</v>
      </c>
      <c r="BE41" s="19">
        <f t="shared" si="5"/>
        <v>-16.11925510067206</v>
      </c>
      <c r="BF41" s="24">
        <f t="shared" si="6"/>
        <v>3.401086956521739</v>
      </c>
      <c r="BJ41" s="14"/>
      <c r="BK41" s="14">
        <f t="shared" si="7"/>
        <v>-36.847595435321288</v>
      </c>
      <c r="BL41" s="14">
        <f t="shared" si="8"/>
        <v>-30.169834567433451</v>
      </c>
      <c r="BM41" s="14">
        <f t="shared" si="9"/>
        <v>-81.110976868257509</v>
      </c>
      <c r="BN41" s="14">
        <f t="shared" si="10"/>
        <v>3.5699614890885822</v>
      </c>
      <c r="BO41" s="14">
        <f t="shared" si="11"/>
        <v>-6.3206093189964241</v>
      </c>
      <c r="BP41" s="14">
        <f t="shared" si="12"/>
        <v>-43.842817679558003</v>
      </c>
      <c r="BQ41" s="14">
        <f t="shared" si="13"/>
        <v>3.9705976350271586</v>
      </c>
      <c r="BR41" s="14">
        <f t="shared" si="14"/>
        <v>-28.971521739130441</v>
      </c>
      <c r="BS41" s="24">
        <f t="shared" si="15"/>
        <v>-39.134368166101055</v>
      </c>
      <c r="BT41" s="24">
        <f t="shared" si="16"/>
        <v>35.145608381189398</v>
      </c>
      <c r="BU41" s="24">
        <f t="shared" si="17"/>
        <v>-20.759276546908396</v>
      </c>
      <c r="BV41" s="24">
        <f t="shared" si="18"/>
        <v>1.5143826139476364</v>
      </c>
      <c r="BW41" s="24">
        <f t="shared" si="19"/>
        <v>-11.989581191477717</v>
      </c>
      <c r="BX41" s="24">
        <f t="shared" si="20"/>
        <v>1.5070695155640681</v>
      </c>
      <c r="BY41" s="24">
        <f t="shared" si="21"/>
        <v>8.0560858500299002</v>
      </c>
    </row>
    <row r="42" spans="1:77">
      <c r="A42" t="s">
        <v>59</v>
      </c>
      <c r="B42">
        <v>43</v>
      </c>
      <c r="C42" t="s">
        <v>300</v>
      </c>
      <c r="D42" t="s">
        <v>294</v>
      </c>
      <c r="E42" t="s">
        <v>298</v>
      </c>
      <c r="F42">
        <v>3</v>
      </c>
      <c r="G42" t="s">
        <v>300</v>
      </c>
      <c r="H42" t="s">
        <v>294</v>
      </c>
      <c r="I42" t="s">
        <v>298</v>
      </c>
      <c r="J42">
        <v>3</v>
      </c>
      <c r="L42">
        <v>1</v>
      </c>
      <c r="M42" t="s">
        <v>359</v>
      </c>
      <c r="N42" t="s">
        <v>360</v>
      </c>
      <c r="O42">
        <v>2</v>
      </c>
      <c r="P42" s="14">
        <v>4</v>
      </c>
      <c r="Q42" s="14" t="s">
        <v>380</v>
      </c>
      <c r="R42" s="14">
        <v>4</v>
      </c>
      <c r="S42" s="14" t="s">
        <v>380</v>
      </c>
      <c r="T42" s="15">
        <v>0.37921700000000003</v>
      </c>
      <c r="U42" s="16">
        <v>8970.48</v>
      </c>
      <c r="V42" s="17">
        <v>56566</v>
      </c>
      <c r="W42" s="24">
        <v>62.1355</v>
      </c>
      <c r="X42" s="24">
        <v>56.506500000000003</v>
      </c>
      <c r="Y42" s="24">
        <v>32.908000000000001</v>
      </c>
      <c r="Z42" s="19">
        <f t="shared" si="0"/>
        <v>0.15858430859526923</v>
      </c>
      <c r="AA42" s="19">
        <f t="shared" si="1"/>
        <v>18.917382347432913</v>
      </c>
      <c r="AB42" s="15">
        <v>0.49503524507690649</v>
      </c>
      <c r="AC42" s="16">
        <v>7367.6903472207869</v>
      </c>
      <c r="AD42" s="17">
        <v>44239.204291839982</v>
      </c>
      <c r="AE42" s="21">
        <v>0.48793052241311569</v>
      </c>
      <c r="AF42" s="16">
        <v>11296.477298245314</v>
      </c>
      <c r="AG42" s="28">
        <v>93522.478024249081</v>
      </c>
      <c r="AH42" s="21">
        <v>0.39588884020025938</v>
      </c>
      <c r="AI42" s="16">
        <v>7371.6475133028307</v>
      </c>
      <c r="AJ42" s="28">
        <v>53005.186870816018</v>
      </c>
      <c r="AK42" s="21">
        <v>0.51978328721973366</v>
      </c>
      <c r="AL42" s="16">
        <v>10101.869159219339</v>
      </c>
      <c r="AM42" s="28">
        <v>95270.760715518976</v>
      </c>
      <c r="AN42" s="15">
        <v>0.50801783080346352</v>
      </c>
      <c r="AO42" s="16">
        <v>5614.6472026470301</v>
      </c>
      <c r="AP42" s="17">
        <v>39771.48185496089</v>
      </c>
      <c r="AQ42" s="15">
        <v>0.48793052241311569</v>
      </c>
      <c r="AR42" s="16">
        <v>11296.477298245314</v>
      </c>
      <c r="AS42" s="17">
        <v>93522.478024249081</v>
      </c>
      <c r="AT42" s="15">
        <v>0.49503524507690649</v>
      </c>
      <c r="AU42" s="16">
        <v>7367.6903472207869</v>
      </c>
      <c r="AV42" s="17">
        <v>44239.204291839982</v>
      </c>
      <c r="AW42" s="24">
        <v>60.1</v>
      </c>
      <c r="AX42" s="24">
        <v>55</v>
      </c>
      <c r="AY42" s="24">
        <v>60.2</v>
      </c>
      <c r="AZ42" s="24">
        <v>30.6</v>
      </c>
      <c r="BA42" s="24">
        <f t="shared" si="2"/>
        <v>60.150000000000006</v>
      </c>
      <c r="BB42" s="24">
        <f t="shared" si="3"/>
        <v>42.8</v>
      </c>
      <c r="BC42" s="19">
        <f t="shared" si="4"/>
        <v>0.16654210818569748</v>
      </c>
      <c r="BD42" s="24">
        <v>21.250568603603764</v>
      </c>
      <c r="BE42" s="19">
        <f t="shared" si="5"/>
        <v>12.880083080346349</v>
      </c>
      <c r="BF42" s="24">
        <f t="shared" si="6"/>
        <v>1.4053738317757012</v>
      </c>
      <c r="BJ42" s="14"/>
      <c r="BK42" s="14">
        <f t="shared" si="7"/>
        <v>25.35360434096507</v>
      </c>
      <c r="BL42" s="14">
        <f t="shared" si="8"/>
        <v>-59.769254883385358</v>
      </c>
      <c r="BM42" s="14">
        <f t="shared" si="9"/>
        <v>-42.227539336566736</v>
      </c>
      <c r="BN42" s="14">
        <f t="shared" si="10"/>
        <v>-3.3868552412645574</v>
      </c>
      <c r="BO42" s="14">
        <f t="shared" si="11"/>
        <v>-2.7390909090909141</v>
      </c>
      <c r="BP42" s="14">
        <f t="shared" si="12"/>
        <v>-7.5424836601307179</v>
      </c>
      <c r="BQ42" s="14">
        <f t="shared" si="13"/>
        <v>-3.3009143807148709</v>
      </c>
      <c r="BR42" s="14">
        <f t="shared" si="14"/>
        <v>-32.02453271028039</v>
      </c>
      <c r="BS42" s="24">
        <f t="shared" si="15"/>
        <v>10.979406244100119</v>
      </c>
      <c r="BT42" s="24">
        <f t="shared" si="16"/>
        <v>34.28716071823645</v>
      </c>
      <c r="BU42" s="24">
        <f t="shared" si="17"/>
        <v>4.2112427801263479</v>
      </c>
      <c r="BV42" s="24">
        <f t="shared" si="18"/>
        <v>20.590465831384556</v>
      </c>
      <c r="BW42" s="24">
        <f t="shared" si="19"/>
        <v>11.199800169523993</v>
      </c>
      <c r="BX42" s="24">
        <f t="shared" si="20"/>
        <v>39.516145000634801</v>
      </c>
      <c r="BY42" s="24">
        <f t="shared" si="21"/>
        <v>40.626064518464823</v>
      </c>
    </row>
    <row r="43" spans="1:77">
      <c r="A43" t="s">
        <v>60</v>
      </c>
      <c r="B43">
        <v>44</v>
      </c>
      <c r="C43" t="s">
        <v>299</v>
      </c>
      <c r="D43" t="s">
        <v>294</v>
      </c>
      <c r="E43" t="s">
        <v>295</v>
      </c>
      <c r="F43">
        <v>2</v>
      </c>
      <c r="G43" t="s">
        <v>310</v>
      </c>
      <c r="H43" t="s">
        <v>294</v>
      </c>
      <c r="I43" t="s">
        <v>295</v>
      </c>
      <c r="J43">
        <v>3</v>
      </c>
      <c r="L43">
        <v>1</v>
      </c>
      <c r="M43" t="s">
        <v>359</v>
      </c>
      <c r="N43" t="s">
        <v>360</v>
      </c>
      <c r="O43">
        <v>2</v>
      </c>
      <c r="P43" s="14">
        <v>4</v>
      </c>
      <c r="Q43" s="14" t="s">
        <v>380</v>
      </c>
      <c r="R43" s="14">
        <v>4</v>
      </c>
      <c r="S43" s="14" t="s">
        <v>380</v>
      </c>
      <c r="T43" s="15">
        <v>0.320633</v>
      </c>
      <c r="U43" s="16">
        <v>6189.67</v>
      </c>
      <c r="V43" s="17">
        <v>35375.599999999999</v>
      </c>
      <c r="W43" s="24">
        <v>53.441099999999999</v>
      </c>
      <c r="X43" s="24">
        <v>43.643500000000003</v>
      </c>
      <c r="Y43" s="24">
        <v>28.8582</v>
      </c>
      <c r="Z43" s="19">
        <f t="shared" si="0"/>
        <v>0.17497003584391502</v>
      </c>
      <c r="AA43" s="19">
        <f t="shared" si="1"/>
        <v>17.145792909799713</v>
      </c>
      <c r="AB43" s="15">
        <v>0.35141956255779239</v>
      </c>
      <c r="AC43" s="16">
        <v>5209.301589897751</v>
      </c>
      <c r="AD43" s="17">
        <v>30007.004813470245</v>
      </c>
      <c r="AE43" s="21">
        <v>0.38740774032309011</v>
      </c>
      <c r="AF43" s="16">
        <v>7966.7784398280301</v>
      </c>
      <c r="AG43" s="28">
        <v>52927.310069745952</v>
      </c>
      <c r="AH43" s="21">
        <v>0.36333946675371986</v>
      </c>
      <c r="AI43" s="16">
        <v>5622.572061887593</v>
      </c>
      <c r="AJ43" s="28">
        <v>37436.34903353126</v>
      </c>
      <c r="AK43" s="21">
        <v>0.45356472278212845</v>
      </c>
      <c r="AL43" s="16">
        <v>7828.4722281487766</v>
      </c>
      <c r="AM43" s="28">
        <v>63973.507842110383</v>
      </c>
      <c r="AN43" s="15">
        <v>0.43562014312558145</v>
      </c>
      <c r="AO43" s="16">
        <v>3428.6511266155553</v>
      </c>
      <c r="AP43" s="17">
        <v>23786.293041788562</v>
      </c>
      <c r="AQ43" s="15">
        <v>0.38740774032309011</v>
      </c>
      <c r="AR43" s="16">
        <v>7966.7784398280301</v>
      </c>
      <c r="AS43" s="17">
        <v>52927.310069745952</v>
      </c>
      <c r="AT43" s="15">
        <v>0.35141956255779239</v>
      </c>
      <c r="AU43" s="16">
        <v>5209.301589897751</v>
      </c>
      <c r="AV43" s="17">
        <v>30007.004813470245</v>
      </c>
      <c r="AW43" s="24">
        <v>41.9</v>
      </c>
      <c r="AX43" s="24">
        <v>54</v>
      </c>
      <c r="AY43" s="24">
        <v>41.9</v>
      </c>
      <c r="AZ43" s="24">
        <v>31.6</v>
      </c>
      <c r="BA43" s="24">
        <f t="shared" si="2"/>
        <v>41.9</v>
      </c>
      <c r="BB43" s="24">
        <f t="shared" si="3"/>
        <v>42.8</v>
      </c>
      <c r="BC43" s="19">
        <f t="shared" si="4"/>
        <v>0.17360285114358626</v>
      </c>
      <c r="BD43" s="24">
        <v>20.812522619005719</v>
      </c>
      <c r="BE43" s="19">
        <f t="shared" si="5"/>
        <v>11.498714312558144</v>
      </c>
      <c r="BF43" s="24">
        <f t="shared" si="6"/>
        <v>0.97897196261682251</v>
      </c>
      <c r="BJ43" s="14"/>
      <c r="BK43" s="14">
        <f t="shared" si="7"/>
        <v>26.396195157677255</v>
      </c>
      <c r="BL43" s="14">
        <f t="shared" si="8"/>
        <v>-80.527845249448433</v>
      </c>
      <c r="BM43" s="14">
        <f t="shared" si="9"/>
        <v>-48.722627514303937</v>
      </c>
      <c r="BN43" s="14">
        <f t="shared" si="10"/>
        <v>-27.54439140811456</v>
      </c>
      <c r="BO43" s="14">
        <f t="shared" si="11"/>
        <v>19.178703703703697</v>
      </c>
      <c r="BP43" s="14">
        <f t="shared" si="12"/>
        <v>8.6765822784810176</v>
      </c>
      <c r="BQ43" s="14">
        <f t="shared" si="13"/>
        <v>-27.54439140811456</v>
      </c>
      <c r="BR43" s="14">
        <f t="shared" si="14"/>
        <v>-1.9707943925233784</v>
      </c>
      <c r="BS43" s="24">
        <f t="shared" si="15"/>
        <v>17.617901377594649</v>
      </c>
      <c r="BT43" s="24">
        <f t="shared" si="16"/>
        <v>-43.314379711919393</v>
      </c>
      <c r="BU43" s="24">
        <f t="shared" si="17"/>
        <v>11.753875001602102</v>
      </c>
      <c r="BV43" s="24">
        <f t="shared" si="18"/>
        <v>22.306487537594812</v>
      </c>
      <c r="BW43" s="24">
        <f t="shared" si="19"/>
        <v>20.933870369446392</v>
      </c>
      <c r="BX43" s="24">
        <f t="shared" si="20"/>
        <v>33.161915930767798</v>
      </c>
      <c r="BY43" s="24">
        <f t="shared" si="21"/>
        <v>44.70273525205365</v>
      </c>
    </row>
    <row r="44" spans="1:77">
      <c r="A44" t="s">
        <v>61</v>
      </c>
      <c r="B44">
        <v>45</v>
      </c>
      <c r="C44" t="s">
        <v>301</v>
      </c>
      <c r="D44" t="s">
        <v>302</v>
      </c>
      <c r="E44" t="s">
        <v>298</v>
      </c>
      <c r="F44">
        <v>1</v>
      </c>
      <c r="G44" t="s">
        <v>301</v>
      </c>
      <c r="H44" t="s">
        <v>302</v>
      </c>
      <c r="I44" t="s">
        <v>298</v>
      </c>
      <c r="J44">
        <v>1</v>
      </c>
      <c r="L44">
        <v>2</v>
      </c>
      <c r="M44" t="s">
        <v>359</v>
      </c>
      <c r="N44" t="s">
        <v>360</v>
      </c>
      <c r="O44">
        <v>2</v>
      </c>
      <c r="P44" s="14">
        <v>4</v>
      </c>
      <c r="Q44" s="14" t="s">
        <v>380</v>
      </c>
      <c r="R44" s="14">
        <v>4</v>
      </c>
      <c r="S44" s="14" t="s">
        <v>380</v>
      </c>
      <c r="T44" s="15">
        <v>0.55521100000000001</v>
      </c>
      <c r="U44" s="16">
        <v>23623.8</v>
      </c>
      <c r="V44" s="17">
        <v>230643</v>
      </c>
      <c r="W44" s="24">
        <v>154.59</v>
      </c>
      <c r="X44" s="24">
        <v>57.079299999999996</v>
      </c>
      <c r="Y44" s="24">
        <v>41.3825</v>
      </c>
      <c r="Z44" s="19">
        <f t="shared" si="0"/>
        <v>0.10242582692732925</v>
      </c>
      <c r="AA44" s="19">
        <f t="shared" si="1"/>
        <v>29.289487720011177</v>
      </c>
      <c r="AB44" s="15">
        <v>0.51714023378605434</v>
      </c>
      <c r="AC44" s="16">
        <v>22663.186586909094</v>
      </c>
      <c r="AD44" s="17">
        <v>211215.07263940602</v>
      </c>
      <c r="AE44" s="21">
        <v>0.60349822153440391</v>
      </c>
      <c r="AF44" s="16">
        <v>26782.089849928256</v>
      </c>
      <c r="AG44" s="28">
        <v>306487.76119816158</v>
      </c>
      <c r="AH44" s="21">
        <v>0.55594596776385963</v>
      </c>
      <c r="AI44" s="16">
        <v>21216.074926841247</v>
      </c>
      <c r="AJ44" s="28">
        <v>217644.68213845842</v>
      </c>
      <c r="AK44" s="21">
        <v>0.61434707416888734</v>
      </c>
      <c r="AL44" s="16">
        <v>24411.804002708312</v>
      </c>
      <c r="AM44" s="28">
        <v>290192.9095179445</v>
      </c>
      <c r="AN44" s="15">
        <v>0.51714023378605434</v>
      </c>
      <c r="AO44" s="16">
        <v>22663.186586909094</v>
      </c>
      <c r="AP44" s="17">
        <v>211215.07263940602</v>
      </c>
      <c r="AQ44" s="15">
        <v>0.60349822153440391</v>
      </c>
      <c r="AR44" s="16">
        <v>26782.089849928256</v>
      </c>
      <c r="AS44" s="17">
        <v>306487.76119816158</v>
      </c>
      <c r="AT44" s="15">
        <v>0.51714023378605434</v>
      </c>
      <c r="AU44" s="16">
        <v>22663.186586909094</v>
      </c>
      <c r="AV44" s="17">
        <v>211215.07263940602</v>
      </c>
      <c r="AW44" s="24">
        <v>162.1</v>
      </c>
      <c r="AX44" s="24">
        <v>58.8</v>
      </c>
      <c r="AY44" s="24">
        <v>158.5</v>
      </c>
      <c r="AZ44" s="24">
        <v>44.1</v>
      </c>
      <c r="BA44" s="24">
        <f t="shared" si="2"/>
        <v>160.30000000000001</v>
      </c>
      <c r="BB44" s="24">
        <f t="shared" si="3"/>
        <v>51.45</v>
      </c>
      <c r="BC44" s="19">
        <f t="shared" si="4"/>
        <v>0.10729909709427084</v>
      </c>
      <c r="BD44" s="24">
        <v>27.959228746950782</v>
      </c>
      <c r="BE44" s="19">
        <f t="shared" si="5"/>
        <v>-3.8070766213945673</v>
      </c>
      <c r="BF44" s="24">
        <f t="shared" si="6"/>
        <v>3.1156462585034013</v>
      </c>
      <c r="BJ44" s="14"/>
      <c r="BK44" s="14">
        <f t="shared" si="7"/>
        <v>-7.3617877176611053</v>
      </c>
      <c r="BL44" s="14">
        <f t="shared" si="8"/>
        <v>-4.2386511244000555</v>
      </c>
      <c r="BM44" s="14">
        <f t="shared" si="9"/>
        <v>-9.1981727997992078</v>
      </c>
      <c r="BN44" s="14">
        <f t="shared" si="10"/>
        <v>4.6329426280073971</v>
      </c>
      <c r="BO44" s="14">
        <f t="shared" si="11"/>
        <v>2.9263605442176885</v>
      </c>
      <c r="BP44" s="14">
        <f t="shared" si="12"/>
        <v>6.1621315192743786</v>
      </c>
      <c r="BQ44" s="14">
        <f t="shared" si="13"/>
        <v>3.5620711166562744</v>
      </c>
      <c r="BR44" s="14">
        <f t="shared" si="14"/>
        <v>-10.941302235179773</v>
      </c>
      <c r="BS44" s="24">
        <f t="shared" si="15"/>
        <v>-4.7578528903644131</v>
      </c>
      <c r="BT44" s="24">
        <f t="shared" si="16"/>
        <v>5.7568059514858581</v>
      </c>
      <c r="BU44" s="24">
        <f t="shared" si="17"/>
        <v>0.13220129409622738</v>
      </c>
      <c r="BV44" s="24">
        <f t="shared" si="18"/>
        <v>11.792544449016241</v>
      </c>
      <c r="BW44" s="24">
        <f t="shared" si="19"/>
        <v>3.2279630076535475</v>
      </c>
      <c r="BX44" s="24">
        <f t="shared" si="20"/>
        <v>24.746424099174281</v>
      </c>
      <c r="BY44" s="24">
        <f t="shared" si="21"/>
        <v>20.520801013665753</v>
      </c>
    </row>
    <row r="45" spans="1:77">
      <c r="A45" t="s">
        <v>62</v>
      </c>
      <c r="B45" s="5">
        <v>46</v>
      </c>
      <c r="C45" t="s">
        <v>321</v>
      </c>
      <c r="D45" t="s">
        <v>294</v>
      </c>
      <c r="E45" t="s">
        <v>308</v>
      </c>
      <c r="F45">
        <v>1</v>
      </c>
      <c r="G45" t="s">
        <v>293</v>
      </c>
      <c r="H45" t="s">
        <v>294</v>
      </c>
      <c r="I45" t="s">
        <v>295</v>
      </c>
      <c r="J45">
        <v>1</v>
      </c>
      <c r="K45" t="s">
        <v>312</v>
      </c>
      <c r="L45">
        <v>2</v>
      </c>
      <c r="M45" t="s">
        <v>359</v>
      </c>
      <c r="N45" t="s">
        <v>360</v>
      </c>
      <c r="O45">
        <v>2</v>
      </c>
      <c r="P45" s="14">
        <v>4</v>
      </c>
      <c r="Q45" s="14" t="s">
        <v>380</v>
      </c>
      <c r="R45" s="14">
        <v>4</v>
      </c>
      <c r="S45" s="14" t="s">
        <v>380</v>
      </c>
      <c r="T45" s="15">
        <v>0.56875600000000004</v>
      </c>
      <c r="U45" s="16">
        <v>16466.2</v>
      </c>
      <c r="V45" s="17">
        <v>170171</v>
      </c>
      <c r="W45" s="24">
        <v>96.684599999999989</v>
      </c>
      <c r="X45" s="24">
        <v>56.787700000000001</v>
      </c>
      <c r="Y45" s="24">
        <v>46.886200000000002</v>
      </c>
      <c r="Z45" s="19">
        <f t="shared" si="0"/>
        <v>9.676266813969478E-2</v>
      </c>
      <c r="AA45" s="19">
        <f t="shared" si="1"/>
        <v>31.003692412335567</v>
      </c>
      <c r="AB45" s="15">
        <v>0.50556547185470568</v>
      </c>
      <c r="AC45" s="16">
        <v>13613.995069487732</v>
      </c>
      <c r="AD45" s="17">
        <v>121633.54724176793</v>
      </c>
      <c r="AE45" s="21">
        <v>0.56562216104794882</v>
      </c>
      <c r="AF45" s="16">
        <v>15721.12857294175</v>
      </c>
      <c r="AG45" s="28">
        <v>160663.6477547831</v>
      </c>
      <c r="AH45" s="21">
        <v>0.5473918806191278</v>
      </c>
      <c r="AI45" s="16">
        <v>14305.752734791582</v>
      </c>
      <c r="AJ45" s="28">
        <v>143813.53513339645</v>
      </c>
      <c r="AK45" s="21">
        <v>0.59510209102002087</v>
      </c>
      <c r="AL45" s="16">
        <v>16411.690671928111</v>
      </c>
      <c r="AM45" s="28">
        <v>185525.68601624301</v>
      </c>
      <c r="AN45" s="15">
        <v>0.50556547185470568</v>
      </c>
      <c r="AO45" s="16">
        <v>13613.995069487732</v>
      </c>
      <c r="AP45" s="17">
        <v>121633.54724176793</v>
      </c>
      <c r="AQ45" s="15">
        <v>0.56562216104794882</v>
      </c>
      <c r="AR45" s="16">
        <v>15721.12857294175</v>
      </c>
      <c r="AS45" s="17">
        <v>160663.6477547831</v>
      </c>
      <c r="AT45" s="15">
        <v>0.50556547185470568</v>
      </c>
      <c r="AU45" s="16">
        <v>13613.995069487732</v>
      </c>
      <c r="AV45" s="17">
        <v>121633.54724176793</v>
      </c>
      <c r="AW45" s="24">
        <v>100</v>
      </c>
      <c r="AX45" s="24">
        <v>59.6</v>
      </c>
      <c r="AY45" s="24">
        <v>99.5</v>
      </c>
      <c r="AZ45" s="24">
        <v>46.2</v>
      </c>
      <c r="BA45" s="24">
        <f t="shared" si="2"/>
        <v>99.75</v>
      </c>
      <c r="BB45" s="24">
        <f t="shared" si="3"/>
        <v>52.900000000000006</v>
      </c>
      <c r="BC45" s="19">
        <f t="shared" si="4"/>
        <v>0.11192631784739072</v>
      </c>
      <c r="BD45" s="24">
        <v>26.803347574521656</v>
      </c>
      <c r="BE45" s="19">
        <f t="shared" si="5"/>
        <v>-6.3190528145294351</v>
      </c>
      <c r="BF45" s="24">
        <f t="shared" si="6"/>
        <v>1.885633270321361</v>
      </c>
      <c r="BJ45" s="14"/>
      <c r="BK45" s="14">
        <f t="shared" si="7"/>
        <v>-12.498980184203454</v>
      </c>
      <c r="BL45" s="14">
        <f t="shared" si="8"/>
        <v>-20.950535944476378</v>
      </c>
      <c r="BM45" s="14">
        <f t="shared" si="9"/>
        <v>-39.904659412551212</v>
      </c>
      <c r="BN45" s="14">
        <f t="shared" si="10"/>
        <v>3.3154000000000106</v>
      </c>
      <c r="BO45" s="14">
        <f t="shared" si="11"/>
        <v>4.7186241610738264</v>
      </c>
      <c r="BP45" s="14">
        <f t="shared" si="12"/>
        <v>-1.485281385281384</v>
      </c>
      <c r="BQ45" s="14">
        <f t="shared" si="13"/>
        <v>3.0730827067669284</v>
      </c>
      <c r="BR45" s="14">
        <f t="shared" si="14"/>
        <v>-7.3491493383742821</v>
      </c>
      <c r="BS45" s="24">
        <f t="shared" si="15"/>
        <v>-15.670971046193557</v>
      </c>
      <c r="BT45" s="24">
        <f t="shared" si="16"/>
        <v>-2.6236311046506557</v>
      </c>
      <c r="BU45" s="24">
        <f t="shared" si="17"/>
        <v>-3.9028929981037241</v>
      </c>
      <c r="BV45" s="24">
        <f t="shared" si="18"/>
        <v>4.7392998766044174</v>
      </c>
      <c r="BW45" s="24">
        <f t="shared" si="19"/>
        <v>-0.3321371890412691</v>
      </c>
      <c r="BX45" s="24">
        <f t="shared" si="20"/>
        <v>5.9175503470005433</v>
      </c>
      <c r="BY45" s="24">
        <f t="shared" si="21"/>
        <v>8.2763127553662237</v>
      </c>
    </row>
    <row r="46" spans="1:77">
      <c r="A46" t="s">
        <v>63</v>
      </c>
      <c r="B46">
        <v>47</v>
      </c>
      <c r="C46" t="s">
        <v>293</v>
      </c>
      <c r="D46" t="s">
        <v>294</v>
      </c>
      <c r="E46" t="s">
        <v>295</v>
      </c>
      <c r="F46">
        <v>1</v>
      </c>
      <c r="G46" t="s">
        <v>299</v>
      </c>
      <c r="H46" t="s">
        <v>294</v>
      </c>
      <c r="I46" t="s">
        <v>295</v>
      </c>
      <c r="J46">
        <v>2</v>
      </c>
      <c r="L46">
        <v>2</v>
      </c>
      <c r="M46" t="s">
        <v>359</v>
      </c>
      <c r="N46" t="s">
        <v>360</v>
      </c>
      <c r="O46">
        <v>2</v>
      </c>
      <c r="P46" s="14">
        <v>4</v>
      </c>
      <c r="Q46" s="14" t="s">
        <v>380</v>
      </c>
      <c r="R46" s="14">
        <v>4</v>
      </c>
      <c r="S46" s="14" t="s">
        <v>380</v>
      </c>
      <c r="T46" s="15">
        <v>0.58046200000000003</v>
      </c>
      <c r="U46" s="16">
        <v>24631.599999999999</v>
      </c>
      <c r="V46" s="17">
        <v>254655</v>
      </c>
      <c r="W46" s="24">
        <v>157.89400000000001</v>
      </c>
      <c r="X46" s="24">
        <v>56.173999999999999</v>
      </c>
      <c r="Y46" s="24">
        <v>46.052599999999998</v>
      </c>
      <c r="Z46" s="19">
        <f t="shared" si="0"/>
        <v>9.6725373544599549E-2</v>
      </c>
      <c r="AA46" s="19">
        <f t="shared" si="1"/>
        <v>31.015646567823453</v>
      </c>
      <c r="AB46" s="15">
        <v>0.52542947065919265</v>
      </c>
      <c r="AC46" s="16">
        <v>23280.399860314257</v>
      </c>
      <c r="AD46" s="17">
        <v>220841.25676941962</v>
      </c>
      <c r="AE46" s="21">
        <v>0.61247293876027809</v>
      </c>
      <c r="AF46" s="16">
        <v>27647.439971714874</v>
      </c>
      <c r="AG46" s="28">
        <v>323859.16625674069</v>
      </c>
      <c r="AH46" s="21">
        <v>0.56431589597098375</v>
      </c>
      <c r="AI46" s="16">
        <v>21897.504099994196</v>
      </c>
      <c r="AJ46" s="28">
        <v>229255.59913188373</v>
      </c>
      <c r="AK46" s="21">
        <v>0.62339687237875974</v>
      </c>
      <c r="AL46" s="16">
        <v>25301.780616909316</v>
      </c>
      <c r="AM46" s="28">
        <v>308397.28702819103</v>
      </c>
      <c r="AN46" s="15">
        <v>0.52542947065919265</v>
      </c>
      <c r="AO46" s="16">
        <v>23280.399860314257</v>
      </c>
      <c r="AP46" s="17">
        <v>220841.25676941962</v>
      </c>
      <c r="AQ46" s="15">
        <v>0.61247293876027809</v>
      </c>
      <c r="AR46" s="16">
        <v>27647.439971714874</v>
      </c>
      <c r="AS46" s="17">
        <v>323859.16625674069</v>
      </c>
      <c r="AT46" s="15">
        <v>0.52542947065919265</v>
      </c>
      <c r="AU46" s="16">
        <v>23280.399860314257</v>
      </c>
      <c r="AV46" s="17">
        <v>220841.25676941962</v>
      </c>
      <c r="AW46" s="24">
        <v>163.30000000000001</v>
      </c>
      <c r="AX46" s="24">
        <v>60.4</v>
      </c>
      <c r="AY46" s="24">
        <v>159.6</v>
      </c>
      <c r="AZ46" s="24">
        <v>44.9</v>
      </c>
      <c r="BA46" s="24">
        <f t="shared" si="2"/>
        <v>161.44999999999999</v>
      </c>
      <c r="BB46" s="24">
        <f t="shared" si="3"/>
        <v>52.65</v>
      </c>
      <c r="BC46" s="19">
        <f t="shared" si="4"/>
        <v>0.10541689628501492</v>
      </c>
      <c r="BD46" s="24">
        <v>28.458436035613502</v>
      </c>
      <c r="BE46" s="19">
        <f t="shared" si="5"/>
        <v>-5.5032529340807379</v>
      </c>
      <c r="BF46" s="24">
        <f t="shared" si="6"/>
        <v>3.0664767331433995</v>
      </c>
      <c r="BJ46" s="14"/>
      <c r="BK46" s="14">
        <f t="shared" si="7"/>
        <v>-10.473818545382455</v>
      </c>
      <c r="BL46" s="14">
        <f t="shared" si="8"/>
        <v>-5.8040246206815009</v>
      </c>
      <c r="BM46" s="14">
        <f t="shared" si="9"/>
        <v>-15.311334360809816</v>
      </c>
      <c r="BN46" s="14">
        <f t="shared" si="10"/>
        <v>3.3104715248009833</v>
      </c>
      <c r="BO46" s="14">
        <f t="shared" si="11"/>
        <v>6.9966887417218526</v>
      </c>
      <c r="BP46" s="14">
        <f t="shared" si="12"/>
        <v>-2.5670378619153666</v>
      </c>
      <c r="BQ46" s="14">
        <f t="shared" si="13"/>
        <v>2.2025394859089396</v>
      </c>
      <c r="BR46" s="14">
        <f t="shared" si="14"/>
        <v>-6.6932573599240293</v>
      </c>
      <c r="BS46" s="24">
        <f t="shared" si="15"/>
        <v>-8.9857732484308048</v>
      </c>
      <c r="BT46" s="24">
        <f t="shared" si="16"/>
        <v>12.642997569331973</v>
      </c>
      <c r="BU46" s="24">
        <f t="shared" si="17"/>
        <v>-2.8611818565264184</v>
      </c>
      <c r="BV46" s="24">
        <f t="shared" si="18"/>
        <v>10.908206961658205</v>
      </c>
      <c r="BW46" s="24">
        <f t="shared" si="19"/>
        <v>2.6487488254539389</v>
      </c>
      <c r="BX46" s="24">
        <f t="shared" si="20"/>
        <v>21.36859890569804</v>
      </c>
      <c r="BY46" s="24">
        <f t="shared" si="21"/>
        <v>17.426316407017669</v>
      </c>
    </row>
    <row r="47" spans="1:77">
      <c r="A47" t="s">
        <v>64</v>
      </c>
      <c r="B47">
        <v>48</v>
      </c>
      <c r="C47" t="s">
        <v>293</v>
      </c>
      <c r="D47" t="s">
        <v>294</v>
      </c>
      <c r="E47" t="s">
        <v>295</v>
      </c>
      <c r="F47">
        <v>1</v>
      </c>
      <c r="G47" t="s">
        <v>293</v>
      </c>
      <c r="H47" t="s">
        <v>294</v>
      </c>
      <c r="I47" t="s">
        <v>295</v>
      </c>
      <c r="J47">
        <v>1</v>
      </c>
      <c r="L47">
        <v>2</v>
      </c>
      <c r="M47" t="s">
        <v>359</v>
      </c>
      <c r="N47" t="s">
        <v>360</v>
      </c>
      <c r="O47">
        <v>2</v>
      </c>
      <c r="P47" s="14">
        <v>4</v>
      </c>
      <c r="Q47" s="14" t="s">
        <v>380</v>
      </c>
      <c r="R47" s="14">
        <v>4</v>
      </c>
      <c r="S47" s="14" t="s">
        <v>380</v>
      </c>
      <c r="T47" s="15">
        <v>0.53503800000000001</v>
      </c>
      <c r="U47" s="16">
        <v>16945</v>
      </c>
      <c r="V47" s="17">
        <v>159332</v>
      </c>
      <c r="W47" s="24">
        <v>111.13199999999999</v>
      </c>
      <c r="X47" s="24">
        <v>54.504400000000004</v>
      </c>
      <c r="Y47" s="24">
        <v>44.240600000000001</v>
      </c>
      <c r="Z47" s="19">
        <f t="shared" si="0"/>
        <v>0.10635026234529159</v>
      </c>
      <c r="AA47" s="19">
        <f t="shared" si="1"/>
        <v>28.208675125405726</v>
      </c>
      <c r="AB47" s="15">
        <v>0.4745099473974751</v>
      </c>
      <c r="AC47" s="16">
        <v>14442.345765674338</v>
      </c>
      <c r="AD47" s="17">
        <v>121483.34842015326</v>
      </c>
      <c r="AE47" s="21">
        <v>0.56923064025531644</v>
      </c>
      <c r="AF47" s="16">
        <v>17546.838920686925</v>
      </c>
      <c r="AG47" s="28">
        <v>182053.31196471833</v>
      </c>
      <c r="AH47" s="21">
        <v>0.52049283452397566</v>
      </c>
      <c r="AI47" s="16">
        <v>14638.223931754217</v>
      </c>
      <c r="AJ47" s="28">
        <v>138283.23512364351</v>
      </c>
      <c r="AK47" s="21">
        <v>0.59109733656143992</v>
      </c>
      <c r="AL47" s="16">
        <v>17385.212411652214</v>
      </c>
      <c r="AM47" s="28">
        <v>194407.97113959663</v>
      </c>
      <c r="AN47" s="15">
        <v>0.4745099473974751</v>
      </c>
      <c r="AO47" s="16">
        <v>14442.345765674338</v>
      </c>
      <c r="AP47" s="17">
        <v>121483.34842015326</v>
      </c>
      <c r="AQ47" s="15">
        <v>0.56923064025531644</v>
      </c>
      <c r="AR47" s="16">
        <v>17546.838920686925</v>
      </c>
      <c r="AS47" s="17">
        <v>182053.31196471833</v>
      </c>
      <c r="AT47" s="15">
        <v>0.4745099473974751</v>
      </c>
      <c r="AU47" s="16">
        <v>14442.345765674338</v>
      </c>
      <c r="AV47" s="17">
        <v>121483.34842015326</v>
      </c>
      <c r="AW47" s="24">
        <v>110.9</v>
      </c>
      <c r="AX47" s="24">
        <v>57.5</v>
      </c>
      <c r="AY47" s="24">
        <v>113.7</v>
      </c>
      <c r="AZ47" s="24">
        <v>40.9</v>
      </c>
      <c r="BA47" s="24">
        <f t="shared" si="2"/>
        <v>112.30000000000001</v>
      </c>
      <c r="BB47" s="24">
        <f t="shared" si="3"/>
        <v>49.2</v>
      </c>
      <c r="BC47" s="19">
        <f t="shared" si="4"/>
        <v>0.11888333630486639</v>
      </c>
      <c r="BD47" s="24">
        <v>25.234823426445157</v>
      </c>
      <c r="BE47" s="19">
        <f t="shared" si="5"/>
        <v>-6.0528052602524918</v>
      </c>
      <c r="BF47" s="24">
        <f t="shared" si="6"/>
        <v>2.2825203252032522</v>
      </c>
      <c r="BJ47" s="14"/>
      <c r="BK47" s="14">
        <f t="shared" si="7"/>
        <v>-12.755908055142068</v>
      </c>
      <c r="BL47" s="14">
        <f t="shared" si="8"/>
        <v>-17.328585500797345</v>
      </c>
      <c r="BM47" s="14">
        <f t="shared" si="9"/>
        <v>-31.15542341568181</v>
      </c>
      <c r="BN47" s="14">
        <f t="shared" si="10"/>
        <v>-0.20919747520287205</v>
      </c>
      <c r="BO47" s="14">
        <f t="shared" si="11"/>
        <v>5.2097391304347758</v>
      </c>
      <c r="BP47" s="14">
        <f t="shared" si="12"/>
        <v>-8.1677261613691989</v>
      </c>
      <c r="BQ47" s="14">
        <f t="shared" si="13"/>
        <v>1.0400712377560291</v>
      </c>
      <c r="BR47" s="14">
        <f t="shared" si="14"/>
        <v>-10.781300813008132</v>
      </c>
      <c r="BS47" s="24">
        <f t="shared" si="15"/>
        <v>-11.784713721610919</v>
      </c>
      <c r="BT47" s="24">
        <f t="shared" si="16"/>
        <v>6.8876545784202827</v>
      </c>
      <c r="BU47" s="24">
        <f t="shared" si="17"/>
        <v>-2.7944986964761678</v>
      </c>
      <c r="BV47" s="24">
        <f t="shared" si="18"/>
        <v>3.4298993876178145</v>
      </c>
      <c r="BW47" s="24">
        <f t="shared" si="19"/>
        <v>2.5321083299342777</v>
      </c>
      <c r="BX47" s="24">
        <f t="shared" si="20"/>
        <v>12.480581495337855</v>
      </c>
      <c r="BY47" s="24">
        <f t="shared" si="21"/>
        <v>18.042455221349936</v>
      </c>
    </row>
    <row r="48" spans="1:77">
      <c r="A48" s="8" t="s">
        <v>65</v>
      </c>
      <c r="B48" s="6">
        <v>49</v>
      </c>
      <c r="C48" t="s">
        <v>301</v>
      </c>
      <c r="D48" t="s">
        <v>302</v>
      </c>
      <c r="E48" t="s">
        <v>298</v>
      </c>
      <c r="F48">
        <v>1</v>
      </c>
      <c r="G48" t="s">
        <v>293</v>
      </c>
      <c r="H48" t="s">
        <v>294</v>
      </c>
      <c r="I48" t="s">
        <v>295</v>
      </c>
      <c r="J48">
        <v>1</v>
      </c>
      <c r="L48">
        <v>2</v>
      </c>
      <c r="M48" t="s">
        <v>359</v>
      </c>
      <c r="N48" t="s">
        <v>360</v>
      </c>
      <c r="O48">
        <v>2</v>
      </c>
      <c r="P48" s="14">
        <v>4</v>
      </c>
      <c r="Q48" s="14" t="s">
        <v>380</v>
      </c>
      <c r="R48" s="14">
        <v>4</v>
      </c>
      <c r="S48" s="14" t="s">
        <v>380</v>
      </c>
      <c r="T48" s="15">
        <v>0.53002400000000005</v>
      </c>
      <c r="U48" s="16">
        <v>14377</v>
      </c>
      <c r="V48" s="17">
        <v>129578.00000000001</v>
      </c>
      <c r="W48" s="24">
        <v>83.757499999999993</v>
      </c>
      <c r="X48" s="24">
        <v>54.947299999999998</v>
      </c>
      <c r="Y48" s="24">
        <v>44.254799999999996</v>
      </c>
      <c r="Z48" s="19">
        <f t="shared" si="0"/>
        <v>0.11095247650064052</v>
      </c>
      <c r="AA48" s="19">
        <f t="shared" si="1"/>
        <v>27.038603324754821</v>
      </c>
      <c r="AB48" s="15">
        <v>0.42831766460572818</v>
      </c>
      <c r="AC48" s="16">
        <v>9767.7433968224559</v>
      </c>
      <c r="AD48" s="17">
        <v>73620.777502542653</v>
      </c>
      <c r="AE48" s="21">
        <v>0.52475150075501442</v>
      </c>
      <c r="AF48" s="16">
        <v>12417.666716791209</v>
      </c>
      <c r="AG48" s="28">
        <v>114761.90441027755</v>
      </c>
      <c r="AH48" s="21">
        <v>0.47219954884405296</v>
      </c>
      <c r="AI48" s="16">
        <v>10788.266540715815</v>
      </c>
      <c r="AJ48" s="28">
        <v>91645.581133965781</v>
      </c>
      <c r="AK48" s="21">
        <v>0.5628835146758433</v>
      </c>
      <c r="AL48" s="16">
        <v>13428.195269294845</v>
      </c>
      <c r="AM48" s="28">
        <v>139972.34932755976</v>
      </c>
      <c r="AN48" s="15">
        <v>0.42831766460572818</v>
      </c>
      <c r="AO48" s="16">
        <v>9767.7433968224559</v>
      </c>
      <c r="AP48" s="17">
        <v>73620.777502542653</v>
      </c>
      <c r="AQ48" s="15">
        <v>0.52475150075501442</v>
      </c>
      <c r="AR48" s="16">
        <v>12417.666716791209</v>
      </c>
      <c r="AS48" s="17">
        <v>114761.90441027755</v>
      </c>
      <c r="AT48" s="15">
        <v>0.42831766460572818</v>
      </c>
      <c r="AU48" s="16">
        <v>9767.7433968224559</v>
      </c>
      <c r="AV48" s="17">
        <v>73620.777502542653</v>
      </c>
      <c r="AW48" s="24">
        <v>84.4</v>
      </c>
      <c r="AX48" s="24">
        <v>55.9</v>
      </c>
      <c r="AY48" s="24">
        <v>86.7</v>
      </c>
      <c r="AZ48" s="24">
        <v>36.6</v>
      </c>
      <c r="BA48" s="24">
        <f t="shared" si="2"/>
        <v>85.550000000000011</v>
      </c>
      <c r="BB48" s="24">
        <f t="shared" si="3"/>
        <v>46.25</v>
      </c>
      <c r="BC48" s="19">
        <f t="shared" si="4"/>
        <v>0.13267644988515784</v>
      </c>
      <c r="BD48" s="24">
        <v>22.611397897643041</v>
      </c>
      <c r="BE48" s="19">
        <f t="shared" si="5"/>
        <v>-10.170633539427188</v>
      </c>
      <c r="BF48" s="24">
        <f t="shared" si="6"/>
        <v>1.8497297297297299</v>
      </c>
      <c r="BJ48" s="14"/>
      <c r="BK48" s="14">
        <f t="shared" si="7"/>
        <v>-23.745538369960492</v>
      </c>
      <c r="BL48" s="14">
        <f t="shared" si="8"/>
        <v>-47.188551295040995</v>
      </c>
      <c r="BM48" s="14">
        <f t="shared" si="9"/>
        <v>-76.007377802448175</v>
      </c>
      <c r="BN48" s="14">
        <f t="shared" si="10"/>
        <v>0.76125592417063093</v>
      </c>
      <c r="BO48" s="14">
        <f t="shared" si="11"/>
        <v>1.7042933810375673</v>
      </c>
      <c r="BP48" s="14">
        <f t="shared" si="12"/>
        <v>-20.914754098360643</v>
      </c>
      <c r="BQ48" s="14">
        <f t="shared" si="13"/>
        <v>2.0952659263588753</v>
      </c>
      <c r="BR48" s="14">
        <f t="shared" si="14"/>
        <v>-18.804972972972969</v>
      </c>
      <c r="BS48" s="24">
        <f t="shared" si="15"/>
        <v>-19.579529966049826</v>
      </c>
      <c r="BT48" s="24">
        <f t="shared" si="16"/>
        <v>-0.17617848517925866</v>
      </c>
      <c r="BU48" s="24">
        <f t="shared" si="17"/>
        <v>-12.245765862653121</v>
      </c>
      <c r="BV48" s="24">
        <f t="shared" si="18"/>
        <v>15.778594545136034</v>
      </c>
      <c r="BW48" s="24">
        <f t="shared" si="19"/>
        <v>-7.0657650687781457</v>
      </c>
      <c r="BX48" s="24">
        <f t="shared" si="20"/>
        <v>12.910290802385466</v>
      </c>
      <c r="BY48" s="24">
        <f t="shared" si="21"/>
        <v>7.4260019050156458</v>
      </c>
    </row>
    <row r="49" spans="1:77">
      <c r="A49" t="s">
        <v>66</v>
      </c>
      <c r="B49" s="6">
        <v>50</v>
      </c>
      <c r="C49" t="s">
        <v>310</v>
      </c>
      <c r="D49" t="s">
        <v>294</v>
      </c>
      <c r="E49" t="s">
        <v>295</v>
      </c>
      <c r="F49">
        <v>3</v>
      </c>
      <c r="G49" t="s">
        <v>297</v>
      </c>
      <c r="H49" t="s">
        <v>294</v>
      </c>
      <c r="I49" t="s">
        <v>298</v>
      </c>
      <c r="J49">
        <v>2</v>
      </c>
      <c r="L49">
        <v>1</v>
      </c>
      <c r="M49" t="s">
        <v>359</v>
      </c>
      <c r="N49" t="s">
        <v>360</v>
      </c>
      <c r="O49">
        <v>2</v>
      </c>
      <c r="P49" s="14">
        <v>4</v>
      </c>
      <c r="Q49" s="14" t="s">
        <v>380</v>
      </c>
      <c r="R49" s="14">
        <v>4</v>
      </c>
      <c r="S49" s="14" t="s">
        <v>380</v>
      </c>
      <c r="T49" s="15">
        <v>0.52567600000000003</v>
      </c>
      <c r="U49" s="16">
        <v>14292.900000000001</v>
      </c>
      <c r="V49" s="17">
        <v>124028.00000000001</v>
      </c>
      <c r="W49" s="24">
        <v>87.739399999999989</v>
      </c>
      <c r="X49" s="24">
        <v>58.203400000000002</v>
      </c>
      <c r="Y49" s="24">
        <v>46.330999999999996</v>
      </c>
      <c r="Z49" s="19">
        <f t="shared" si="0"/>
        <v>0.11523930080304447</v>
      </c>
      <c r="AA49" s="19">
        <f t="shared" si="1"/>
        <v>26.032785508889027</v>
      </c>
      <c r="AB49" s="15">
        <v>0.51042807007866342</v>
      </c>
      <c r="AC49" s="16">
        <v>14356.202053923646</v>
      </c>
      <c r="AD49" s="17">
        <v>127080.91094399011</v>
      </c>
      <c r="AE49" s="21">
        <v>0.55188727444460506</v>
      </c>
      <c r="AF49" s="16">
        <v>16141.257267348567</v>
      </c>
      <c r="AG49" s="28">
        <v>156797.67313733051</v>
      </c>
      <c r="AH49" s="21">
        <v>0.54448822089990301</v>
      </c>
      <c r="AI49" s="16">
        <v>12485.052862376438</v>
      </c>
      <c r="AJ49" s="28">
        <v>124646.55269013894</v>
      </c>
      <c r="AK49" s="21">
        <v>0.57345285004454183</v>
      </c>
      <c r="AL49" s="16">
        <v>13740.798235122737</v>
      </c>
      <c r="AM49" s="28">
        <v>147057.75105260836</v>
      </c>
      <c r="AN49" s="15">
        <v>0.49661219449195282</v>
      </c>
      <c r="AO49" s="16">
        <v>11194.009824739631</v>
      </c>
      <c r="AP49" s="17">
        <v>97181.629339027684</v>
      </c>
      <c r="AQ49" s="15">
        <v>0.55188727444460506</v>
      </c>
      <c r="AR49" s="16">
        <v>16141.257267348567</v>
      </c>
      <c r="AS49" s="17">
        <v>156797.67313733051</v>
      </c>
      <c r="AT49" s="15">
        <v>0.51042807007866342</v>
      </c>
      <c r="AU49" s="16">
        <v>14356.202053923646</v>
      </c>
      <c r="AV49" s="17">
        <v>127080.91094399011</v>
      </c>
      <c r="AW49" s="24">
        <v>79</v>
      </c>
      <c r="AX49" s="24">
        <v>58.4</v>
      </c>
      <c r="AY49" s="24">
        <v>85.7</v>
      </c>
      <c r="AZ49" s="24">
        <v>49.5</v>
      </c>
      <c r="BA49" s="24">
        <f t="shared" si="2"/>
        <v>82.35</v>
      </c>
      <c r="BB49" s="24">
        <f t="shared" si="3"/>
        <v>53.95</v>
      </c>
      <c r="BC49" s="19">
        <f t="shared" si="4"/>
        <v>0.11296898918399338</v>
      </c>
      <c r="BD49" s="24">
        <v>26.044723256606957</v>
      </c>
      <c r="BE49" s="19">
        <f t="shared" si="5"/>
        <v>-2.9063805508047214</v>
      </c>
      <c r="BF49" s="24">
        <f t="shared" si="6"/>
        <v>1.5264133456904538</v>
      </c>
      <c r="BJ49" s="14"/>
      <c r="BK49" s="14">
        <f t="shared" si="7"/>
        <v>-5.8524147877158432</v>
      </c>
      <c r="BL49" s="14">
        <f t="shared" si="8"/>
        <v>-27.683468424438779</v>
      </c>
      <c r="BM49" s="14">
        <f t="shared" si="9"/>
        <v>-27.62494397713391</v>
      </c>
      <c r="BN49" s="14">
        <f t="shared" si="10"/>
        <v>-11.062531645569607</v>
      </c>
      <c r="BO49" s="14">
        <f t="shared" si="11"/>
        <v>0.33664383561643246</v>
      </c>
      <c r="BP49" s="14">
        <f t="shared" si="12"/>
        <v>6.4020202020202106</v>
      </c>
      <c r="BQ49" s="14">
        <f t="shared" si="13"/>
        <v>-6.5445051608985976</v>
      </c>
      <c r="BR49" s="14">
        <f t="shared" si="14"/>
        <v>-7.8839666357738629</v>
      </c>
      <c r="BS49" s="24">
        <f t="shared" si="15"/>
        <v>4.5835571375869938E-2</v>
      </c>
      <c r="BT49" s="24">
        <f t="shared" si="16"/>
        <v>33.065860166507946</v>
      </c>
      <c r="BU49" s="24">
        <f t="shared" si="17"/>
        <v>3.4550280755038325</v>
      </c>
      <c r="BV49" s="24">
        <f t="shared" si="18"/>
        <v>11.451135662694163</v>
      </c>
      <c r="BW49" s="24">
        <f t="shared" si="19"/>
        <v>-4.0179744686596326</v>
      </c>
      <c r="BX49" s="24">
        <f t="shared" si="20"/>
        <v>20.89933637511912</v>
      </c>
      <c r="BY49" s="24">
        <f t="shared" si="21"/>
        <v>15.660344924198997</v>
      </c>
    </row>
    <row r="50" spans="1:77">
      <c r="A50" s="9" t="s">
        <v>67</v>
      </c>
      <c r="B50">
        <v>51</v>
      </c>
      <c r="C50" t="s">
        <v>313</v>
      </c>
      <c r="D50" t="s">
        <v>314</v>
      </c>
      <c r="E50" t="s">
        <v>308</v>
      </c>
      <c r="F50">
        <v>3</v>
      </c>
      <c r="G50" t="s">
        <v>310</v>
      </c>
      <c r="H50" t="s">
        <v>294</v>
      </c>
      <c r="I50" t="s">
        <v>295</v>
      </c>
      <c r="J50">
        <v>3</v>
      </c>
      <c r="L50">
        <v>0</v>
      </c>
      <c r="M50" t="s">
        <v>361</v>
      </c>
      <c r="N50" t="s">
        <v>362</v>
      </c>
      <c r="O50">
        <v>2</v>
      </c>
      <c r="P50" s="14">
        <v>1</v>
      </c>
      <c r="Q50" s="14" t="s">
        <v>381</v>
      </c>
      <c r="R50" s="18">
        <v>4</v>
      </c>
      <c r="S50" s="18" t="s">
        <v>380</v>
      </c>
      <c r="T50" s="15">
        <v>0.36940099999999998</v>
      </c>
      <c r="U50" s="16">
        <v>7977.59</v>
      </c>
      <c r="V50" s="17">
        <v>49842.3</v>
      </c>
      <c r="W50" s="24">
        <v>60.740200000000002</v>
      </c>
      <c r="X50" s="24">
        <v>53.786799999999999</v>
      </c>
      <c r="Y50" s="24">
        <v>32.517499999999998</v>
      </c>
      <c r="Z50" s="19">
        <f t="shared" si="0"/>
        <v>0.16005661857498549</v>
      </c>
      <c r="AA50" s="19">
        <f t="shared" si="1"/>
        <v>18.743367357811067</v>
      </c>
      <c r="AB50" s="15">
        <v>0.47632121356325269</v>
      </c>
      <c r="AC50" s="16">
        <v>8814.7572427576561</v>
      </c>
      <c r="AD50" s="17">
        <v>75474.860220945469</v>
      </c>
      <c r="AE50" s="21">
        <v>0.45524094577488833</v>
      </c>
      <c r="AF50" s="16">
        <v>12269.7377020772</v>
      </c>
      <c r="AG50" s="28">
        <v>95346.880516916834</v>
      </c>
      <c r="AH50" s="21">
        <v>0.47632121356325269</v>
      </c>
      <c r="AI50" s="16">
        <v>8814.7572427576561</v>
      </c>
      <c r="AJ50" s="28">
        <v>75474.860220945469</v>
      </c>
      <c r="AK50" s="21">
        <v>0.46278202809515456</v>
      </c>
      <c r="AL50" s="16">
        <v>8425.9532345268344</v>
      </c>
      <c r="AM50" s="28">
        <v>70183.839092054463</v>
      </c>
      <c r="AN50" s="15">
        <v>0.42730850971627804</v>
      </c>
      <c r="AO50" s="16">
        <v>7938.3635278004194</v>
      </c>
      <c r="AP50" s="17">
        <v>59532.358058510603</v>
      </c>
      <c r="AQ50" s="15">
        <v>0.45524094577488833</v>
      </c>
      <c r="AR50" s="16">
        <v>12269.7377020772</v>
      </c>
      <c r="AS50" s="17">
        <v>95346.880516916834</v>
      </c>
      <c r="AT50" s="15">
        <v>0.47557157961329577</v>
      </c>
      <c r="AU50" s="16">
        <v>13024.537702077199</v>
      </c>
      <c r="AV50" s="17">
        <v>105451.98651691683</v>
      </c>
      <c r="AW50" s="25">
        <v>65.400000000000006</v>
      </c>
      <c r="AX50" s="25">
        <v>45.1</v>
      </c>
      <c r="AY50" s="25">
        <v>66.400000000000006</v>
      </c>
      <c r="AZ50" s="25">
        <v>48.5</v>
      </c>
      <c r="BA50" s="24">
        <f t="shared" si="2"/>
        <v>65.900000000000006</v>
      </c>
      <c r="BB50" s="24">
        <f t="shared" si="3"/>
        <v>46.8</v>
      </c>
      <c r="BC50" s="19">
        <f t="shared" si="4"/>
        <v>0.11679064018076077</v>
      </c>
      <c r="BD50" s="24">
        <v>25.686989945057242</v>
      </c>
      <c r="BE50" s="19">
        <f t="shared" si="5"/>
        <v>5.7907509716278058</v>
      </c>
      <c r="BF50" s="24">
        <f t="shared" si="6"/>
        <v>1.4081196581196582</v>
      </c>
      <c r="BJ50" s="14"/>
      <c r="BK50" s="14">
        <f t="shared" si="7"/>
        <v>13.551686521461315</v>
      </c>
      <c r="BL50" s="14">
        <f t="shared" si="8"/>
        <v>-0.49413801802107288</v>
      </c>
      <c r="BM50" s="14">
        <f t="shared" si="9"/>
        <v>16.276959916465685</v>
      </c>
      <c r="BN50" s="14">
        <f t="shared" si="10"/>
        <v>7.1250764525993935</v>
      </c>
      <c r="BO50" s="14">
        <f t="shared" si="11"/>
        <v>-19.261197339246113</v>
      </c>
      <c r="BP50" s="14">
        <f t="shared" si="12"/>
        <v>32.953608247422686</v>
      </c>
      <c r="BQ50" s="14">
        <f t="shared" si="13"/>
        <v>7.8297420333839209</v>
      </c>
      <c r="BR50" s="14">
        <f t="shared" si="14"/>
        <v>-14.929059829059835</v>
      </c>
      <c r="BS50" s="24">
        <f t="shared" si="15"/>
        <v>27.031670904602368</v>
      </c>
      <c r="BT50" s="24">
        <f t="shared" si="16"/>
        <v>-36.001167238184799</v>
      </c>
      <c r="BU50" s="24">
        <f t="shared" si="17"/>
        <v>22.447082035966119</v>
      </c>
      <c r="BV50" s="24">
        <f t="shared" si="18"/>
        <v>34.981576675029999</v>
      </c>
      <c r="BW50" s="24">
        <f t="shared" si="19"/>
        <v>5.3212167460126238</v>
      </c>
      <c r="BX50" s="24">
        <f t="shared" si="20"/>
        <v>47.725295542147514</v>
      </c>
      <c r="BY50" s="24">
        <f t="shared" si="21"/>
        <v>28.983223709626525</v>
      </c>
    </row>
    <row r="51" spans="1:77">
      <c r="A51" t="s">
        <v>68</v>
      </c>
      <c r="B51">
        <v>52</v>
      </c>
      <c r="C51" t="s">
        <v>300</v>
      </c>
      <c r="D51" t="s">
        <v>294</v>
      </c>
      <c r="E51" t="s">
        <v>298</v>
      </c>
      <c r="F51">
        <v>3</v>
      </c>
      <c r="G51" t="s">
        <v>299</v>
      </c>
      <c r="H51" t="s">
        <v>294</v>
      </c>
      <c r="I51" t="s">
        <v>295</v>
      </c>
      <c r="J51">
        <v>2</v>
      </c>
      <c r="L51">
        <v>2</v>
      </c>
      <c r="M51" t="s">
        <v>361</v>
      </c>
      <c r="N51" t="s">
        <v>362</v>
      </c>
      <c r="O51">
        <v>2</v>
      </c>
      <c r="P51" s="14">
        <v>4</v>
      </c>
      <c r="Q51" s="14" t="s">
        <v>380</v>
      </c>
      <c r="R51" s="14">
        <v>4</v>
      </c>
      <c r="S51" s="14" t="s">
        <v>380</v>
      </c>
      <c r="T51" s="15">
        <v>0.61913300000000004</v>
      </c>
      <c r="U51" s="16">
        <v>32034.399999999998</v>
      </c>
      <c r="V51" s="17">
        <v>365794</v>
      </c>
      <c r="W51" s="24">
        <v>177.70500000000001</v>
      </c>
      <c r="X51" s="24">
        <v>63.672599999999996</v>
      </c>
      <c r="Y51" s="24">
        <v>53.832299999999996</v>
      </c>
      <c r="Z51" s="19">
        <f t="shared" si="0"/>
        <v>8.7574973892409383E-2</v>
      </c>
      <c r="AA51" s="19">
        <f t="shared" si="1"/>
        <v>34.256361910945735</v>
      </c>
      <c r="AB51" s="15">
        <v>0.56668443311817962</v>
      </c>
      <c r="AC51" s="16">
        <v>29188.087929685629</v>
      </c>
      <c r="AD51" s="17">
        <v>305248.89519108436</v>
      </c>
      <c r="AE51" s="21">
        <v>0.64243894930902867</v>
      </c>
      <c r="AF51" s="16">
        <v>34271.287873961875</v>
      </c>
      <c r="AG51" s="28">
        <v>437111.29248514684</v>
      </c>
      <c r="AH51" s="21">
        <v>0.60012492839966325</v>
      </c>
      <c r="AI51" s="16">
        <v>27098.587096236275</v>
      </c>
      <c r="AJ51" s="28">
        <v>310672.58446035587</v>
      </c>
      <c r="AK51" s="21">
        <v>0.65117959404367831</v>
      </c>
      <c r="AL51" s="16">
        <v>31001.319522233589</v>
      </c>
      <c r="AM51" s="28">
        <v>409408.60826658231</v>
      </c>
      <c r="AN51" s="15">
        <v>0.56668443311817962</v>
      </c>
      <c r="AO51" s="16">
        <v>29188.087929685629</v>
      </c>
      <c r="AP51" s="17">
        <v>305248.89519108436</v>
      </c>
      <c r="AQ51" s="15">
        <v>0.64243894930902867</v>
      </c>
      <c r="AR51" s="16">
        <v>34271.287873961875</v>
      </c>
      <c r="AS51" s="17">
        <v>437111.29248514684</v>
      </c>
      <c r="AT51" s="15">
        <v>0.56668443311817962</v>
      </c>
      <c r="AU51" s="16">
        <v>29188.087929685629</v>
      </c>
      <c r="AV51" s="17">
        <v>305248.89519108436</v>
      </c>
      <c r="AW51" s="24">
        <v>183.4</v>
      </c>
      <c r="AX51" s="24">
        <v>65.099999999999994</v>
      </c>
      <c r="AY51" s="24">
        <v>185.6</v>
      </c>
      <c r="AZ51" s="24">
        <v>49.4</v>
      </c>
      <c r="BA51" s="24">
        <f t="shared" si="2"/>
        <v>184.5</v>
      </c>
      <c r="BB51" s="24">
        <f t="shared" si="3"/>
        <v>57.25</v>
      </c>
      <c r="BC51" s="19">
        <f t="shared" si="4"/>
        <v>9.5620617763133992E-2</v>
      </c>
      <c r="BD51" s="24">
        <v>31.37398680514103</v>
      </c>
      <c r="BE51" s="19">
        <f t="shared" si="5"/>
        <v>-5.2448566881820424</v>
      </c>
      <c r="BF51" s="24">
        <f t="shared" si="6"/>
        <v>3.2227074235807862</v>
      </c>
      <c r="BJ51" s="14"/>
      <c r="BK51" s="14">
        <f t="shared" si="7"/>
        <v>-9.2553392711393752</v>
      </c>
      <c r="BL51" s="14">
        <f t="shared" si="8"/>
        <v>-9.751622227434563</v>
      </c>
      <c r="BM51" s="14">
        <f t="shared" si="9"/>
        <v>-19.834667958753688</v>
      </c>
      <c r="BN51" s="14">
        <f t="shared" si="10"/>
        <v>3.1052344601962885</v>
      </c>
      <c r="BO51" s="14">
        <f t="shared" si="11"/>
        <v>2.1926267281105973</v>
      </c>
      <c r="BP51" s="14">
        <f t="shared" si="12"/>
        <v>-8.9722672064777278</v>
      </c>
      <c r="BQ51" s="14">
        <f t="shared" si="13"/>
        <v>3.6829268292682862</v>
      </c>
      <c r="BR51" s="14">
        <f t="shared" si="14"/>
        <v>-11.218515283842786</v>
      </c>
      <c r="BS51" s="24">
        <f t="shared" si="15"/>
        <v>-9.1871496080708202</v>
      </c>
      <c r="BT51" s="24">
        <f t="shared" si="16"/>
        <v>8.7819938952502419</v>
      </c>
      <c r="BU51" s="24">
        <f t="shared" si="17"/>
        <v>-3.1673524462689966</v>
      </c>
      <c r="BV51" s="24">
        <f t="shared" si="18"/>
        <v>6.5270026682054949</v>
      </c>
      <c r="BW51" s="24">
        <f t="shared" si="19"/>
        <v>-3.3323758268595705</v>
      </c>
      <c r="BX51" s="24">
        <f t="shared" si="20"/>
        <v>16.315591409153591</v>
      </c>
      <c r="BY51" s="24">
        <f t="shared" si="21"/>
        <v>10.653075530396052</v>
      </c>
    </row>
    <row r="52" spans="1:77">
      <c r="A52" t="s">
        <v>69</v>
      </c>
      <c r="B52">
        <v>53</v>
      </c>
      <c r="C52" t="s">
        <v>293</v>
      </c>
      <c r="D52" t="s">
        <v>294</v>
      </c>
      <c r="E52" t="s">
        <v>295</v>
      </c>
      <c r="F52">
        <v>1</v>
      </c>
      <c r="G52" t="s">
        <v>293</v>
      </c>
      <c r="H52" t="s">
        <v>294</v>
      </c>
      <c r="I52" t="s">
        <v>295</v>
      </c>
      <c r="J52">
        <v>1</v>
      </c>
      <c r="L52">
        <v>2</v>
      </c>
      <c r="M52" t="s">
        <v>361</v>
      </c>
      <c r="N52" t="s">
        <v>362</v>
      </c>
      <c r="O52">
        <v>2</v>
      </c>
      <c r="P52" s="14">
        <v>4</v>
      </c>
      <c r="Q52" s="14" t="s">
        <v>380</v>
      </c>
      <c r="R52" s="14">
        <v>4</v>
      </c>
      <c r="S52" s="14" t="s">
        <v>380</v>
      </c>
      <c r="T52" s="15">
        <v>0.58601999999999999</v>
      </c>
      <c r="U52" s="16">
        <v>25743.100000000002</v>
      </c>
      <c r="V52" s="17">
        <v>268823</v>
      </c>
      <c r="W52" s="24">
        <v>153.31</v>
      </c>
      <c r="X52" s="24">
        <v>58.134300000000003</v>
      </c>
      <c r="Y52" s="24">
        <v>47.844999999999999</v>
      </c>
      <c r="Z52" s="19">
        <f t="shared" si="0"/>
        <v>9.5762267365515602E-2</v>
      </c>
      <c r="AA52" s="19">
        <f t="shared" si="1"/>
        <v>31.327579040597286</v>
      </c>
      <c r="AB52" s="15">
        <v>0.52748484406655793</v>
      </c>
      <c r="AC52" s="16">
        <v>23700.482147497554</v>
      </c>
      <c r="AD52" s="17">
        <v>225626.01641580593</v>
      </c>
      <c r="AE52" s="21">
        <v>0.62154220862297815</v>
      </c>
      <c r="AF52" s="16">
        <v>28590.108574856582</v>
      </c>
      <c r="AG52" s="28">
        <v>343082.62772486103</v>
      </c>
      <c r="AH52" s="21">
        <v>0.56847489413241392</v>
      </c>
      <c r="AI52" s="16">
        <v>22462.42713803639</v>
      </c>
      <c r="AJ52" s="28">
        <v>237606.08618461259</v>
      </c>
      <c r="AK52" s="21">
        <v>0.63255741746234873</v>
      </c>
      <c r="AL52" s="16">
        <v>26272.432720111563</v>
      </c>
      <c r="AM52" s="28">
        <v>328626.68044686958</v>
      </c>
      <c r="AN52" s="15">
        <v>0.52748484406655793</v>
      </c>
      <c r="AO52" s="16">
        <v>23700.482147497554</v>
      </c>
      <c r="AP52" s="17">
        <v>225626.01641580593</v>
      </c>
      <c r="AQ52" s="15">
        <v>0.62154220862297815</v>
      </c>
      <c r="AR52" s="16">
        <v>28590.108574856582</v>
      </c>
      <c r="AS52" s="17">
        <v>343082.62772486103</v>
      </c>
      <c r="AT52" s="15">
        <v>0.52748484406655793</v>
      </c>
      <c r="AU52" s="16">
        <v>23700.482147497554</v>
      </c>
      <c r="AV52" s="17">
        <v>225626.01641580593</v>
      </c>
      <c r="AW52" s="24">
        <v>161.1</v>
      </c>
      <c r="AX52" s="24">
        <v>62.1</v>
      </c>
      <c r="AY52" s="24">
        <v>164.4</v>
      </c>
      <c r="AZ52" s="24">
        <v>44.9</v>
      </c>
      <c r="BA52" s="24">
        <f t="shared" si="2"/>
        <v>162.75</v>
      </c>
      <c r="BB52" s="24">
        <f t="shared" si="3"/>
        <v>53.5</v>
      </c>
      <c r="BC52" s="19">
        <f t="shared" si="4"/>
        <v>0.10504321498022623</v>
      </c>
      <c r="BD52" s="24">
        <v>28.559674230884237</v>
      </c>
      <c r="BE52" s="19">
        <f t="shared" si="5"/>
        <v>-5.8535155933442056</v>
      </c>
      <c r="BF52" s="24">
        <f t="shared" si="6"/>
        <v>3.042056074766355</v>
      </c>
      <c r="BJ52" s="14"/>
      <c r="BK52" s="14">
        <f t="shared" si="7"/>
        <v>-11.097030861052778</v>
      </c>
      <c r="BL52" s="14">
        <f t="shared" si="8"/>
        <v>-8.6184653957266448</v>
      </c>
      <c r="BM52" s="14">
        <f t="shared" si="9"/>
        <v>-19.145391240957956</v>
      </c>
      <c r="BN52" s="14">
        <f t="shared" si="10"/>
        <v>4.8355058969584057</v>
      </c>
      <c r="BO52" s="14">
        <f t="shared" si="11"/>
        <v>6.3859903381642473</v>
      </c>
      <c r="BP52" s="14">
        <f t="shared" si="12"/>
        <v>-6.5590200445434306</v>
      </c>
      <c r="BQ52" s="14">
        <f t="shared" si="13"/>
        <v>5.8003072196620566</v>
      </c>
      <c r="BR52" s="14">
        <f t="shared" si="14"/>
        <v>-8.662242990654212</v>
      </c>
      <c r="BS52" s="24">
        <f t="shared" si="15"/>
        <v>-9.6916539990496631</v>
      </c>
      <c r="BT52" s="24">
        <f t="shared" si="16"/>
        <v>8.9632221030336261</v>
      </c>
      <c r="BU52" s="24">
        <f t="shared" si="17"/>
        <v>-3.0863466528918182</v>
      </c>
      <c r="BV52" s="24">
        <f t="shared" si="18"/>
        <v>9.9580194576818304</v>
      </c>
      <c r="BW52" s="24">
        <f t="shared" si="19"/>
        <v>2.0147838068545374</v>
      </c>
      <c r="BX52" s="24">
        <f t="shared" si="20"/>
        <v>21.644823061228962</v>
      </c>
      <c r="BY52" s="24">
        <f t="shared" si="21"/>
        <v>18.198059988783623</v>
      </c>
    </row>
    <row r="53" spans="1:77">
      <c r="A53" t="s">
        <v>70</v>
      </c>
      <c r="B53">
        <v>54</v>
      </c>
      <c r="C53" t="s">
        <v>293</v>
      </c>
      <c r="D53" t="s">
        <v>294</v>
      </c>
      <c r="E53" t="s">
        <v>295</v>
      </c>
      <c r="F53">
        <v>1</v>
      </c>
      <c r="G53" t="s">
        <v>293</v>
      </c>
      <c r="H53" t="s">
        <v>294</v>
      </c>
      <c r="I53" t="s">
        <v>295</v>
      </c>
      <c r="J53">
        <v>1</v>
      </c>
      <c r="L53">
        <v>1</v>
      </c>
      <c r="M53" t="s">
        <v>361</v>
      </c>
      <c r="N53" t="s">
        <v>362</v>
      </c>
      <c r="O53">
        <v>2</v>
      </c>
      <c r="P53" s="14">
        <v>4</v>
      </c>
      <c r="Q53" s="14" t="s">
        <v>380</v>
      </c>
      <c r="R53" s="14">
        <v>4</v>
      </c>
      <c r="S53" s="14" t="s">
        <v>380</v>
      </c>
      <c r="T53" s="15">
        <v>0.565832</v>
      </c>
      <c r="U53" s="16">
        <v>21176.799999999999</v>
      </c>
      <c r="V53" s="17">
        <v>206363</v>
      </c>
      <c r="W53" s="24">
        <v>127.95300000000002</v>
      </c>
      <c r="X53" s="24">
        <v>58.3645</v>
      </c>
      <c r="Y53" s="24">
        <v>45.643999999999998</v>
      </c>
      <c r="Z53" s="19">
        <f t="shared" si="0"/>
        <v>0.1026191710723337</v>
      </c>
      <c r="AA53" s="19">
        <f t="shared" si="1"/>
        <v>29.234303577499908</v>
      </c>
      <c r="AB53" s="15">
        <v>0.47670492919811086</v>
      </c>
      <c r="AC53" s="16">
        <v>19113.305843807975</v>
      </c>
      <c r="AD53" s="17">
        <v>159203.73928631318</v>
      </c>
      <c r="AE53" s="21">
        <v>0.60876426553647289</v>
      </c>
      <c r="AF53" s="16">
        <v>25332.643803361159</v>
      </c>
      <c r="AG53" s="28">
        <v>288664.06052916695</v>
      </c>
      <c r="AH53" s="21">
        <v>0.536887181988846</v>
      </c>
      <c r="AI53" s="16">
        <v>16811.873578709936</v>
      </c>
      <c r="AJ53" s="28">
        <v>164830.53080451823</v>
      </c>
      <c r="AK53" s="21">
        <v>0.62250619820168207</v>
      </c>
      <c r="AL53" s="16">
        <v>20653.040631660642</v>
      </c>
      <c r="AM53" s="28">
        <v>251266.05305566802</v>
      </c>
      <c r="AN53" s="15">
        <v>0.49047053625514997</v>
      </c>
      <c r="AO53" s="16">
        <v>16417.251105394731</v>
      </c>
      <c r="AP53" s="17">
        <v>142134.5890608012</v>
      </c>
      <c r="AQ53" s="15">
        <v>0.60876426553647289</v>
      </c>
      <c r="AR53" s="16">
        <v>25332.643803361159</v>
      </c>
      <c r="AS53" s="17">
        <v>288664.06052916695</v>
      </c>
      <c r="AT53" s="15">
        <v>0.47670492919811086</v>
      </c>
      <c r="AU53" s="16">
        <v>19113.305843807975</v>
      </c>
      <c r="AV53" s="17">
        <v>159203.73928631318</v>
      </c>
      <c r="AW53" s="24">
        <v>131</v>
      </c>
      <c r="AX53" s="24">
        <v>62.5</v>
      </c>
      <c r="AY53" s="24">
        <v>114.7</v>
      </c>
      <c r="AZ53" s="24">
        <v>41</v>
      </c>
      <c r="BA53" s="24">
        <f t="shared" si="2"/>
        <v>122.85</v>
      </c>
      <c r="BB53" s="24">
        <f t="shared" si="3"/>
        <v>51.75</v>
      </c>
      <c r="BC53" s="19">
        <f t="shared" si="4"/>
        <v>0.1200556339285126</v>
      </c>
      <c r="BD53" s="24">
        <v>25.972908889862001</v>
      </c>
      <c r="BE53" s="19">
        <f t="shared" si="5"/>
        <v>-7.5361463744850035</v>
      </c>
      <c r="BF53" s="24">
        <f t="shared" si="6"/>
        <v>2.3739130434782609</v>
      </c>
      <c r="BJ53" s="14"/>
      <c r="BK53" s="14">
        <f t="shared" si="7"/>
        <v>-15.365135757236576</v>
      </c>
      <c r="BL53" s="14">
        <f t="shared" si="8"/>
        <v>-28.991143913497634</v>
      </c>
      <c r="BM53" s="14">
        <f t="shared" si="9"/>
        <v>-45.188445236031669</v>
      </c>
      <c r="BN53" s="14">
        <f t="shared" si="10"/>
        <v>2.3259541984732692</v>
      </c>
      <c r="BO53" s="14">
        <f t="shared" si="11"/>
        <v>6.6168000000000005</v>
      </c>
      <c r="BP53" s="14">
        <f t="shared" si="12"/>
        <v>-11.326829268292679</v>
      </c>
      <c r="BQ53" s="14">
        <f t="shared" si="13"/>
        <v>-4.1538461538461728</v>
      </c>
      <c r="BR53" s="14">
        <f t="shared" si="14"/>
        <v>-12.781642512077292</v>
      </c>
      <c r="BS53" s="24">
        <f t="shared" si="15"/>
        <v>-12.556909591712795</v>
      </c>
      <c r="BT53" s="24">
        <f t="shared" si="16"/>
        <v>-6.9473089762022529</v>
      </c>
      <c r="BU53" s="24">
        <f t="shared" si="17"/>
        <v>-5.3912291040234495</v>
      </c>
      <c r="BV53" s="24">
        <f t="shared" si="18"/>
        <v>16.40509311077022</v>
      </c>
      <c r="BW53" s="24">
        <f t="shared" si="19"/>
        <v>-2.5359915650214031</v>
      </c>
      <c r="BX53" s="24">
        <f t="shared" si="20"/>
        <v>28.511017401437527</v>
      </c>
      <c r="BY53" s="24">
        <f t="shared" si="21"/>
        <v>17.87072010309317</v>
      </c>
    </row>
    <row r="54" spans="1:77">
      <c r="A54" t="s">
        <v>71</v>
      </c>
      <c r="B54" s="5">
        <v>55</v>
      </c>
      <c r="C54" t="s">
        <v>293</v>
      </c>
      <c r="D54" t="s">
        <v>294</v>
      </c>
      <c r="E54" t="s">
        <v>295</v>
      </c>
      <c r="F54">
        <v>1</v>
      </c>
      <c r="G54" t="s">
        <v>293</v>
      </c>
      <c r="H54" t="s">
        <v>294</v>
      </c>
      <c r="I54" t="s">
        <v>295</v>
      </c>
      <c r="J54">
        <v>1</v>
      </c>
      <c r="L54">
        <v>2</v>
      </c>
      <c r="M54" t="s">
        <v>361</v>
      </c>
      <c r="N54" t="s">
        <v>362</v>
      </c>
      <c r="O54">
        <v>2</v>
      </c>
      <c r="P54" s="14">
        <v>4</v>
      </c>
      <c r="Q54" s="14" t="s">
        <v>380</v>
      </c>
      <c r="R54" s="14">
        <v>4</v>
      </c>
      <c r="S54" s="14" t="s">
        <v>380</v>
      </c>
      <c r="T54" s="15">
        <v>0.651057</v>
      </c>
      <c r="U54" s="16">
        <v>46726.9</v>
      </c>
      <c r="V54" s="17">
        <v>595566</v>
      </c>
      <c r="W54" s="24">
        <v>252.59399999999999</v>
      </c>
      <c r="X54" s="24">
        <v>65.827500000000001</v>
      </c>
      <c r="Y54" s="24">
        <v>53.580599999999997</v>
      </c>
      <c r="Z54" s="19">
        <f t="shared" si="0"/>
        <v>7.8457971072895372E-2</v>
      </c>
      <c r="AA54" s="19">
        <f t="shared" si="1"/>
        <v>38.237032630026818</v>
      </c>
      <c r="AB54" s="15">
        <v>0.58796446618779918</v>
      </c>
      <c r="AC54" s="16">
        <v>43787.836709239571</v>
      </c>
      <c r="AD54" s="17">
        <v>484618.09194646304</v>
      </c>
      <c r="AE54" s="21">
        <v>0.67951589924028766</v>
      </c>
      <c r="AF54" s="16">
        <v>53096.016161318519</v>
      </c>
      <c r="AG54" s="28">
        <v>761954.39756505552</v>
      </c>
      <c r="AH54" s="21">
        <v>0.62387970363268963</v>
      </c>
      <c r="AI54" s="16">
        <v>39555.50862315554</v>
      </c>
      <c r="AJ54" s="28">
        <v>483673.96683506877</v>
      </c>
      <c r="AK54" s="21">
        <v>0.68337552111178179</v>
      </c>
      <c r="AL54" s="16">
        <v>46103.220604479582</v>
      </c>
      <c r="AM54" s="28">
        <v>673144.67431573558</v>
      </c>
      <c r="AN54" s="15">
        <v>0.58796446618779918</v>
      </c>
      <c r="AO54" s="16">
        <v>43787.836709239571</v>
      </c>
      <c r="AP54" s="17">
        <v>484618.09194646304</v>
      </c>
      <c r="AQ54" s="15">
        <v>0.67951589924028766</v>
      </c>
      <c r="AR54" s="16">
        <v>53096.016161318519</v>
      </c>
      <c r="AS54" s="17">
        <v>761954.39756505552</v>
      </c>
      <c r="AT54" s="15">
        <v>0.58796446618779918</v>
      </c>
      <c r="AU54" s="16">
        <v>43787.836709239571</v>
      </c>
      <c r="AV54" s="17">
        <v>484618.09194646304</v>
      </c>
      <c r="AW54" s="24">
        <v>258.8</v>
      </c>
      <c r="AX54" s="24">
        <v>70.7</v>
      </c>
      <c r="AY54" s="24">
        <v>255.6</v>
      </c>
      <c r="AZ54" s="24">
        <v>50.8</v>
      </c>
      <c r="BA54" s="24">
        <f t="shared" si="2"/>
        <v>257.2</v>
      </c>
      <c r="BB54" s="24">
        <f t="shared" si="3"/>
        <v>60.75</v>
      </c>
      <c r="BC54" s="19">
        <f t="shared" si="4"/>
        <v>9.0355348751769093E-2</v>
      </c>
      <c r="BD54" s="24">
        <v>33.20224028177703</v>
      </c>
      <c r="BE54" s="19">
        <f t="shared" si="5"/>
        <v>-6.3092533812200813</v>
      </c>
      <c r="BF54" s="24">
        <f t="shared" si="6"/>
        <v>4.2337448559670783</v>
      </c>
      <c r="BJ54" s="14"/>
      <c r="BK54" s="14">
        <f t="shared" si="7"/>
        <v>-10.730671229381523</v>
      </c>
      <c r="BL54" s="14">
        <f t="shared" si="8"/>
        <v>-6.7120541036919166</v>
      </c>
      <c r="BM54" s="14">
        <f t="shared" si="9"/>
        <v>-22.893884874977726</v>
      </c>
      <c r="BN54" s="14">
        <f t="shared" si="10"/>
        <v>2.3979907264296818</v>
      </c>
      <c r="BO54" s="14">
        <f t="shared" si="11"/>
        <v>6.8917963224893946</v>
      </c>
      <c r="BP54" s="14">
        <f t="shared" si="12"/>
        <v>-5.4736220472440946</v>
      </c>
      <c r="BQ54" s="14">
        <f t="shared" si="13"/>
        <v>1.7908242612752701</v>
      </c>
      <c r="BR54" s="14">
        <f t="shared" si="14"/>
        <v>-8.3580246913580254</v>
      </c>
      <c r="BS54" s="24">
        <f t="shared" si="15"/>
        <v>-15.164013950628268</v>
      </c>
      <c r="BT54" s="24">
        <f t="shared" si="16"/>
        <v>16.610928363336743</v>
      </c>
      <c r="BU54" s="24">
        <f t="shared" si="17"/>
        <v>-4.3561757513610431</v>
      </c>
      <c r="BV54" s="24">
        <f t="shared" si="18"/>
        <v>11.995469004619112</v>
      </c>
      <c r="BW54" s="24">
        <f t="shared" si="19"/>
        <v>-1.3527892137318929</v>
      </c>
      <c r="BX54" s="24">
        <f t="shared" si="20"/>
        <v>21.837054566096825</v>
      </c>
      <c r="BY54" s="24">
        <f t="shared" si="21"/>
        <v>11.524814393665936</v>
      </c>
    </row>
    <row r="55" spans="1:77">
      <c r="A55" t="s">
        <v>72</v>
      </c>
      <c r="B55">
        <v>56</v>
      </c>
      <c r="C55" t="s">
        <v>313</v>
      </c>
      <c r="D55" t="s">
        <v>314</v>
      </c>
      <c r="E55" t="s">
        <v>308</v>
      </c>
      <c r="F55">
        <v>3</v>
      </c>
      <c r="G55" t="s">
        <v>299</v>
      </c>
      <c r="H55" t="s">
        <v>294</v>
      </c>
      <c r="I55" t="s">
        <v>295</v>
      </c>
      <c r="J55">
        <v>2</v>
      </c>
      <c r="L55">
        <v>2</v>
      </c>
      <c r="M55" t="s">
        <v>361</v>
      </c>
      <c r="N55" t="s">
        <v>362</v>
      </c>
      <c r="O55">
        <v>2</v>
      </c>
      <c r="P55" s="14">
        <v>4</v>
      </c>
      <c r="Q55" s="14" t="s">
        <v>380</v>
      </c>
      <c r="R55" s="14">
        <v>4</v>
      </c>
      <c r="S55" s="14" t="s">
        <v>380</v>
      </c>
      <c r="T55" s="15">
        <v>0.56664199999999998</v>
      </c>
      <c r="U55" s="16">
        <v>17232.399999999998</v>
      </c>
      <c r="V55" s="17">
        <v>174698</v>
      </c>
      <c r="W55" s="24">
        <v>105.833</v>
      </c>
      <c r="X55" s="24">
        <v>59.069600000000001</v>
      </c>
      <c r="Y55" s="24">
        <v>52.037500000000001</v>
      </c>
      <c r="Z55" s="19">
        <f t="shared" si="0"/>
        <v>9.8641083469759236E-2</v>
      </c>
      <c r="AA55" s="19">
        <f t="shared" si="1"/>
        <v>30.413291242078877</v>
      </c>
      <c r="AB55" s="15">
        <v>0.54711114037791331</v>
      </c>
      <c r="AC55" s="16">
        <v>16672.960498467568</v>
      </c>
      <c r="AD55" s="17">
        <v>164177.47760492779</v>
      </c>
      <c r="AE55" s="21">
        <v>0.58229002598058777</v>
      </c>
      <c r="AF55" s="16">
        <v>18136.996379175085</v>
      </c>
      <c r="AG55" s="28">
        <v>194039.56541980567</v>
      </c>
      <c r="AH55" s="21">
        <v>0.57943951585929787</v>
      </c>
      <c r="AI55" s="16">
        <v>16831.402489648524</v>
      </c>
      <c r="AJ55" s="28">
        <v>182896.02845192631</v>
      </c>
      <c r="AK55" s="21">
        <v>0.60558727973179627</v>
      </c>
      <c r="AL55" s="16">
        <v>18258.607180144689</v>
      </c>
      <c r="AM55" s="28">
        <v>212145.29697121316</v>
      </c>
      <c r="AN55" s="15">
        <v>0.54711114037791331</v>
      </c>
      <c r="AO55" s="16">
        <v>16672.960498467568</v>
      </c>
      <c r="AP55" s="17">
        <v>164177.47760492779</v>
      </c>
      <c r="AQ55" s="15">
        <v>0.58229002598058777</v>
      </c>
      <c r="AR55" s="16">
        <v>18136.996379175085</v>
      </c>
      <c r="AS55" s="17">
        <v>194039.56541980567</v>
      </c>
      <c r="AT55" s="15">
        <v>0.54711114037791331</v>
      </c>
      <c r="AU55" s="16">
        <v>16672.960498467568</v>
      </c>
      <c r="AV55" s="17">
        <v>164177.47760492779</v>
      </c>
      <c r="AW55" s="24">
        <v>111.5</v>
      </c>
      <c r="AX55" s="24">
        <v>60.2</v>
      </c>
      <c r="AY55" s="24">
        <v>112.1</v>
      </c>
      <c r="AZ55" s="24">
        <v>51.9</v>
      </c>
      <c r="BA55" s="24">
        <f t="shared" si="2"/>
        <v>111.8</v>
      </c>
      <c r="BB55" s="24">
        <f t="shared" si="3"/>
        <v>56.05</v>
      </c>
      <c r="BC55" s="19">
        <f t="shared" si="4"/>
        <v>0.10155449298952519</v>
      </c>
      <c r="BD55" s="24">
        <v>29.540790482893101</v>
      </c>
      <c r="BE55" s="19">
        <f t="shared" si="5"/>
        <v>-1.9530859622086671</v>
      </c>
      <c r="BF55" s="24">
        <f t="shared" si="6"/>
        <v>1.9946476360392507</v>
      </c>
      <c r="BJ55" s="14"/>
      <c r="BK55" s="14">
        <f t="shared" si="7"/>
        <v>-3.569815743213685</v>
      </c>
      <c r="BL55" s="14">
        <f t="shared" si="8"/>
        <v>-3.3553699211597641</v>
      </c>
      <c r="BM55" s="14">
        <f t="shared" si="9"/>
        <v>-6.4080180476328863</v>
      </c>
      <c r="BN55" s="14">
        <f t="shared" si="10"/>
        <v>5.0825112107623331</v>
      </c>
      <c r="BO55" s="14">
        <f t="shared" si="11"/>
        <v>1.877740863787378</v>
      </c>
      <c r="BP55" s="14">
        <f t="shared" si="12"/>
        <v>-0.26493256262042936</v>
      </c>
      <c r="BQ55" s="14">
        <f t="shared" si="13"/>
        <v>5.3372093023255802</v>
      </c>
      <c r="BR55" s="14">
        <f t="shared" si="14"/>
        <v>-5.3873327386262337</v>
      </c>
      <c r="BS55" s="24">
        <f t="shared" si="15"/>
        <v>-2.9535457410695769</v>
      </c>
      <c r="BT55" s="24">
        <f t="shared" si="16"/>
        <v>-5.8070673565924169</v>
      </c>
      <c r="BU55" s="24">
        <f t="shared" si="17"/>
        <v>2.2086025390103776</v>
      </c>
      <c r="BV55" s="24">
        <f t="shared" si="18"/>
        <v>4.9875754522052267</v>
      </c>
      <c r="BW55" s="24">
        <f t="shared" si="19"/>
        <v>5.6204023122894027</v>
      </c>
      <c r="BX55" s="24">
        <f t="shared" si="20"/>
        <v>9.9678461853695097</v>
      </c>
      <c r="BY55" s="24">
        <f t="shared" si="21"/>
        <v>17.651721487983085</v>
      </c>
    </row>
    <row r="56" spans="1:77">
      <c r="A56" t="s">
        <v>73</v>
      </c>
      <c r="B56">
        <v>57</v>
      </c>
      <c r="C56" t="s">
        <v>299</v>
      </c>
      <c r="D56" t="s">
        <v>294</v>
      </c>
      <c r="E56" t="s">
        <v>295</v>
      </c>
      <c r="F56">
        <v>2</v>
      </c>
      <c r="G56" t="s">
        <v>297</v>
      </c>
      <c r="H56" t="s">
        <v>294</v>
      </c>
      <c r="I56" t="s">
        <v>298</v>
      </c>
      <c r="J56">
        <v>2</v>
      </c>
      <c r="L56">
        <v>2</v>
      </c>
      <c r="M56" t="s">
        <v>361</v>
      </c>
      <c r="N56" t="s">
        <v>362</v>
      </c>
      <c r="O56">
        <v>2</v>
      </c>
      <c r="P56" s="14">
        <v>4</v>
      </c>
      <c r="Q56" s="14" t="s">
        <v>380</v>
      </c>
      <c r="R56" s="14">
        <v>4</v>
      </c>
      <c r="S56" s="14" t="s">
        <v>380</v>
      </c>
      <c r="T56" s="15">
        <v>0.61610399999999998</v>
      </c>
      <c r="U56" s="16">
        <v>28486.2</v>
      </c>
      <c r="V56" s="17">
        <v>323273</v>
      </c>
      <c r="W56" s="24">
        <v>157.87799999999999</v>
      </c>
      <c r="X56" s="24">
        <v>63.5959</v>
      </c>
      <c r="Y56" s="24">
        <v>54.7014</v>
      </c>
      <c r="Z56" s="19">
        <f t="shared" si="0"/>
        <v>8.8118092138842405E-2</v>
      </c>
      <c r="AA56" s="19">
        <f t="shared" si="1"/>
        <v>34.045221896918505</v>
      </c>
      <c r="AB56" s="15">
        <v>0.53139509312727085</v>
      </c>
      <c r="AC56" s="16">
        <v>23996.159824193379</v>
      </c>
      <c r="AD56" s="17">
        <v>230403.32511017678</v>
      </c>
      <c r="AE56" s="21">
        <v>0.6251431365025848</v>
      </c>
      <c r="AF56" s="16">
        <v>28983.797676680231</v>
      </c>
      <c r="AG56" s="28">
        <v>351212.13540303532</v>
      </c>
      <c r="AH56" s="21">
        <v>0.57221705543642287</v>
      </c>
      <c r="AI56" s="16">
        <v>22783.244926548003</v>
      </c>
      <c r="AJ56" s="28">
        <v>243244.2891682414</v>
      </c>
      <c r="AK56" s="21">
        <v>0.63619946292438934</v>
      </c>
      <c r="AL56" s="16">
        <v>26678.550224078259</v>
      </c>
      <c r="AM56" s="28">
        <v>337212.83354890859</v>
      </c>
      <c r="AN56" s="15">
        <v>0.53139509312727085</v>
      </c>
      <c r="AO56" s="16">
        <v>23996.159824193379</v>
      </c>
      <c r="AP56" s="17">
        <v>230403.32511017678</v>
      </c>
      <c r="AQ56" s="15">
        <v>0.6251431365025848</v>
      </c>
      <c r="AR56" s="16">
        <v>28983.797676680231</v>
      </c>
      <c r="AS56" s="17">
        <v>351212.13540303532</v>
      </c>
      <c r="AT56" s="15">
        <v>0.53139509312727085</v>
      </c>
      <c r="AU56" s="16">
        <v>23996.159824193379</v>
      </c>
      <c r="AV56" s="17">
        <v>230403.32511017678</v>
      </c>
      <c r="AW56" s="24">
        <v>162.80000000000001</v>
      </c>
      <c r="AX56" s="24">
        <v>62.8</v>
      </c>
      <c r="AY56" s="24">
        <v>163.80000000000001</v>
      </c>
      <c r="AZ56" s="24">
        <v>45.3</v>
      </c>
      <c r="BA56" s="24">
        <f t="shared" si="2"/>
        <v>163.30000000000001</v>
      </c>
      <c r="BB56" s="24">
        <f t="shared" si="3"/>
        <v>54.05</v>
      </c>
      <c r="BC56" s="19">
        <f t="shared" si="4"/>
        <v>0.10414849617608006</v>
      </c>
      <c r="BD56" s="24">
        <v>28.805024653721443</v>
      </c>
      <c r="BE56" s="19">
        <f t="shared" si="5"/>
        <v>-8.4708906872729131</v>
      </c>
      <c r="BF56" s="24">
        <f t="shared" si="6"/>
        <v>3.0212765957446814</v>
      </c>
      <c r="BJ56" s="14"/>
      <c r="BK56" s="14">
        <f t="shared" si="7"/>
        <v>-15.94085229018874</v>
      </c>
      <c r="BL56" s="14">
        <f t="shared" si="8"/>
        <v>-18.711494708747853</v>
      </c>
      <c r="BM56" s="14">
        <f t="shared" si="9"/>
        <v>-40.307436902403118</v>
      </c>
      <c r="BN56" s="14">
        <f t="shared" si="10"/>
        <v>3.0233415233415388</v>
      </c>
      <c r="BO56" s="14">
        <f t="shared" si="11"/>
        <v>-1.2673566878980942</v>
      </c>
      <c r="BP56" s="14">
        <f t="shared" si="12"/>
        <v>-20.753642384105966</v>
      </c>
      <c r="BQ56" s="14">
        <f t="shared" si="13"/>
        <v>3.3202694427434323</v>
      </c>
      <c r="BR56" s="14">
        <f t="shared" si="14"/>
        <v>-17.66123959296948</v>
      </c>
      <c r="BS56" s="24">
        <f t="shared" si="15"/>
        <v>-18.191955418167154</v>
      </c>
      <c r="BT56" s="24">
        <f t="shared" si="16"/>
        <v>-0.91032967733649284</v>
      </c>
      <c r="BU56" s="24">
        <f t="shared" si="17"/>
        <v>-7.6696323792909453</v>
      </c>
      <c r="BV56" s="24">
        <f t="shared" si="18"/>
        <v>1.7168132424571381</v>
      </c>
      <c r="BW56" s="24">
        <f t="shared" si="19"/>
        <v>-6.7756671960767916</v>
      </c>
      <c r="BX56" s="24">
        <f t="shared" si="20"/>
        <v>7.9550598019551986</v>
      </c>
      <c r="BY56" s="24">
        <f t="shared" si="21"/>
        <v>4.133838383967313</v>
      </c>
    </row>
    <row r="57" spans="1:77">
      <c r="A57" t="s">
        <v>74</v>
      </c>
      <c r="B57" s="6">
        <v>58</v>
      </c>
      <c r="C57" t="s">
        <v>300</v>
      </c>
      <c r="D57" t="s">
        <v>294</v>
      </c>
      <c r="E57" t="s">
        <v>298</v>
      </c>
      <c r="F57">
        <v>3</v>
      </c>
      <c r="G57" t="s">
        <v>297</v>
      </c>
      <c r="H57" t="s">
        <v>294</v>
      </c>
      <c r="I57" t="s">
        <v>298</v>
      </c>
      <c r="J57">
        <v>2</v>
      </c>
      <c r="L57">
        <v>2</v>
      </c>
      <c r="M57" t="s">
        <v>361</v>
      </c>
      <c r="N57" t="s">
        <v>362</v>
      </c>
      <c r="O57">
        <v>2</v>
      </c>
      <c r="P57" s="14">
        <v>4</v>
      </c>
      <c r="Q57" s="14" t="s">
        <v>380</v>
      </c>
      <c r="R57" s="14">
        <v>4</v>
      </c>
      <c r="S57" s="14" t="s">
        <v>380</v>
      </c>
      <c r="T57" s="15">
        <v>0.63083400000000001</v>
      </c>
      <c r="U57" s="16">
        <v>28116</v>
      </c>
      <c r="V57" s="17">
        <v>330090</v>
      </c>
      <c r="W57" s="24">
        <v>139.262</v>
      </c>
      <c r="X57" s="24">
        <v>72.965500000000006</v>
      </c>
      <c r="Y57" s="24">
        <v>57.6663</v>
      </c>
      <c r="Z57" s="19">
        <f t="shared" si="0"/>
        <v>8.5176769971825869E-2</v>
      </c>
      <c r="AA57" s="19">
        <f t="shared" si="1"/>
        <v>35.22087067861716</v>
      </c>
      <c r="AB57" s="15">
        <v>0.56601349843757798</v>
      </c>
      <c r="AC57" s="16">
        <v>22292.880266268658</v>
      </c>
      <c r="AD57" s="17">
        <v>231231.15433393151</v>
      </c>
      <c r="AE57" s="21">
        <v>0.62445548590382272</v>
      </c>
      <c r="AF57" s="16">
        <v>25486.510982973559</v>
      </c>
      <c r="AG57" s="28">
        <v>306795.81682953262</v>
      </c>
      <c r="AH57" s="21">
        <v>0.59827716060725433</v>
      </c>
      <c r="AI57" s="16">
        <v>21638.789229444843</v>
      </c>
      <c r="AJ57" s="28">
        <v>246870.00334414447</v>
      </c>
      <c r="AK57" s="21">
        <v>0.63965307975951491</v>
      </c>
      <c r="AL57" s="16">
        <v>24390.892881284621</v>
      </c>
      <c r="AM57" s="28">
        <v>311480.51203186973</v>
      </c>
      <c r="AN57" s="15">
        <v>0.56601349843757798</v>
      </c>
      <c r="AO57" s="16">
        <v>22292.880266268658</v>
      </c>
      <c r="AP57" s="17">
        <v>231231.15433393151</v>
      </c>
      <c r="AQ57" s="15">
        <v>0.62445548590382272</v>
      </c>
      <c r="AR57" s="16">
        <v>25486.510982973559</v>
      </c>
      <c r="AS57" s="17">
        <v>306795.81682953262</v>
      </c>
      <c r="AT57" s="15">
        <v>0.56601349843757798</v>
      </c>
      <c r="AU57" s="16">
        <v>22292.880266268658</v>
      </c>
      <c r="AV57" s="17">
        <v>231231.15433393151</v>
      </c>
      <c r="AW57" s="24">
        <v>146.5</v>
      </c>
      <c r="AX57" s="24">
        <v>64.599999999999994</v>
      </c>
      <c r="AY57" s="24">
        <v>138.6</v>
      </c>
      <c r="AZ57" s="24">
        <v>51.2</v>
      </c>
      <c r="BA57" s="24">
        <f t="shared" si="2"/>
        <v>142.55000000000001</v>
      </c>
      <c r="BB57" s="24">
        <f t="shared" si="3"/>
        <v>57.9</v>
      </c>
      <c r="BC57" s="19">
        <f t="shared" si="4"/>
        <v>9.6409501265017628E-2</v>
      </c>
      <c r="BD57" s="24">
        <v>31.117265006416496</v>
      </c>
      <c r="BE57" s="19">
        <f t="shared" si="5"/>
        <v>-6.4820501562422024</v>
      </c>
      <c r="BF57" s="24">
        <f t="shared" si="6"/>
        <v>2.462003454231434</v>
      </c>
      <c r="BJ57" s="14"/>
      <c r="BK57" s="14">
        <f t="shared" si="7"/>
        <v>-11.452112315581228</v>
      </c>
      <c r="BL57" s="14">
        <f t="shared" si="8"/>
        <v>-26.120984207421149</v>
      </c>
      <c r="BM57" s="14">
        <f t="shared" si="9"/>
        <v>-42.7532552656386</v>
      </c>
      <c r="BN57" s="14">
        <f t="shared" si="10"/>
        <v>4.9406143344709896</v>
      </c>
      <c r="BO57" s="14">
        <f t="shared" si="11"/>
        <v>-12.949690402476799</v>
      </c>
      <c r="BP57" s="14">
        <f t="shared" si="12"/>
        <v>-12.629492187499993</v>
      </c>
      <c r="BQ57" s="14">
        <f t="shared" si="13"/>
        <v>2.3065591020694569</v>
      </c>
      <c r="BR57" s="14">
        <f t="shared" si="14"/>
        <v>-26.019861830742673</v>
      </c>
      <c r="BS57" s="24">
        <f t="shared" si="15"/>
        <v>-13.18755254150545</v>
      </c>
      <c r="BT57" s="24">
        <f t="shared" si="16"/>
        <v>0.81150474584879373</v>
      </c>
      <c r="BU57" s="24">
        <f t="shared" si="17"/>
        <v>-5.4417653783908975</v>
      </c>
      <c r="BV57" s="24">
        <f t="shared" si="18"/>
        <v>10.317179227800498</v>
      </c>
      <c r="BW57" s="24">
        <f t="shared" si="19"/>
        <v>-15.272532813153763</v>
      </c>
      <c r="BX57" s="24">
        <f t="shared" si="20"/>
        <v>7.592731677762905</v>
      </c>
      <c r="BY57" s="24">
        <f t="shared" si="21"/>
        <v>5.9745272173644697</v>
      </c>
    </row>
    <row r="58" spans="1:77">
      <c r="A58" t="s">
        <v>75</v>
      </c>
      <c r="B58" s="6">
        <v>59</v>
      </c>
      <c r="C58" t="s">
        <v>313</v>
      </c>
      <c r="D58" t="s">
        <v>314</v>
      </c>
      <c r="E58" t="s">
        <v>308</v>
      </c>
      <c r="F58">
        <v>3</v>
      </c>
      <c r="G58" t="s">
        <v>310</v>
      </c>
      <c r="H58" t="s">
        <v>294</v>
      </c>
      <c r="I58" t="s">
        <v>295</v>
      </c>
      <c r="J58">
        <v>3</v>
      </c>
      <c r="L58">
        <v>2</v>
      </c>
      <c r="M58" t="s">
        <v>361</v>
      </c>
      <c r="N58" t="s">
        <v>362</v>
      </c>
      <c r="O58">
        <v>2</v>
      </c>
      <c r="P58" s="14">
        <v>4</v>
      </c>
      <c r="Q58" s="14" t="s">
        <v>380</v>
      </c>
      <c r="R58" s="14">
        <v>4</v>
      </c>
      <c r="S58" s="14" t="s">
        <v>380</v>
      </c>
      <c r="T58" s="15">
        <v>0.61938800000000005</v>
      </c>
      <c r="U58" s="16">
        <v>24351.899999999998</v>
      </c>
      <c r="V58" s="17">
        <v>273833</v>
      </c>
      <c r="W58" s="24">
        <v>119.27</v>
      </c>
      <c r="X58" s="24">
        <v>73.366799999999998</v>
      </c>
      <c r="Y58" s="24">
        <v>59.634999999999998</v>
      </c>
      <c r="Z58" s="19">
        <f t="shared" si="0"/>
        <v>8.8929749153681251E-2</v>
      </c>
      <c r="AA58" s="19">
        <f t="shared" si="1"/>
        <v>33.734492996439705</v>
      </c>
      <c r="AB58" s="15">
        <v>0.61626060993737619</v>
      </c>
      <c r="AC58" s="16">
        <v>22351.137191703157</v>
      </c>
      <c r="AD58" s="17">
        <v>261725.13412563136</v>
      </c>
      <c r="AE58" s="21">
        <v>0.63283790360285996</v>
      </c>
      <c r="AF58" s="16">
        <v>23434.445411011242</v>
      </c>
      <c r="AG58" s="28">
        <v>286992.41855182871</v>
      </c>
      <c r="AH58" s="21">
        <v>0.64223943745140943</v>
      </c>
      <c r="AI58" s="16">
        <v>22697.988941287735</v>
      </c>
      <c r="AJ58" s="28">
        <v>292293.77263601264</v>
      </c>
      <c r="AK58" s="21">
        <v>0.6547247129675331</v>
      </c>
      <c r="AL58" s="16">
        <v>23799.904069760516</v>
      </c>
      <c r="AM58" s="28">
        <v>317909.50231929391</v>
      </c>
      <c r="AN58" s="15">
        <v>0.61626060993737619</v>
      </c>
      <c r="AO58" s="16">
        <v>22351.137191703157</v>
      </c>
      <c r="AP58" s="17">
        <v>261725.13412563136</v>
      </c>
      <c r="AQ58" s="15">
        <v>0.63283790360285996</v>
      </c>
      <c r="AR58" s="16">
        <v>23434.445411011242</v>
      </c>
      <c r="AS58" s="17">
        <v>286992.41855182871</v>
      </c>
      <c r="AT58" s="15">
        <v>0.61626060993737619</v>
      </c>
      <c r="AU58" s="16">
        <v>22351.137191703157</v>
      </c>
      <c r="AV58" s="17">
        <v>261725.13412563136</v>
      </c>
      <c r="AW58" s="24">
        <v>126.1</v>
      </c>
      <c r="AX58" s="24">
        <v>69.5</v>
      </c>
      <c r="AY58" s="24">
        <v>125.3</v>
      </c>
      <c r="AZ58" s="24">
        <v>63.9</v>
      </c>
      <c r="BA58" s="24">
        <f t="shared" si="2"/>
        <v>125.69999999999999</v>
      </c>
      <c r="BB58" s="24">
        <f t="shared" si="3"/>
        <v>66.7</v>
      </c>
      <c r="BC58" s="19">
        <f t="shared" si="4"/>
        <v>8.5399276864920159E-2</v>
      </c>
      <c r="BD58" s="24">
        <v>35.129103080641229</v>
      </c>
      <c r="BE58" s="19">
        <f t="shared" si="5"/>
        <v>-0.31273900626238582</v>
      </c>
      <c r="BF58" s="24">
        <f t="shared" si="6"/>
        <v>1.88455772113943</v>
      </c>
      <c r="BJ58" s="14"/>
      <c r="BK58" s="14">
        <f t="shared" si="7"/>
        <v>-0.5074784940322018</v>
      </c>
      <c r="BL58" s="14">
        <f t="shared" si="8"/>
        <v>-8.9515034118243104</v>
      </c>
      <c r="BM58" s="14">
        <f t="shared" si="9"/>
        <v>-4.6261762038324949</v>
      </c>
      <c r="BN58" s="14">
        <f t="shared" si="10"/>
        <v>5.4163362410785076</v>
      </c>
      <c r="BO58" s="14">
        <f t="shared" si="11"/>
        <v>-5.5637410071942419</v>
      </c>
      <c r="BP58" s="14">
        <f t="shared" si="12"/>
        <v>6.6744913928012535</v>
      </c>
      <c r="BQ58" s="14">
        <f t="shared" si="13"/>
        <v>5.1153540175019838</v>
      </c>
      <c r="BR58" s="14">
        <f t="shared" si="14"/>
        <v>-9.9952023988005916</v>
      </c>
      <c r="BS58" s="24">
        <f t="shared" si="15"/>
        <v>3.9699564233111855</v>
      </c>
      <c r="BT58" s="24">
        <f t="shared" si="16"/>
        <v>16.22357052546117</v>
      </c>
      <c r="BU58" s="24">
        <f t="shared" si="17"/>
        <v>3.558086925040052</v>
      </c>
      <c r="BV58" s="24">
        <f t="shared" si="18"/>
        <v>3.9149831493672451</v>
      </c>
      <c r="BW58" s="24">
        <f t="shared" si="19"/>
        <v>-2.3193199797003898</v>
      </c>
      <c r="BX58" s="24">
        <f t="shared" si="20"/>
        <v>4.5852843842466235</v>
      </c>
      <c r="BY58" s="24">
        <f t="shared" si="21"/>
        <v>13.864480928608881</v>
      </c>
    </row>
    <row r="59" spans="1:77">
      <c r="A59" t="s">
        <v>76</v>
      </c>
      <c r="B59">
        <v>60</v>
      </c>
      <c r="C59" t="s">
        <v>297</v>
      </c>
      <c r="D59" t="s">
        <v>302</v>
      </c>
      <c r="E59" t="s">
        <v>298</v>
      </c>
      <c r="F59">
        <v>2</v>
      </c>
      <c r="G59" t="s">
        <v>299</v>
      </c>
      <c r="H59" t="s">
        <v>294</v>
      </c>
      <c r="I59" t="s">
        <v>295</v>
      </c>
      <c r="J59">
        <v>2</v>
      </c>
      <c r="L59">
        <v>2</v>
      </c>
      <c r="M59" t="s">
        <v>361</v>
      </c>
      <c r="N59" t="s">
        <v>362</v>
      </c>
      <c r="O59">
        <v>2</v>
      </c>
      <c r="P59" s="14">
        <v>4</v>
      </c>
      <c r="Q59" s="14" t="s">
        <v>380</v>
      </c>
      <c r="R59" s="14">
        <v>4</v>
      </c>
      <c r="S59" s="14" t="s">
        <v>380</v>
      </c>
      <c r="T59" s="15">
        <v>0.530169</v>
      </c>
      <c r="U59" s="16">
        <v>18720.8</v>
      </c>
      <c r="V59" s="17">
        <v>165436</v>
      </c>
      <c r="W59" s="24">
        <v>102.233</v>
      </c>
      <c r="X59" s="24">
        <v>70.749700000000004</v>
      </c>
      <c r="Y59" s="24">
        <v>47.048499999999997</v>
      </c>
      <c r="Z59" s="19">
        <f t="shared" si="0"/>
        <v>0.11316037621799366</v>
      </c>
      <c r="AA59" s="19">
        <f t="shared" si="1"/>
        <v>26.511046536472804</v>
      </c>
      <c r="AB59" s="15">
        <v>0.53500748831811817</v>
      </c>
      <c r="AC59" s="16">
        <v>16790.810985649106</v>
      </c>
      <c r="AD59" s="17">
        <v>160193.53608768742</v>
      </c>
      <c r="AE59" s="21">
        <v>0.6160688217107616</v>
      </c>
      <c r="AF59" s="16">
        <v>20650.128795034121</v>
      </c>
      <c r="AG59" s="28">
        <v>240777.53109897018</v>
      </c>
      <c r="AH59" s="21">
        <v>0.57570031829827006</v>
      </c>
      <c r="AI59" s="16">
        <v>17740.885648897427</v>
      </c>
      <c r="AJ59" s="28">
        <v>191036.42044874874</v>
      </c>
      <c r="AK59" s="21">
        <v>0.64156253599180435</v>
      </c>
      <c r="AL59" s="16">
        <v>21399.542459306929</v>
      </c>
      <c r="AM59" s="28">
        <v>274945.80768210109</v>
      </c>
      <c r="AN59" s="15">
        <v>0.53500748831811817</v>
      </c>
      <c r="AO59" s="16">
        <v>16790.810985649106</v>
      </c>
      <c r="AP59" s="17">
        <v>160193.53608768742</v>
      </c>
      <c r="AQ59" s="15">
        <v>0.6160688217107616</v>
      </c>
      <c r="AR59" s="16">
        <v>20650.128795034121</v>
      </c>
      <c r="AS59" s="17">
        <v>240777.53109897018</v>
      </c>
      <c r="AT59" s="15">
        <v>0.53500748831811817</v>
      </c>
      <c r="AU59" s="16">
        <v>16790.810985649106</v>
      </c>
      <c r="AV59" s="17">
        <v>160193.53608768742</v>
      </c>
      <c r="AW59" s="24">
        <v>115</v>
      </c>
      <c r="AX59" s="24">
        <v>67.5</v>
      </c>
      <c r="AY59" s="24">
        <v>115.5</v>
      </c>
      <c r="AZ59" s="24">
        <v>46.9</v>
      </c>
      <c r="BA59" s="24">
        <f t="shared" si="2"/>
        <v>115.25</v>
      </c>
      <c r="BB59" s="24">
        <f t="shared" si="3"/>
        <v>57.2</v>
      </c>
      <c r="BC59" s="19">
        <f t="shared" si="4"/>
        <v>0.10481578343122459</v>
      </c>
      <c r="BD59" s="24">
        <v>28.62164362839939</v>
      </c>
      <c r="BE59" s="19">
        <f t="shared" si="5"/>
        <v>0.48384883181181726</v>
      </c>
      <c r="BF59" s="24">
        <f t="shared" si="6"/>
        <v>2.0148601398601396</v>
      </c>
      <c r="BJ59" s="14"/>
      <c r="BK59" s="14">
        <f t="shared" si="7"/>
        <v>0.90437768139072905</v>
      </c>
      <c r="BL59" s="14">
        <f t="shared" si="8"/>
        <v>-11.494316837944456</v>
      </c>
      <c r="BM59" s="14">
        <f t="shared" si="9"/>
        <v>-3.2725814289054336</v>
      </c>
      <c r="BN59" s="14">
        <f t="shared" si="10"/>
        <v>11.10173913043478</v>
      </c>
      <c r="BO59" s="14">
        <f t="shared" si="11"/>
        <v>-4.8143703703703764</v>
      </c>
      <c r="BP59" s="14">
        <f t="shared" si="12"/>
        <v>-0.31663113006396276</v>
      </c>
      <c r="BQ59" s="14">
        <f t="shared" si="13"/>
        <v>11.294577006507589</v>
      </c>
      <c r="BR59" s="14">
        <f t="shared" si="14"/>
        <v>-23.688286713286715</v>
      </c>
      <c r="BS59" s="24">
        <f t="shared" si="15"/>
        <v>7.3741295899316484</v>
      </c>
      <c r="BT59" s="24">
        <f t="shared" si="16"/>
        <v>-2.5882138045811494</v>
      </c>
      <c r="BU59" s="24">
        <f t="shared" si="17"/>
        <v>7.9088575863319761</v>
      </c>
      <c r="BV59" s="24">
        <f t="shared" si="18"/>
        <v>9.3429383137701336</v>
      </c>
      <c r="BW59" s="24">
        <f t="shared" si="19"/>
        <v>12.517755762305615</v>
      </c>
      <c r="BX59" s="24">
        <f t="shared" si="20"/>
        <v>31.290930991397818</v>
      </c>
      <c r="BY59" s="24">
        <f t="shared" si="21"/>
        <v>39.829597186918718</v>
      </c>
    </row>
    <row r="60" spans="1:77">
      <c r="A60" t="s">
        <v>77</v>
      </c>
      <c r="B60">
        <v>61</v>
      </c>
      <c r="C60" t="s">
        <v>415</v>
      </c>
      <c r="D60" t="s">
        <v>294</v>
      </c>
      <c r="E60" t="s">
        <v>295</v>
      </c>
      <c r="F60">
        <v>4</v>
      </c>
      <c r="G60" t="s">
        <v>297</v>
      </c>
      <c r="H60" t="s">
        <v>294</v>
      </c>
      <c r="I60" t="s">
        <v>298</v>
      </c>
      <c r="J60">
        <v>2</v>
      </c>
      <c r="L60">
        <v>2</v>
      </c>
      <c r="M60" t="s">
        <v>361</v>
      </c>
      <c r="N60" t="s">
        <v>362</v>
      </c>
      <c r="O60">
        <v>2</v>
      </c>
      <c r="P60" s="14">
        <v>4</v>
      </c>
      <c r="Q60" s="14" t="s">
        <v>380</v>
      </c>
      <c r="R60" s="14">
        <v>4</v>
      </c>
      <c r="S60" s="14" t="s">
        <v>380</v>
      </c>
      <c r="T60" s="15">
        <v>0.63201399999999996</v>
      </c>
      <c r="U60" s="16">
        <v>34158</v>
      </c>
      <c r="V60" s="17">
        <v>405865</v>
      </c>
      <c r="W60" s="24">
        <v>173.90900000000002</v>
      </c>
      <c r="X60" s="24">
        <v>67.434200000000004</v>
      </c>
      <c r="Y60" s="24">
        <v>55.603699999999996</v>
      </c>
      <c r="Z60" s="19">
        <f t="shared" si="0"/>
        <v>8.4160989491579713E-2</v>
      </c>
      <c r="AA60" s="19">
        <f t="shared" si="1"/>
        <v>35.645968733532406</v>
      </c>
      <c r="AB60" s="15">
        <v>0.57440916934769792</v>
      </c>
      <c r="AC60" s="16">
        <v>28759.985432008682</v>
      </c>
      <c r="AD60" s="17">
        <v>305969.70091186097</v>
      </c>
      <c r="AE60" s="21">
        <v>0.65068510049472317</v>
      </c>
      <c r="AF60" s="16">
        <v>33999.519355427547</v>
      </c>
      <c r="AG60" s="28">
        <v>443514.40657651238</v>
      </c>
      <c r="AH60" s="21">
        <v>0.60855845278359577</v>
      </c>
      <c r="AI60" s="16">
        <v>27076.820874959027</v>
      </c>
      <c r="AJ60" s="28">
        <v>317494.14711857511</v>
      </c>
      <c r="AK60" s="21">
        <v>0.66053642286056669</v>
      </c>
      <c r="AL60" s="16">
        <v>31187.499498365836</v>
      </c>
      <c r="AM60" s="28">
        <v>423744.66367904877</v>
      </c>
      <c r="AN60" s="15">
        <v>0.57440916934769792</v>
      </c>
      <c r="AO60" s="16">
        <v>28759.985432008682</v>
      </c>
      <c r="AP60" s="17">
        <v>305969.70091186097</v>
      </c>
      <c r="AQ60" s="15">
        <v>0.65068510049472317</v>
      </c>
      <c r="AR60" s="16">
        <v>33999.519355427547</v>
      </c>
      <c r="AS60" s="17">
        <v>443514.40657651238</v>
      </c>
      <c r="AT60" s="15">
        <v>0.57440916934769792</v>
      </c>
      <c r="AU60" s="16">
        <v>28759.985432008682</v>
      </c>
      <c r="AV60" s="17">
        <v>305969.70091186097</v>
      </c>
      <c r="AW60" s="24">
        <v>178.3</v>
      </c>
      <c r="AX60" s="24">
        <v>67.400000000000006</v>
      </c>
      <c r="AY60" s="24">
        <v>178</v>
      </c>
      <c r="AZ60" s="24">
        <v>50.5</v>
      </c>
      <c r="BA60" s="24">
        <f t="shared" si="2"/>
        <v>178.15</v>
      </c>
      <c r="BB60" s="24">
        <f t="shared" si="3"/>
        <v>58.95</v>
      </c>
      <c r="BC60" s="19">
        <f t="shared" si="4"/>
        <v>9.3996187682300655E-2</v>
      </c>
      <c r="BD60" s="24">
        <v>31.9161880281757</v>
      </c>
      <c r="BE60" s="19">
        <f t="shared" si="5"/>
        <v>-5.7604830652302041</v>
      </c>
      <c r="BF60" s="24">
        <f t="shared" si="6"/>
        <v>3.022052586938083</v>
      </c>
      <c r="BJ60" s="14"/>
      <c r="BK60" s="14">
        <f t="shared" si="7"/>
        <v>-10.02853605518143</v>
      </c>
      <c r="BL60" s="14">
        <f t="shared" si="8"/>
        <v>-18.769183943965253</v>
      </c>
      <c r="BM60" s="14">
        <f t="shared" si="9"/>
        <v>-32.648755347483025</v>
      </c>
      <c r="BN60" s="14">
        <f t="shared" si="10"/>
        <v>2.4627033090297199</v>
      </c>
      <c r="BO60" s="14">
        <f t="shared" si="11"/>
        <v>-5.0741839762608973E-2</v>
      </c>
      <c r="BP60" s="14">
        <f t="shared" si="12"/>
        <v>-10.106336633663361</v>
      </c>
      <c r="BQ60" s="14">
        <f t="shared" si="13"/>
        <v>2.3805781644681367</v>
      </c>
      <c r="BR60" s="14">
        <f t="shared" si="14"/>
        <v>-14.392196776929604</v>
      </c>
      <c r="BS60" s="24">
        <f t="shared" si="15"/>
        <v>-11.686172239817754</v>
      </c>
      <c r="BT60" s="24">
        <f t="shared" si="16"/>
        <v>36.674283814595874</v>
      </c>
      <c r="BU60" s="24">
        <f t="shared" si="17"/>
        <v>-3.8542800792785989</v>
      </c>
      <c r="BV60" s="24">
        <f t="shared" si="18"/>
        <v>0.46612613230120337</v>
      </c>
      <c r="BW60" s="24">
        <f t="shared" si="19"/>
        <v>-9.5246510602423005</v>
      </c>
      <c r="BX60" s="24">
        <f t="shared" si="20"/>
        <v>8.4888801847786972</v>
      </c>
      <c r="BY60" s="24">
        <f t="shared" si="21"/>
        <v>4.2194427945861097</v>
      </c>
    </row>
    <row r="61" spans="1:77">
      <c r="A61" s="6" t="s">
        <v>78</v>
      </c>
      <c r="B61">
        <v>62</v>
      </c>
      <c r="C61" t="s">
        <v>414</v>
      </c>
      <c r="D61" t="s">
        <v>314</v>
      </c>
      <c r="E61" t="s">
        <v>308</v>
      </c>
      <c r="F61">
        <v>4</v>
      </c>
      <c r="G61" t="s">
        <v>310</v>
      </c>
      <c r="H61" t="s">
        <v>294</v>
      </c>
      <c r="I61" t="s">
        <v>295</v>
      </c>
      <c r="J61">
        <v>3</v>
      </c>
      <c r="L61">
        <v>2</v>
      </c>
      <c r="M61" t="s">
        <v>361</v>
      </c>
      <c r="N61" t="s">
        <v>362</v>
      </c>
      <c r="O61">
        <v>2</v>
      </c>
      <c r="P61" s="14">
        <v>4</v>
      </c>
      <c r="Q61" s="14" t="s">
        <v>380</v>
      </c>
      <c r="R61" s="14">
        <v>4</v>
      </c>
      <c r="S61" s="14" t="s">
        <v>380</v>
      </c>
      <c r="T61" s="15">
        <v>0.412051</v>
      </c>
      <c r="U61" s="16">
        <v>12660</v>
      </c>
      <c r="V61" s="17">
        <v>85676.3</v>
      </c>
      <c r="W61" s="24">
        <v>84.893600000000006</v>
      </c>
      <c r="X61" s="24">
        <v>64.296400000000006</v>
      </c>
      <c r="Y61" s="24">
        <v>38.6892</v>
      </c>
      <c r="Z61" s="19">
        <f t="shared" si="0"/>
        <v>0.14776548473731943</v>
      </c>
      <c r="AA61" s="19">
        <f t="shared" si="1"/>
        <v>20.302440758293841</v>
      </c>
      <c r="AB61" s="15">
        <v>0.53202056368665951</v>
      </c>
      <c r="AC61" s="16">
        <v>10415.779110054267</v>
      </c>
      <c r="AD61" s="17">
        <v>94885.972997844801</v>
      </c>
      <c r="AE61" s="21">
        <v>0.55680346087985433</v>
      </c>
      <c r="AF61" s="16">
        <v>13884.25187477317</v>
      </c>
      <c r="AG61" s="28">
        <v>136670.24711498641</v>
      </c>
      <c r="AH61" s="21">
        <v>0.53854803507110494</v>
      </c>
      <c r="AI61" s="16">
        <v>13190.841279761644</v>
      </c>
      <c r="AJ61" s="28">
        <v>129300.59287016852</v>
      </c>
      <c r="AK61" s="21">
        <v>0.62733739689340728</v>
      </c>
      <c r="AL61" s="16">
        <v>17397.65355787686</v>
      </c>
      <c r="AM61" s="28">
        <v>214796.07834273321</v>
      </c>
      <c r="AN61" s="15">
        <v>0.53202056368665951</v>
      </c>
      <c r="AO61" s="16">
        <v>10415.779110054267</v>
      </c>
      <c r="AP61" s="17">
        <v>94885.972997844801</v>
      </c>
      <c r="AQ61" s="15">
        <v>0.55680346087985433</v>
      </c>
      <c r="AR61" s="16">
        <v>13884.25187477317</v>
      </c>
      <c r="AS61" s="17">
        <v>136670.24711498641</v>
      </c>
      <c r="AT61" s="15">
        <v>0.53202056368665951</v>
      </c>
      <c r="AU61" s="16">
        <v>10415.779110054267</v>
      </c>
      <c r="AV61" s="17">
        <v>94885.972997844801</v>
      </c>
      <c r="AW61" s="24">
        <v>78.599999999999994</v>
      </c>
      <c r="AX61" s="24">
        <v>71.099999999999994</v>
      </c>
      <c r="AY61" s="24">
        <v>83.7</v>
      </c>
      <c r="AZ61" s="24">
        <v>42.8</v>
      </c>
      <c r="BA61" s="24">
        <f t="shared" si="2"/>
        <v>81.150000000000006</v>
      </c>
      <c r="BB61" s="24">
        <f t="shared" si="3"/>
        <v>56.949999999999996</v>
      </c>
      <c r="BC61" s="19">
        <f t="shared" si="4"/>
        <v>0.10977153715113241</v>
      </c>
      <c r="BD61" s="24">
        <v>27.329488844358885</v>
      </c>
      <c r="BE61" s="19">
        <f t="shared" si="5"/>
        <v>11.99695636866595</v>
      </c>
      <c r="BF61" s="24">
        <f t="shared" si="6"/>
        <v>1.4249341527655841</v>
      </c>
      <c r="BJ61" s="14"/>
      <c r="BK61" s="14">
        <f t="shared" si="7"/>
        <v>22.549798236242076</v>
      </c>
      <c r="BL61" s="14">
        <f t="shared" si="8"/>
        <v>-21.546356410145108</v>
      </c>
      <c r="BM61" s="14">
        <f t="shared" si="9"/>
        <v>9.7060426392571042</v>
      </c>
      <c r="BN61" s="14">
        <f t="shared" si="10"/>
        <v>-8.007124681933858</v>
      </c>
      <c r="BO61" s="14">
        <f t="shared" si="11"/>
        <v>9.569057665260182</v>
      </c>
      <c r="BP61" s="14">
        <f t="shared" si="12"/>
        <v>9.6046728971962558</v>
      </c>
      <c r="BQ61" s="14">
        <f t="shared" si="13"/>
        <v>-4.6131854590264947</v>
      </c>
      <c r="BR61" s="14">
        <f t="shared" si="14"/>
        <v>-12.899736611062353</v>
      </c>
      <c r="BS61" s="24">
        <f t="shared" si="15"/>
        <v>25.712329001409429</v>
      </c>
      <c r="BT61" s="24">
        <f t="shared" si="16"/>
        <v>-10.257935363744112</v>
      </c>
      <c r="BU61" s="24">
        <f t="shared" si="17"/>
        <v>23.488533395986384</v>
      </c>
      <c r="BV61" s="24">
        <f t="shared" si="18"/>
        <v>8.8175573723029359</v>
      </c>
      <c r="BW61" s="24">
        <f t="shared" si="19"/>
        <v>27.231566269072342</v>
      </c>
      <c r="BX61" s="24">
        <f t="shared" si="20"/>
        <v>37.311666724421059</v>
      </c>
      <c r="BY61" s="24">
        <f t="shared" si="21"/>
        <v>60.112726144239438</v>
      </c>
    </row>
    <row r="62" spans="1:77">
      <c r="A62" t="s">
        <v>79</v>
      </c>
      <c r="B62">
        <v>63</v>
      </c>
      <c r="C62" t="s">
        <v>415</v>
      </c>
      <c r="D62" t="s">
        <v>294</v>
      </c>
      <c r="E62" t="s">
        <v>295</v>
      </c>
      <c r="F62">
        <v>4</v>
      </c>
      <c r="G62" t="s">
        <v>300</v>
      </c>
      <c r="H62" t="s">
        <v>294</v>
      </c>
      <c r="I62" t="s">
        <v>298</v>
      </c>
      <c r="J62">
        <v>3</v>
      </c>
      <c r="L62">
        <v>1</v>
      </c>
      <c r="M62" t="s">
        <v>361</v>
      </c>
      <c r="N62" t="s">
        <v>362</v>
      </c>
      <c r="O62">
        <v>2</v>
      </c>
      <c r="P62" s="14">
        <v>4</v>
      </c>
      <c r="Q62" s="14" t="s">
        <v>380</v>
      </c>
      <c r="R62" s="14">
        <v>4</v>
      </c>
      <c r="S62" s="14" t="s">
        <v>380</v>
      </c>
      <c r="T62" s="15">
        <v>0.61392000000000002</v>
      </c>
      <c r="U62" s="16">
        <v>29397.5</v>
      </c>
      <c r="V62" s="17">
        <v>317542</v>
      </c>
      <c r="W62" s="24">
        <v>146.684</v>
      </c>
      <c r="X62" s="24">
        <v>69.115399999999994</v>
      </c>
      <c r="Y62" s="24">
        <v>61.6569</v>
      </c>
      <c r="Z62" s="19">
        <f t="shared" si="0"/>
        <v>9.2578304602225853E-2</v>
      </c>
      <c r="AA62" s="19">
        <f t="shared" si="1"/>
        <v>32.405000425206225</v>
      </c>
      <c r="AB62" s="15">
        <v>0.58241107588113195</v>
      </c>
      <c r="AC62" s="16">
        <v>26306.047160053957</v>
      </c>
      <c r="AD62" s="17">
        <v>282214.12455508264</v>
      </c>
      <c r="AE62" s="21">
        <v>0.59433270915133707</v>
      </c>
      <c r="AF62" s="16">
        <v>27136.918571312686</v>
      </c>
      <c r="AG62" s="28">
        <v>299949.82855865388</v>
      </c>
      <c r="AH62" s="21">
        <v>0.59703630328145796</v>
      </c>
      <c r="AI62" s="16">
        <v>21164.273201486576</v>
      </c>
      <c r="AJ62" s="28">
        <v>240325.588586433</v>
      </c>
      <c r="AK62" s="21">
        <v>0.60510929535279234</v>
      </c>
      <c r="AL62" s="16">
        <v>21698.90881139944</v>
      </c>
      <c r="AM62" s="28">
        <v>251624.80251635576</v>
      </c>
      <c r="AN62" s="15">
        <v>0.58005605635119895</v>
      </c>
      <c r="AO62" s="16">
        <v>22705.385082012959</v>
      </c>
      <c r="AP62" s="17">
        <v>244168.20904223429</v>
      </c>
      <c r="AQ62" s="15">
        <v>0.59433270915133707</v>
      </c>
      <c r="AR62" s="16">
        <v>27136.918571312686</v>
      </c>
      <c r="AS62" s="17">
        <v>299949.82855865388</v>
      </c>
      <c r="AT62" s="15">
        <v>0.58241107588113195</v>
      </c>
      <c r="AU62" s="16">
        <v>26306.047160053957</v>
      </c>
      <c r="AV62" s="17">
        <v>282214.12455508264</v>
      </c>
      <c r="AW62" s="24">
        <v>152.4</v>
      </c>
      <c r="AX62" s="24">
        <v>57.9</v>
      </c>
      <c r="AY62" s="24">
        <v>134.30000000000001</v>
      </c>
      <c r="AZ62" s="24">
        <v>55.3</v>
      </c>
      <c r="BA62" s="24">
        <f t="shared" si="2"/>
        <v>143.35000000000002</v>
      </c>
      <c r="BB62" s="24">
        <f t="shared" si="3"/>
        <v>56.599999999999994</v>
      </c>
      <c r="BC62" s="19">
        <f t="shared" si="4"/>
        <v>9.3213077841252892E-2</v>
      </c>
      <c r="BD62" s="24">
        <v>32.261273018751297</v>
      </c>
      <c r="BE62" s="19">
        <f t="shared" si="5"/>
        <v>-3.3863943648801076</v>
      </c>
      <c r="BF62" s="24">
        <f t="shared" si="6"/>
        <v>2.5326855123674918</v>
      </c>
      <c r="BJ62" s="14"/>
      <c r="BK62" s="14">
        <f t="shared" si="7"/>
        <v>-5.8380467332450223</v>
      </c>
      <c r="BL62" s="14">
        <f t="shared" si="8"/>
        <v>-29.473690465124442</v>
      </c>
      <c r="BM62" s="14">
        <f t="shared" si="9"/>
        <v>-30.050509542408975</v>
      </c>
      <c r="BN62" s="14">
        <f t="shared" si="10"/>
        <v>3.7506561679790078</v>
      </c>
      <c r="BO62" s="14">
        <f t="shared" si="11"/>
        <v>-19.37029360967184</v>
      </c>
      <c r="BP62" s="14">
        <f t="shared" si="12"/>
        <v>-11.495298372513568</v>
      </c>
      <c r="BQ62" s="14">
        <f t="shared" si="13"/>
        <v>-2.3257760725496857</v>
      </c>
      <c r="BR62" s="14">
        <f t="shared" si="14"/>
        <v>-22.112014134275622</v>
      </c>
      <c r="BS62" s="24">
        <f t="shared" si="15"/>
        <v>-0.44551064792573286</v>
      </c>
      <c r="BT62" s="24">
        <f t="shared" si="16"/>
        <v>-3.8339284541818399</v>
      </c>
      <c r="BU62" s="24">
        <f t="shared" si="17"/>
        <v>-2.827917938280323</v>
      </c>
      <c r="BV62" s="24">
        <f t="shared" si="18"/>
        <v>8.3302804728796556</v>
      </c>
      <c r="BW62" s="24">
        <f t="shared" si="19"/>
        <v>-35.479162825718383</v>
      </c>
      <c r="BX62" s="24">
        <f t="shared" si="20"/>
        <v>5.8650380051495992</v>
      </c>
      <c r="BY62" s="24">
        <f t="shared" si="21"/>
        <v>26.196621646373508</v>
      </c>
    </row>
    <row r="63" spans="1:77">
      <c r="A63" t="s">
        <v>80</v>
      </c>
      <c r="B63" s="5">
        <v>64</v>
      </c>
      <c r="C63" t="s">
        <v>301</v>
      </c>
      <c r="D63" t="s">
        <v>302</v>
      </c>
      <c r="E63" t="s">
        <v>298</v>
      </c>
      <c r="F63">
        <v>1</v>
      </c>
      <c r="G63" t="s">
        <v>301</v>
      </c>
      <c r="H63" t="s">
        <v>302</v>
      </c>
      <c r="I63" t="s">
        <v>298</v>
      </c>
      <c r="J63">
        <v>1</v>
      </c>
      <c r="L63">
        <v>1</v>
      </c>
      <c r="M63" t="s">
        <v>361</v>
      </c>
      <c r="N63" t="s">
        <v>362</v>
      </c>
      <c r="O63">
        <v>2</v>
      </c>
      <c r="P63" s="14">
        <v>4</v>
      </c>
      <c r="Q63" s="14" t="s">
        <v>380</v>
      </c>
      <c r="R63" s="14">
        <v>4</v>
      </c>
      <c r="S63" s="14" t="s">
        <v>380</v>
      </c>
      <c r="T63" s="15">
        <v>0.61711899999999997</v>
      </c>
      <c r="U63" s="16">
        <v>30751.899999999998</v>
      </c>
      <c r="V63" s="17">
        <v>351107</v>
      </c>
      <c r="W63" s="24">
        <v>154.48500000000001</v>
      </c>
      <c r="X63" s="24">
        <v>62.517500000000005</v>
      </c>
      <c r="Y63" s="24">
        <v>54.250700000000002</v>
      </c>
      <c r="Z63" s="19">
        <f t="shared" si="0"/>
        <v>8.7585550843475066E-2</v>
      </c>
      <c r="AA63" s="19">
        <f t="shared" si="1"/>
        <v>34.252225065768293</v>
      </c>
      <c r="AB63" s="15">
        <v>0.58287519190324188</v>
      </c>
      <c r="AC63" s="16">
        <v>29736.653850928564</v>
      </c>
      <c r="AD63" s="17">
        <v>319772.19636736141</v>
      </c>
      <c r="AE63" s="21">
        <v>0.6433101148566267</v>
      </c>
      <c r="AF63" s="16">
        <v>34626.576322689492</v>
      </c>
      <c r="AG63" s="28">
        <v>437707.98482778977</v>
      </c>
      <c r="AH63" s="21">
        <v>0.61387447545968321</v>
      </c>
      <c r="AI63" s="16">
        <v>24721.800394763457</v>
      </c>
      <c r="AJ63" s="28">
        <v>294025.65334072232</v>
      </c>
      <c r="AK63" s="21">
        <v>0.65346262911331077</v>
      </c>
      <c r="AL63" s="16">
        <v>27768.496539562835</v>
      </c>
      <c r="AM63" s="28">
        <v>369331.65871612384</v>
      </c>
      <c r="AN63" s="15">
        <v>0.58405473436792865</v>
      </c>
      <c r="AO63" s="16">
        <v>25909.038257938144</v>
      </c>
      <c r="AP63" s="17">
        <v>281619.97467898158</v>
      </c>
      <c r="AQ63" s="15">
        <v>0.6433101148566267</v>
      </c>
      <c r="AR63" s="16">
        <v>34626.576322689492</v>
      </c>
      <c r="AS63" s="17">
        <v>437707.98482778977</v>
      </c>
      <c r="AT63" s="15">
        <v>0.58287519190324188</v>
      </c>
      <c r="AU63" s="16">
        <v>29736.653850928564</v>
      </c>
      <c r="AV63" s="17">
        <v>319772.19636736141</v>
      </c>
      <c r="AW63" s="24">
        <v>160.19999999999999</v>
      </c>
      <c r="AX63" s="24">
        <v>66.7</v>
      </c>
      <c r="AY63" s="24">
        <v>156.9</v>
      </c>
      <c r="AZ63" s="24">
        <v>53.1</v>
      </c>
      <c r="BA63" s="24">
        <f t="shared" si="2"/>
        <v>158.55000000000001</v>
      </c>
      <c r="BB63" s="24">
        <f t="shared" si="3"/>
        <v>59.900000000000006</v>
      </c>
      <c r="BC63" s="19">
        <f t="shared" si="4"/>
        <v>9.2993243905315756E-2</v>
      </c>
      <c r="BD63" s="24">
        <v>32.608694912791378</v>
      </c>
      <c r="BE63" s="19">
        <f t="shared" si="5"/>
        <v>-3.3064265632071321</v>
      </c>
      <c r="BF63" s="24">
        <f t="shared" si="6"/>
        <v>2.6469115191986643</v>
      </c>
      <c r="BJ63" s="14"/>
      <c r="BK63" s="14">
        <f t="shared" si="7"/>
        <v>-5.6611587384620528</v>
      </c>
      <c r="BL63" s="14">
        <f t="shared" si="8"/>
        <v>-18.691785059131146</v>
      </c>
      <c r="BM63" s="14">
        <f t="shared" si="9"/>
        <v>-24.674040042872182</v>
      </c>
      <c r="BN63" s="14">
        <f t="shared" si="10"/>
        <v>3.5674157303370633</v>
      </c>
      <c r="BO63" s="14">
        <f t="shared" si="11"/>
        <v>6.2706146926536688</v>
      </c>
      <c r="BP63" s="14">
        <f t="shared" si="12"/>
        <v>-2.1670433145009422</v>
      </c>
      <c r="BQ63" s="14">
        <f t="shared" si="13"/>
        <v>2.5638599810785223</v>
      </c>
      <c r="BR63" s="14">
        <f t="shared" si="14"/>
        <v>-4.3697829716193644</v>
      </c>
      <c r="BS63" s="24">
        <f t="shared" si="15"/>
        <v>-5.0401592500784478</v>
      </c>
      <c r="BT63" s="24">
        <f t="shared" si="16"/>
        <v>5.5079368469938661</v>
      </c>
      <c r="BU63" s="24">
        <f t="shared" si="17"/>
        <v>-0.52853224397173182</v>
      </c>
      <c r="BV63" s="24">
        <f t="shared" si="18"/>
        <v>11.189891505821686</v>
      </c>
      <c r="BW63" s="24">
        <f t="shared" si="19"/>
        <v>-10.743842239303788</v>
      </c>
      <c r="BX63" s="24">
        <f t="shared" si="20"/>
        <v>19.785105099661763</v>
      </c>
      <c r="BY63" s="24">
        <f t="shared" si="21"/>
        <v>4.9344967554302466</v>
      </c>
    </row>
    <row r="64" spans="1:77">
      <c r="A64" t="s">
        <v>81</v>
      </c>
      <c r="B64">
        <v>65</v>
      </c>
      <c r="C64" t="s">
        <v>313</v>
      </c>
      <c r="D64" t="s">
        <v>314</v>
      </c>
      <c r="E64" t="s">
        <v>308</v>
      </c>
      <c r="F64">
        <v>3</v>
      </c>
      <c r="G64" t="s">
        <v>313</v>
      </c>
      <c r="H64" t="s">
        <v>314</v>
      </c>
      <c r="I64" t="s">
        <v>308</v>
      </c>
      <c r="J64">
        <v>3</v>
      </c>
      <c r="L64">
        <v>2</v>
      </c>
      <c r="M64" t="s">
        <v>361</v>
      </c>
      <c r="N64" t="s">
        <v>362</v>
      </c>
      <c r="O64">
        <v>2</v>
      </c>
      <c r="P64" s="14">
        <v>1</v>
      </c>
      <c r="Q64" s="14" t="s">
        <v>381</v>
      </c>
      <c r="R64" s="14">
        <v>1</v>
      </c>
      <c r="S64" s="14" t="s">
        <v>381</v>
      </c>
      <c r="T64" s="15">
        <v>0.607877</v>
      </c>
      <c r="U64" s="16">
        <v>19199.8</v>
      </c>
      <c r="V64" s="17">
        <v>211473</v>
      </c>
      <c r="W64" s="24">
        <v>96.784199999999998</v>
      </c>
      <c r="X64" s="24">
        <v>67.256799999999998</v>
      </c>
      <c r="Y64" s="24">
        <v>63.319799999999994</v>
      </c>
      <c r="Z64" s="19">
        <f t="shared" si="0"/>
        <v>9.0790786530668216E-2</v>
      </c>
      <c r="AA64" s="19">
        <f t="shared" si="1"/>
        <v>33.04300044792133</v>
      </c>
      <c r="AB64" s="15">
        <v>0.62362473750198233</v>
      </c>
      <c r="AC64" s="16">
        <v>18793.151930519347</v>
      </c>
      <c r="AD64" s="17">
        <v>229643.8005001001</v>
      </c>
      <c r="AE64" s="21">
        <v>0.64840021172085405</v>
      </c>
      <c r="AF64" s="16">
        <v>20700.641764531971</v>
      </c>
      <c r="AG64" s="28">
        <v>271466.3469487938</v>
      </c>
      <c r="AH64" s="21">
        <v>0.62362473750198233</v>
      </c>
      <c r="AI64" s="16">
        <v>18793.151930519347</v>
      </c>
      <c r="AJ64" s="28">
        <v>229643.8005001001</v>
      </c>
      <c r="AK64" s="21">
        <v>0.64840021172085405</v>
      </c>
      <c r="AL64" s="16">
        <v>20700.641764531971</v>
      </c>
      <c r="AM64" s="28">
        <v>271466.3469487938</v>
      </c>
      <c r="AN64" s="15">
        <v>0.62362473750198233</v>
      </c>
      <c r="AO64" s="16">
        <v>18793.151930519347</v>
      </c>
      <c r="AP64" s="17">
        <v>229643.8005001001</v>
      </c>
      <c r="AQ64" s="15">
        <v>0.61065869450386523</v>
      </c>
      <c r="AR64" s="16">
        <v>18553.33796306419</v>
      </c>
      <c r="AS64" s="17">
        <v>211686.47702228563</v>
      </c>
      <c r="AT64" s="15">
        <v>0.58323327179545881</v>
      </c>
      <c r="AU64" s="16">
        <v>16920.854929695211</v>
      </c>
      <c r="AV64" s="17">
        <v>180147.44881124873</v>
      </c>
      <c r="AW64" s="24">
        <v>100.1</v>
      </c>
      <c r="AX64" s="24">
        <v>71.400000000000006</v>
      </c>
      <c r="AY64" s="24">
        <v>103.3</v>
      </c>
      <c r="AZ64" s="24">
        <v>60.4</v>
      </c>
      <c r="BA64" s="24">
        <f t="shared" si="2"/>
        <v>101.69999999999999</v>
      </c>
      <c r="BB64" s="24">
        <f t="shared" si="3"/>
        <v>65.900000000000006</v>
      </c>
      <c r="BC64" s="19">
        <f t="shared" si="4"/>
        <v>8.1836095246608481E-2</v>
      </c>
      <c r="BD64" s="24">
        <v>36.658640554142622</v>
      </c>
      <c r="BE64" s="19">
        <f t="shared" si="5"/>
        <v>1.5747737501982328</v>
      </c>
      <c r="BF64" s="24">
        <f t="shared" si="6"/>
        <v>1.5432473444613046</v>
      </c>
      <c r="BJ64" s="14"/>
      <c r="BK64" s="14">
        <f t="shared" si="7"/>
        <v>2.5251944887661342</v>
      </c>
      <c r="BL64" s="14">
        <f t="shared" si="8"/>
        <v>-2.1638098334120937</v>
      </c>
      <c r="BM64" s="14">
        <f t="shared" si="9"/>
        <v>7.9126022390019539</v>
      </c>
      <c r="BN64" s="14">
        <f t="shared" si="10"/>
        <v>3.3124875124875088</v>
      </c>
      <c r="BO64" s="14">
        <f t="shared" si="11"/>
        <v>5.8028011204481897</v>
      </c>
      <c r="BP64" s="14">
        <f t="shared" si="12"/>
        <v>-4.8341059602648926</v>
      </c>
      <c r="BQ64" s="14">
        <f t="shared" si="13"/>
        <v>4.8336283185840614</v>
      </c>
      <c r="BR64" s="14">
        <f t="shared" si="14"/>
        <v>-2.0588770864946775</v>
      </c>
      <c r="BS64" s="24">
        <f t="shared" si="15"/>
        <v>9.8629956036727773</v>
      </c>
      <c r="BT64" s="24">
        <f t="shared" si="16"/>
        <v>7.8653909728841995</v>
      </c>
      <c r="BU64" s="24">
        <f t="shared" si="17"/>
        <v>2.5251944887661342</v>
      </c>
      <c r="BV64" s="24">
        <f t="shared" si="18"/>
        <v>7.250218527540925</v>
      </c>
      <c r="BW64" s="24">
        <f t="shared" si="19"/>
        <v>7.250218527540925</v>
      </c>
      <c r="BX64" s="24">
        <f t="shared" si="20"/>
        <v>22.09973634783918</v>
      </c>
      <c r="BY64" s="24">
        <f t="shared" si="21"/>
        <v>22.09973634783918</v>
      </c>
    </row>
    <row r="65" spans="1:77">
      <c r="A65" s="6" t="s">
        <v>82</v>
      </c>
      <c r="B65">
        <v>66</v>
      </c>
      <c r="C65" t="s">
        <v>293</v>
      </c>
      <c r="D65" t="s">
        <v>294</v>
      </c>
      <c r="E65" t="s">
        <v>295</v>
      </c>
      <c r="F65">
        <v>1</v>
      </c>
      <c r="G65" t="s">
        <v>297</v>
      </c>
      <c r="H65" t="s">
        <v>294</v>
      </c>
      <c r="I65" t="s">
        <v>298</v>
      </c>
      <c r="J65">
        <v>2</v>
      </c>
      <c r="L65">
        <v>1</v>
      </c>
      <c r="M65" t="s">
        <v>361</v>
      </c>
      <c r="N65" t="s">
        <v>362</v>
      </c>
      <c r="O65">
        <v>2</v>
      </c>
      <c r="P65" s="14">
        <v>4</v>
      </c>
      <c r="Q65" s="14" t="s">
        <v>380</v>
      </c>
      <c r="R65" s="14">
        <v>4</v>
      </c>
      <c r="S65" s="14" t="s">
        <v>380</v>
      </c>
      <c r="T65" s="15">
        <v>0.59740099999999996</v>
      </c>
      <c r="U65" s="16">
        <v>24268.399999999998</v>
      </c>
      <c r="V65" s="17">
        <v>253561.00000000003</v>
      </c>
      <c r="W65" s="24">
        <v>122.357</v>
      </c>
      <c r="X65" s="24">
        <v>60.747799999999998</v>
      </c>
      <c r="Y65" s="24">
        <v>51.700200000000002</v>
      </c>
      <c r="Z65" s="19">
        <f t="shared" si="0"/>
        <v>9.5710302451875465E-2</v>
      </c>
      <c r="AA65" s="19">
        <f t="shared" si="1"/>
        <v>31.344588023932364</v>
      </c>
      <c r="AB65" s="15">
        <v>0.54548241554025478</v>
      </c>
      <c r="AC65" s="16">
        <v>21163.816620666286</v>
      </c>
      <c r="AD65" s="17">
        <v>206289.37588635035</v>
      </c>
      <c r="AE65" s="21">
        <v>0.60013989269776136</v>
      </c>
      <c r="AF65" s="16">
        <v>24265.666317846808</v>
      </c>
      <c r="AG65" s="28">
        <v>270223.62210889079</v>
      </c>
      <c r="AH65" s="21">
        <v>0.57755857332417404</v>
      </c>
      <c r="AI65" s="16">
        <v>17769.254731064473</v>
      </c>
      <c r="AJ65" s="28">
        <v>192210.14695306562</v>
      </c>
      <c r="AK65" s="21">
        <v>0.61399568862534826</v>
      </c>
      <c r="AL65" s="16">
        <v>19771.66652728965</v>
      </c>
      <c r="AM65" s="28">
        <v>234966.31190655314</v>
      </c>
      <c r="AN65" s="15">
        <v>0.54383843224996675</v>
      </c>
      <c r="AO65" s="16">
        <v>17857.603612346371</v>
      </c>
      <c r="AP65" s="17">
        <v>175028.12897747292</v>
      </c>
      <c r="AQ65" s="15">
        <v>0.60013989269776136</v>
      </c>
      <c r="AR65" s="16">
        <v>24265.666317846808</v>
      </c>
      <c r="AS65" s="17">
        <v>270223.62210889079</v>
      </c>
      <c r="AT65" s="15">
        <v>0.54548241554025478</v>
      </c>
      <c r="AU65" s="16">
        <v>21163.816620666286</v>
      </c>
      <c r="AV65" s="17">
        <v>206289.37588635035</v>
      </c>
      <c r="AW65" s="24">
        <v>116.5</v>
      </c>
      <c r="AX65" s="24">
        <v>61</v>
      </c>
      <c r="AY65" s="24">
        <v>124.7</v>
      </c>
      <c r="AZ65" s="24">
        <v>49.9</v>
      </c>
      <c r="BA65" s="24">
        <f t="shared" si="2"/>
        <v>120.6</v>
      </c>
      <c r="BB65" s="24">
        <f t="shared" si="3"/>
        <v>55.45</v>
      </c>
      <c r="BC65" s="19">
        <f t="shared" si="4"/>
        <v>0.102592857871294</v>
      </c>
      <c r="BD65" s="24">
        <v>29.403966978491251</v>
      </c>
      <c r="BE65" s="19">
        <f t="shared" si="5"/>
        <v>-5.3562567750033203</v>
      </c>
      <c r="BF65" s="24">
        <f t="shared" si="6"/>
        <v>2.1749323715058608</v>
      </c>
      <c r="BJ65" s="14"/>
      <c r="BK65" s="14">
        <f t="shared" si="7"/>
        <v>-9.8489853923037973</v>
      </c>
      <c r="BL65" s="14">
        <f t="shared" si="8"/>
        <v>-35.899533480636435</v>
      </c>
      <c r="BM65" s="14">
        <f t="shared" si="9"/>
        <v>-44.868714235432819</v>
      </c>
      <c r="BN65" s="14">
        <f t="shared" si="10"/>
        <v>-5.0274678111587976</v>
      </c>
      <c r="BO65" s="14">
        <f t="shared" si="11"/>
        <v>0.41344262295082296</v>
      </c>
      <c r="BP65" s="14">
        <f t="shared" si="12"/>
        <v>-3.6076152304609295</v>
      </c>
      <c r="BQ65" s="14">
        <f t="shared" si="13"/>
        <v>-1.4568822553897223</v>
      </c>
      <c r="BR65" s="14">
        <f t="shared" si="14"/>
        <v>-9.5541929666366006</v>
      </c>
      <c r="BS65" s="24">
        <f t="shared" si="15"/>
        <v>-6.5998613277611824</v>
      </c>
      <c r="BT65" s="24">
        <f t="shared" si="16"/>
        <v>1.5841127732778788</v>
      </c>
      <c r="BU65" s="24">
        <f t="shared" si="17"/>
        <v>-3.4355695841586433</v>
      </c>
      <c r="BV65" s="24">
        <f t="shared" si="18"/>
        <v>1.1265638113466179E-2</v>
      </c>
      <c r="BW65" s="24">
        <f t="shared" si="19"/>
        <v>-22.743320430292385</v>
      </c>
      <c r="BX65" s="24">
        <f t="shared" si="20"/>
        <v>6.1662344612405136</v>
      </c>
      <c r="BY65" s="24">
        <f t="shared" si="21"/>
        <v>7.9137676982571277</v>
      </c>
    </row>
    <row r="66" spans="1:77">
      <c r="A66" t="s">
        <v>83</v>
      </c>
      <c r="B66" s="6">
        <v>67</v>
      </c>
      <c r="C66" t="s">
        <v>307</v>
      </c>
      <c r="D66" t="s">
        <v>294</v>
      </c>
      <c r="E66" t="s">
        <v>308</v>
      </c>
      <c r="F66">
        <v>2</v>
      </c>
      <c r="G66" t="s">
        <v>307</v>
      </c>
      <c r="H66" t="s">
        <v>294</v>
      </c>
      <c r="I66" t="s">
        <v>308</v>
      </c>
      <c r="J66">
        <v>2</v>
      </c>
      <c r="K66" t="s">
        <v>315</v>
      </c>
      <c r="L66">
        <v>1</v>
      </c>
      <c r="M66" t="s">
        <v>361</v>
      </c>
      <c r="N66" t="s">
        <v>362</v>
      </c>
      <c r="O66">
        <v>2</v>
      </c>
      <c r="P66" s="14">
        <v>1</v>
      </c>
      <c r="Q66" s="14" t="s">
        <v>381</v>
      </c>
      <c r="R66" s="14">
        <v>1</v>
      </c>
      <c r="S66" s="14" t="s">
        <v>381</v>
      </c>
      <c r="T66" s="15">
        <v>0.59063299999999996</v>
      </c>
      <c r="U66" s="16">
        <v>18675.7</v>
      </c>
      <c r="V66" s="17">
        <v>196686</v>
      </c>
      <c r="W66" s="24">
        <v>92.847200000000001</v>
      </c>
      <c r="X66" s="24">
        <v>66.928699999999992</v>
      </c>
      <c r="Y66" s="24">
        <v>59.710899999999995</v>
      </c>
      <c r="Z66" s="19">
        <f t="shared" ref="Z66:Z129" si="22">U66/V66</f>
        <v>9.4951852190801586E-2</v>
      </c>
      <c r="AA66" s="19">
        <f t="shared" ref="AA66:AA129" si="23">3*(V66/U66)</f>
        <v>31.594960295999613</v>
      </c>
      <c r="AB66" s="15">
        <v>0.62346736097286237</v>
      </c>
      <c r="AC66" s="16">
        <v>18116.793092967218</v>
      </c>
      <c r="AD66" s="17">
        <v>221092.22978819232</v>
      </c>
      <c r="AE66" s="21">
        <v>0.61659244020846204</v>
      </c>
      <c r="AF66" s="16">
        <v>17587.224788764073</v>
      </c>
      <c r="AG66" s="28">
        <v>210641.78465787895</v>
      </c>
      <c r="AH66" s="21">
        <v>0.62346736097286237</v>
      </c>
      <c r="AI66" s="16">
        <v>18116.793092967218</v>
      </c>
      <c r="AJ66" s="28">
        <v>221092.22978819232</v>
      </c>
      <c r="AK66" s="21">
        <v>0.61659244020846204</v>
      </c>
      <c r="AL66" s="16">
        <v>17587.224788764073</v>
      </c>
      <c r="AM66" s="28">
        <v>210641.78465787895</v>
      </c>
      <c r="AN66" s="15">
        <v>0.62346736097286237</v>
      </c>
      <c r="AO66" s="16">
        <v>18116.793092967218</v>
      </c>
      <c r="AP66" s="17">
        <v>221092.22978819232</v>
      </c>
      <c r="AQ66" s="15">
        <v>0.59753536406571228</v>
      </c>
      <c r="AR66" s="16">
        <v>20859.005663667358</v>
      </c>
      <c r="AS66" s="17">
        <v>228253.07284996042</v>
      </c>
      <c r="AT66" s="15">
        <v>0.6071602289828536</v>
      </c>
      <c r="AU66" s="16">
        <v>21586.597649532676</v>
      </c>
      <c r="AV66" s="17">
        <v>242176.45807480766</v>
      </c>
      <c r="AW66" s="24">
        <v>95.8</v>
      </c>
      <c r="AX66" s="24">
        <v>64.5</v>
      </c>
      <c r="AY66" s="24">
        <v>97.6</v>
      </c>
      <c r="AZ66" s="24">
        <v>67.7</v>
      </c>
      <c r="BA66" s="24">
        <f t="shared" ref="BA66:BA129" si="24">(AW66+AY66)/2</f>
        <v>96.699999999999989</v>
      </c>
      <c r="BB66" s="24">
        <f t="shared" ref="BB66:BB129" si="25">(AX66+AZ66)/2</f>
        <v>66.099999999999994</v>
      </c>
      <c r="BC66" s="19">
        <f t="shared" ref="BC66:BC129" si="26">AC66/AD66</f>
        <v>8.1942242431238835E-2</v>
      </c>
      <c r="BD66" s="24">
        <v>36.611153307372881</v>
      </c>
      <c r="BE66" s="19">
        <f t="shared" ref="BE66:BE129" si="27">(AN66-T66)*100</f>
        <v>3.2834360972862409</v>
      </c>
      <c r="BF66" s="24">
        <f t="shared" ref="BF66:BF129" si="28">BA66/BB66</f>
        <v>1.4629349470499242</v>
      </c>
      <c r="BJ66" s="14"/>
      <c r="BK66" s="14">
        <f t="shared" ref="BK66:BK129" si="29">((AN66-T66)/AN66)*100</f>
        <v>5.2664121697770145</v>
      </c>
      <c r="BL66" s="14">
        <f t="shared" ref="BL66:BL129" si="30">((AO66-U66)/AO66)*100</f>
        <v>-3.0850211964376033</v>
      </c>
      <c r="BM66" s="14">
        <f t="shared" ref="BM66:BM129" si="31">((AP66-V66)/AP66)*100</f>
        <v>11.038936018499443</v>
      </c>
      <c r="BN66" s="14">
        <f t="shared" ref="BN66:BN129" si="32">((AW66-W66)/AW66)*100</f>
        <v>3.0822546972860088</v>
      </c>
      <c r="BO66" s="14">
        <f t="shared" ref="BO66:BO129" si="33">((AX66-X66)/AX66)*100</f>
        <v>-3.7654263565891348</v>
      </c>
      <c r="BP66" s="14">
        <f t="shared" ref="BP66:BP129" si="34">((AZ66-Y66)/AZ66)*100</f>
        <v>11.800738552437235</v>
      </c>
      <c r="BQ66" s="14">
        <f t="shared" ref="BQ66:BQ129" si="35">((BA66-W66)/BA66)*100</f>
        <v>3.9842812823164304</v>
      </c>
      <c r="BR66" s="14">
        <f t="shared" ref="BR66:BR129" si="36">((BB66-X66)/BB66)*100</f>
        <v>-1.2537065052950043</v>
      </c>
      <c r="BS66" s="24">
        <f t="shared" ref="BS66:BS129" si="37">((BD66-AA66)/BD66)*100</f>
        <v>13.701270127327811</v>
      </c>
      <c r="BT66" s="24">
        <f t="shared" ref="BT66:BT129" si="38">((AE66-T67)/AE66)*100</f>
        <v>1.9120312607913594</v>
      </c>
      <c r="BU66" s="24">
        <f t="shared" ref="BU66:BU129" si="39">((AH66-T66)/AH66)*100</f>
        <v>5.2664121697770145</v>
      </c>
      <c r="BV66" s="24">
        <f t="shared" ref="BV66:BV129" si="40">ABS((AF66-U66)/AF66)*100</f>
        <v>6.1890106273692487</v>
      </c>
      <c r="BW66" s="24">
        <f t="shared" ref="BW66:BW129" si="41">((AL66-U66)/AL66)*100</f>
        <v>-6.1890106273692487</v>
      </c>
      <c r="BX66" s="24">
        <f t="shared" ref="BX66:BX129" si="42">ABS((AG66-V66)/AG66)*100</f>
        <v>6.6253638519753872</v>
      </c>
      <c r="BY66" s="24">
        <f t="shared" ref="BY66:BY129" si="43">ABS((AM66-V66)/AM66)*100</f>
        <v>6.6253638519753872</v>
      </c>
    </row>
    <row r="67" spans="1:77">
      <c r="A67" t="s">
        <v>84</v>
      </c>
      <c r="B67" s="6">
        <v>68</v>
      </c>
      <c r="C67" t="s">
        <v>415</v>
      </c>
      <c r="D67" t="s">
        <v>294</v>
      </c>
      <c r="E67" t="s">
        <v>295</v>
      </c>
      <c r="F67">
        <v>4</v>
      </c>
      <c r="G67" t="s">
        <v>310</v>
      </c>
      <c r="H67" t="s">
        <v>294</v>
      </c>
      <c r="I67" t="s">
        <v>295</v>
      </c>
      <c r="J67">
        <v>3</v>
      </c>
      <c r="L67">
        <v>2</v>
      </c>
      <c r="M67" t="s">
        <v>361</v>
      </c>
      <c r="N67" t="s">
        <v>362</v>
      </c>
      <c r="O67">
        <v>2</v>
      </c>
      <c r="P67" s="14">
        <v>4</v>
      </c>
      <c r="Q67" s="14" t="s">
        <v>380</v>
      </c>
      <c r="R67" s="14">
        <v>4</v>
      </c>
      <c r="S67" s="14" t="s">
        <v>380</v>
      </c>
      <c r="T67" s="15">
        <v>0.60480299999999998</v>
      </c>
      <c r="U67" s="16">
        <v>23168.7</v>
      </c>
      <c r="V67" s="17">
        <v>253316</v>
      </c>
      <c r="W67" s="24">
        <v>126.48200000000001</v>
      </c>
      <c r="X67" s="24">
        <v>64.711500000000001</v>
      </c>
      <c r="Y67" s="24">
        <v>55.046799999999998</v>
      </c>
      <c r="Z67" s="19">
        <f t="shared" si="22"/>
        <v>9.1461652639391114E-2</v>
      </c>
      <c r="AA67" s="19">
        <f t="shared" si="23"/>
        <v>32.800631886985457</v>
      </c>
      <c r="AB67" s="15">
        <v>0.58378485774725342</v>
      </c>
      <c r="AC67" s="16">
        <v>21369.119647209303</v>
      </c>
      <c r="AD67" s="17">
        <v>230576.93585938372</v>
      </c>
      <c r="AE67" s="21">
        <v>0.63193650484873598</v>
      </c>
      <c r="AF67" s="16">
        <v>24158.337729340397</v>
      </c>
      <c r="AG67" s="28">
        <v>295674.42927014141</v>
      </c>
      <c r="AH67" s="21">
        <v>0.61588076441653472</v>
      </c>
      <c r="AI67" s="16">
        <v>21471.107826167496</v>
      </c>
      <c r="AJ67" s="28">
        <v>256795.48520045035</v>
      </c>
      <c r="AK67" s="21">
        <v>0.65149062328491858</v>
      </c>
      <c r="AL67" s="16">
        <v>24073.908935014973</v>
      </c>
      <c r="AM67" s="28">
        <v>318426.40164855844</v>
      </c>
      <c r="AN67" s="15">
        <v>0.58378485774725342</v>
      </c>
      <c r="AO67" s="16">
        <v>21369.119647209303</v>
      </c>
      <c r="AP67" s="17">
        <v>230576.93585938372</v>
      </c>
      <c r="AQ67" s="15">
        <v>0.63193650484873598</v>
      </c>
      <c r="AR67" s="16">
        <v>24158.337729340397</v>
      </c>
      <c r="AS67" s="17">
        <v>295674.42927014141</v>
      </c>
      <c r="AT67" s="15">
        <v>0.58378485774725342</v>
      </c>
      <c r="AU67" s="16">
        <v>21369.119647209303</v>
      </c>
      <c r="AV67" s="17">
        <v>230576.93585938372</v>
      </c>
      <c r="AW67" s="24">
        <v>134.4</v>
      </c>
      <c r="AX67" s="24">
        <v>68.2</v>
      </c>
      <c r="AY67" s="24">
        <v>127.1</v>
      </c>
      <c r="AZ67" s="24">
        <v>55</v>
      </c>
      <c r="BA67" s="24">
        <f t="shared" si="24"/>
        <v>130.75</v>
      </c>
      <c r="BB67" s="24">
        <f t="shared" si="25"/>
        <v>61.6</v>
      </c>
      <c r="BC67" s="19">
        <f t="shared" si="26"/>
        <v>9.2676743957778862E-2</v>
      </c>
      <c r="BD67" s="24">
        <v>32.370580491765253</v>
      </c>
      <c r="BE67" s="19">
        <f t="shared" si="27"/>
        <v>-2.1018142252746563</v>
      </c>
      <c r="BF67" s="24">
        <f t="shared" si="28"/>
        <v>2.1225649350649349</v>
      </c>
      <c r="BJ67" s="14"/>
      <c r="BK67" s="14">
        <f t="shared" si="29"/>
        <v>-3.600323299554689</v>
      </c>
      <c r="BL67" s="14">
        <f t="shared" si="30"/>
        <v>-8.4214061341816357</v>
      </c>
      <c r="BM67" s="14">
        <f t="shared" si="31"/>
        <v>-9.8618120914242642</v>
      </c>
      <c r="BN67" s="14">
        <f t="shared" si="32"/>
        <v>5.8913690476190421</v>
      </c>
      <c r="BO67" s="14">
        <f t="shared" si="33"/>
        <v>5.1151026392961905</v>
      </c>
      <c r="BP67" s="14">
        <f t="shared" si="34"/>
        <v>-8.5090909090904568E-2</v>
      </c>
      <c r="BQ67" s="14">
        <f t="shared" si="35"/>
        <v>3.2642447418737945</v>
      </c>
      <c r="BR67" s="14">
        <f t="shared" si="36"/>
        <v>-5.0511363636363624</v>
      </c>
      <c r="BS67" s="24">
        <f t="shared" si="37"/>
        <v>-1.3285254347836133</v>
      </c>
      <c r="BT67" s="24">
        <f t="shared" si="38"/>
        <v>9.2283804466550343</v>
      </c>
      <c r="BU67" s="24">
        <f t="shared" si="39"/>
        <v>1.7986865407347885</v>
      </c>
      <c r="BV67" s="24">
        <f t="shared" si="40"/>
        <v>4.0964645019366444</v>
      </c>
      <c r="BW67" s="24">
        <f t="shared" si="41"/>
        <v>3.7601244461732013</v>
      </c>
      <c r="BX67" s="24">
        <f t="shared" si="42"/>
        <v>14.326037383314215</v>
      </c>
      <c r="BY67" s="24">
        <f t="shared" si="43"/>
        <v>20.447551243071747</v>
      </c>
    </row>
    <row r="68" spans="1:77">
      <c r="A68" t="s">
        <v>85</v>
      </c>
      <c r="B68">
        <v>69</v>
      </c>
      <c r="C68" t="s">
        <v>297</v>
      </c>
      <c r="D68" t="s">
        <v>302</v>
      </c>
      <c r="E68" t="s">
        <v>298</v>
      </c>
      <c r="F68">
        <v>2</v>
      </c>
      <c r="G68" t="s">
        <v>297</v>
      </c>
      <c r="H68" t="s">
        <v>294</v>
      </c>
      <c r="I68" t="s">
        <v>298</v>
      </c>
      <c r="J68">
        <v>2</v>
      </c>
      <c r="L68">
        <v>1</v>
      </c>
      <c r="M68" t="s">
        <v>361</v>
      </c>
      <c r="N68" t="s">
        <v>362</v>
      </c>
      <c r="O68">
        <v>2</v>
      </c>
      <c r="P68" s="14">
        <v>4</v>
      </c>
      <c r="Q68" s="14" t="s">
        <v>380</v>
      </c>
      <c r="R68" s="14">
        <v>4</v>
      </c>
      <c r="S68" s="14" t="s">
        <v>380</v>
      </c>
      <c r="T68" s="15">
        <v>0.57361899999999999</v>
      </c>
      <c r="U68" s="16">
        <v>25277</v>
      </c>
      <c r="V68" s="17">
        <v>180070</v>
      </c>
      <c r="W68" s="24">
        <v>86.103899999999996</v>
      </c>
      <c r="X68" s="24">
        <v>63.873399999999997</v>
      </c>
      <c r="Y68" s="24">
        <v>53.854100000000003</v>
      </c>
      <c r="Z68" s="19">
        <f t="shared" si="22"/>
        <v>0.14037318820458711</v>
      </c>
      <c r="AA68" s="19">
        <f t="shared" si="23"/>
        <v>21.371602642718678</v>
      </c>
      <c r="AB68" s="15">
        <v>0.5029784494557874</v>
      </c>
      <c r="AC68" s="16">
        <v>14223.382172221187</v>
      </c>
      <c r="AD68" s="17">
        <v>123759.07512571427</v>
      </c>
      <c r="AE68" s="21">
        <v>0.56355262998775857</v>
      </c>
      <c r="AF68" s="16">
        <v>16874.849239389445</v>
      </c>
      <c r="AG68" s="28">
        <v>168429.71944362554</v>
      </c>
      <c r="AH68" s="21">
        <v>0.5434661473431851</v>
      </c>
      <c r="AI68" s="16">
        <v>12604.477559665082</v>
      </c>
      <c r="AJ68" s="28">
        <v>125540.55571157097</v>
      </c>
      <c r="AK68" s="21">
        <v>0.58586589067373318</v>
      </c>
      <c r="AL68" s="16">
        <v>14458.245244331383</v>
      </c>
      <c r="AM68" s="28">
        <v>159683.38467078484</v>
      </c>
      <c r="AN68" s="15">
        <v>0.49483932022490695</v>
      </c>
      <c r="AO68" s="16">
        <v>11089.562543029188</v>
      </c>
      <c r="AP68" s="17">
        <v>95791.414339185518</v>
      </c>
      <c r="AQ68" s="15">
        <v>0.56355262998775857</v>
      </c>
      <c r="AR68" s="16">
        <v>16874.849239389445</v>
      </c>
      <c r="AS68" s="17">
        <v>168429.71944362554</v>
      </c>
      <c r="AT68" s="15">
        <v>0.5029784494557874</v>
      </c>
      <c r="AU68" s="16">
        <v>14223.382172221187</v>
      </c>
      <c r="AV68" s="17">
        <v>123759.07512571427</v>
      </c>
      <c r="AW68" s="24">
        <v>90.4</v>
      </c>
      <c r="AX68" s="24">
        <v>60.8</v>
      </c>
      <c r="AY68" s="24">
        <v>74.599999999999994</v>
      </c>
      <c r="AZ68" s="24">
        <v>47.8</v>
      </c>
      <c r="BA68" s="24">
        <f t="shared" si="24"/>
        <v>82.5</v>
      </c>
      <c r="BB68" s="24">
        <f t="shared" si="25"/>
        <v>54.3</v>
      </c>
      <c r="BC68" s="19">
        <f t="shared" si="26"/>
        <v>0.11492799342410323</v>
      </c>
      <c r="BD68" s="24">
        <v>25.913938615928341</v>
      </c>
      <c r="BE68" s="19">
        <f t="shared" si="27"/>
        <v>-7.8779679775093037</v>
      </c>
      <c r="BF68" s="24">
        <f t="shared" si="28"/>
        <v>1.5193370165745856</v>
      </c>
      <c r="BJ68" s="14"/>
      <c r="BK68" s="14">
        <f t="shared" si="29"/>
        <v>-15.920254627155996</v>
      </c>
      <c r="BL68" s="14">
        <f t="shared" si="30"/>
        <v>-127.93505065615889</v>
      </c>
      <c r="BM68" s="14">
        <f t="shared" si="31"/>
        <v>-87.981356410914302</v>
      </c>
      <c r="BN68" s="14">
        <f t="shared" si="32"/>
        <v>4.7523230088495687</v>
      </c>
      <c r="BO68" s="14">
        <f t="shared" si="33"/>
        <v>-5.0549342105263149</v>
      </c>
      <c r="BP68" s="14">
        <f t="shared" si="34"/>
        <v>-12.665481171548128</v>
      </c>
      <c r="BQ68" s="14">
        <f t="shared" si="35"/>
        <v>-4.3683636363636316</v>
      </c>
      <c r="BR68" s="14">
        <f t="shared" si="36"/>
        <v>-17.630570902394108</v>
      </c>
      <c r="BS68" s="24">
        <f t="shared" si="37"/>
        <v>17.528543385595803</v>
      </c>
      <c r="BT68" s="24">
        <f t="shared" si="38"/>
        <v>-1.6717817486622437</v>
      </c>
      <c r="BU68" s="24">
        <f t="shared" si="39"/>
        <v>-5.5482485531475296</v>
      </c>
      <c r="BV68" s="24">
        <f t="shared" si="40"/>
        <v>49.790967856460426</v>
      </c>
      <c r="BW68" s="24">
        <f t="shared" si="41"/>
        <v>-74.827578124740313</v>
      </c>
      <c r="BX68" s="24">
        <f t="shared" si="42"/>
        <v>6.9110609427040792</v>
      </c>
      <c r="BY68" s="24">
        <f t="shared" si="43"/>
        <v>12.766898303944222</v>
      </c>
    </row>
    <row r="69" spans="1:77">
      <c r="A69" t="s">
        <v>86</v>
      </c>
      <c r="B69">
        <v>70</v>
      </c>
      <c r="C69" t="s">
        <v>299</v>
      </c>
      <c r="D69" t="s">
        <v>294</v>
      </c>
      <c r="E69" t="s">
        <v>295</v>
      </c>
      <c r="F69">
        <v>2</v>
      </c>
      <c r="G69" t="s">
        <v>293</v>
      </c>
      <c r="H69" t="s">
        <v>294</v>
      </c>
      <c r="I69" t="s">
        <v>295</v>
      </c>
      <c r="J69">
        <v>1</v>
      </c>
      <c r="L69">
        <v>1</v>
      </c>
      <c r="M69" t="s">
        <v>361</v>
      </c>
      <c r="N69" t="s">
        <v>362</v>
      </c>
      <c r="O69">
        <v>2</v>
      </c>
      <c r="P69" s="14">
        <v>4</v>
      </c>
      <c r="Q69" s="14" t="s">
        <v>380</v>
      </c>
      <c r="R69" s="14">
        <v>4</v>
      </c>
      <c r="S69" s="14" t="s">
        <v>380</v>
      </c>
      <c r="T69" s="15">
        <v>0.57297399999999998</v>
      </c>
      <c r="U69" s="16">
        <v>15923.099999999999</v>
      </c>
      <c r="V69" s="17">
        <v>160130</v>
      </c>
      <c r="W69" s="24">
        <v>83.1614</v>
      </c>
      <c r="X69" s="24">
        <v>62.892699999999998</v>
      </c>
      <c r="Y69" s="24">
        <v>53.354400000000005</v>
      </c>
      <c r="Z69" s="19">
        <f t="shared" si="22"/>
        <v>9.943858115281333E-2</v>
      </c>
      <c r="AA69" s="19">
        <f t="shared" si="23"/>
        <v>30.169376566120917</v>
      </c>
      <c r="AB69" s="15">
        <v>0.52323922521211952</v>
      </c>
      <c r="AC69" s="16">
        <v>15234.570004091411</v>
      </c>
      <c r="AD69" s="17">
        <v>138434.69081317284</v>
      </c>
      <c r="AE69" s="21">
        <v>0.5816630831607712</v>
      </c>
      <c r="AF69" s="16">
        <v>18212.039846775948</v>
      </c>
      <c r="AG69" s="28">
        <v>189935.87692705897</v>
      </c>
      <c r="AH69" s="21">
        <v>0.56367314215802744</v>
      </c>
      <c r="AI69" s="16">
        <v>13645.571622936774</v>
      </c>
      <c r="AJ69" s="28">
        <v>142642.60071955042</v>
      </c>
      <c r="AK69" s="21">
        <v>0.60513434410704914</v>
      </c>
      <c r="AL69" s="16">
        <v>15756.934217806373</v>
      </c>
      <c r="AM69" s="28">
        <v>183034.46587379934</v>
      </c>
      <c r="AN69" s="15">
        <v>0.51460149998146065</v>
      </c>
      <c r="AO69" s="16">
        <v>11711.259358180119</v>
      </c>
      <c r="AP69" s="17">
        <v>105354.27152066524</v>
      </c>
      <c r="AQ69" s="15">
        <v>0.5816630831607712</v>
      </c>
      <c r="AR69" s="16">
        <v>18212.039846775948</v>
      </c>
      <c r="AS69" s="17">
        <v>189935.87692705897</v>
      </c>
      <c r="AT69" s="15">
        <v>0.52323922521211952</v>
      </c>
      <c r="AU69" s="16">
        <v>15234.570004091411</v>
      </c>
      <c r="AV69" s="17">
        <v>138434.69081317284</v>
      </c>
      <c r="AW69" s="24">
        <v>84.4</v>
      </c>
      <c r="AX69" s="24">
        <v>64.8</v>
      </c>
      <c r="AY69" s="24">
        <v>82.1</v>
      </c>
      <c r="AZ69" s="24">
        <v>50.5</v>
      </c>
      <c r="BA69" s="24">
        <f t="shared" si="24"/>
        <v>83.25</v>
      </c>
      <c r="BB69" s="24">
        <f t="shared" si="25"/>
        <v>57.65</v>
      </c>
      <c r="BC69" s="19">
        <f t="shared" si="26"/>
        <v>0.11004878845470542</v>
      </c>
      <c r="BD69" s="24">
        <v>26.987944241985478</v>
      </c>
      <c r="BE69" s="19">
        <f t="shared" si="27"/>
        <v>-5.8372500018539331</v>
      </c>
      <c r="BF69" s="24">
        <f t="shared" si="28"/>
        <v>1.4440589765828273</v>
      </c>
      <c r="BJ69" s="14"/>
      <c r="BK69" s="14">
        <f t="shared" si="29"/>
        <v>-11.343243270888696</v>
      </c>
      <c r="BL69" s="14">
        <f t="shared" si="30"/>
        <v>-35.964028402103303</v>
      </c>
      <c r="BM69" s="14">
        <f t="shared" si="31"/>
        <v>-51.99193890168042</v>
      </c>
      <c r="BN69" s="14">
        <f t="shared" si="32"/>
        <v>1.4675355450237026</v>
      </c>
      <c r="BO69" s="14">
        <f t="shared" si="33"/>
        <v>2.9433641975308631</v>
      </c>
      <c r="BP69" s="14">
        <f t="shared" si="34"/>
        <v>-5.6522772277227826</v>
      </c>
      <c r="BQ69" s="14">
        <f t="shared" si="35"/>
        <v>0.1064264264264259</v>
      </c>
      <c r="BR69" s="14">
        <f t="shared" si="36"/>
        <v>-9.0940156114483948</v>
      </c>
      <c r="BS69" s="24">
        <f t="shared" si="37"/>
        <v>-11.788346291252692</v>
      </c>
      <c r="BT69" s="24">
        <f t="shared" si="38"/>
        <v>-1.5764997134422396</v>
      </c>
      <c r="BU69" s="24">
        <f t="shared" si="39"/>
        <v>-1.6500445287075642</v>
      </c>
      <c r="BV69" s="24">
        <f t="shared" si="40"/>
        <v>12.568278271042532</v>
      </c>
      <c r="BW69" s="24">
        <f t="shared" si="41"/>
        <v>-1.0545565520343909</v>
      </c>
      <c r="BX69" s="24">
        <f t="shared" si="42"/>
        <v>15.692599739071579</v>
      </c>
      <c r="BY69" s="24">
        <f t="shared" si="43"/>
        <v>12.513744755368517</v>
      </c>
    </row>
    <row r="70" spans="1:77">
      <c r="A70" t="s">
        <v>87</v>
      </c>
      <c r="B70">
        <v>71</v>
      </c>
      <c r="C70" t="s">
        <v>417</v>
      </c>
      <c r="D70" t="s">
        <v>314</v>
      </c>
      <c r="E70" t="s">
        <v>416</v>
      </c>
      <c r="F70">
        <v>4</v>
      </c>
      <c r="G70" t="s">
        <v>307</v>
      </c>
      <c r="H70" t="s">
        <v>294</v>
      </c>
      <c r="I70" t="s">
        <v>308</v>
      </c>
      <c r="J70">
        <v>2</v>
      </c>
      <c r="L70">
        <v>2</v>
      </c>
      <c r="M70" t="s">
        <v>361</v>
      </c>
      <c r="N70" t="s">
        <v>362</v>
      </c>
      <c r="O70">
        <v>2</v>
      </c>
      <c r="P70" s="14">
        <v>1</v>
      </c>
      <c r="Q70" s="14" t="s">
        <v>381</v>
      </c>
      <c r="R70" s="14">
        <v>1</v>
      </c>
      <c r="S70" s="14" t="s">
        <v>381</v>
      </c>
      <c r="T70" s="15">
        <v>0.59083300000000005</v>
      </c>
      <c r="U70" s="16">
        <v>17915.5</v>
      </c>
      <c r="V70" s="17">
        <v>188614</v>
      </c>
      <c r="W70" s="24">
        <v>88.607799999999997</v>
      </c>
      <c r="X70" s="24">
        <v>69.555599999999998</v>
      </c>
      <c r="Y70" s="24">
        <v>65.321799999999996</v>
      </c>
      <c r="Z70" s="19">
        <f t="shared" si="22"/>
        <v>9.4984995811551634E-2</v>
      </c>
      <c r="AA70" s="19">
        <f t="shared" si="23"/>
        <v>31.583935698138486</v>
      </c>
      <c r="AB70" s="15">
        <v>0.55829978546104897</v>
      </c>
      <c r="AC70" s="16">
        <v>15016.205216349908</v>
      </c>
      <c r="AD70" s="17">
        <v>154399.42688937669</v>
      </c>
      <c r="AE70" s="21">
        <v>0.64711738329836377</v>
      </c>
      <c r="AF70" s="16">
        <v>19727.536244739091</v>
      </c>
      <c r="AG70" s="28">
        <v>257798.13810941172</v>
      </c>
      <c r="AH70" s="21">
        <v>0.55829978546104897</v>
      </c>
      <c r="AI70" s="16">
        <v>15016.205216349908</v>
      </c>
      <c r="AJ70" s="28">
        <v>154399.42688937669</v>
      </c>
      <c r="AK70" s="21">
        <v>0.64711738329836377</v>
      </c>
      <c r="AL70" s="16">
        <v>19727.536244739091</v>
      </c>
      <c r="AM70" s="28">
        <v>257798.13810941172</v>
      </c>
      <c r="AN70" s="15">
        <v>0.55829978546104897</v>
      </c>
      <c r="AO70" s="16">
        <v>15016.205216349908</v>
      </c>
      <c r="AP70" s="17">
        <v>154399.42688937669</v>
      </c>
      <c r="AQ70" s="15">
        <v>0.59161867119201228</v>
      </c>
      <c r="AR70" s="16">
        <v>16394.871326694865</v>
      </c>
      <c r="AS70" s="17">
        <v>176736.3924974328</v>
      </c>
      <c r="AT70" s="15">
        <v>0.54740083482429569</v>
      </c>
      <c r="AU70" s="16">
        <v>12258.362371567595</v>
      </c>
      <c r="AV70" s="17">
        <v>116195.78995846717</v>
      </c>
      <c r="AW70" s="24">
        <v>85.7</v>
      </c>
      <c r="AX70" s="24">
        <v>73.8</v>
      </c>
      <c r="AY70" s="24">
        <v>95.1</v>
      </c>
      <c r="AZ70" s="24">
        <v>44.2</v>
      </c>
      <c r="BA70" s="24">
        <f t="shared" si="24"/>
        <v>90.4</v>
      </c>
      <c r="BB70" s="24">
        <f t="shared" si="25"/>
        <v>59</v>
      </c>
      <c r="BC70" s="19">
        <f t="shared" si="26"/>
        <v>9.725557613052957E-2</v>
      </c>
      <c r="BD70" s="24">
        <v>30.846560365583681</v>
      </c>
      <c r="BE70" s="19">
        <f t="shared" si="27"/>
        <v>-3.2533214538951083</v>
      </c>
      <c r="BF70" s="24">
        <f t="shared" si="28"/>
        <v>1.5322033898305085</v>
      </c>
      <c r="BJ70" s="14"/>
      <c r="BK70" s="14">
        <f t="shared" si="29"/>
        <v>-5.82719452633944</v>
      </c>
      <c r="BL70" s="14">
        <f t="shared" si="30"/>
        <v>-19.307772781989478</v>
      </c>
      <c r="BM70" s="14">
        <f t="shared" si="31"/>
        <v>-22.159779864427346</v>
      </c>
      <c r="BN70" s="14">
        <f t="shared" si="32"/>
        <v>-3.3929988331388503</v>
      </c>
      <c r="BO70" s="14">
        <f t="shared" si="33"/>
        <v>5.7512195121951208</v>
      </c>
      <c r="BP70" s="14">
        <f t="shared" si="34"/>
        <v>-47.78687782805428</v>
      </c>
      <c r="BQ70" s="14">
        <f t="shared" si="35"/>
        <v>1.9825221238938144</v>
      </c>
      <c r="BR70" s="14">
        <f t="shared" si="36"/>
        <v>-17.890847457627114</v>
      </c>
      <c r="BS70" s="24">
        <f t="shared" si="37"/>
        <v>-2.390462093068614</v>
      </c>
      <c r="BT70" s="24">
        <f t="shared" si="38"/>
        <v>11.358585813862137</v>
      </c>
      <c r="BU70" s="24">
        <f t="shared" si="39"/>
        <v>-5.82719452633944</v>
      </c>
      <c r="BV70" s="24">
        <f t="shared" si="40"/>
        <v>9.1853144876229624</v>
      </c>
      <c r="BW70" s="24">
        <f t="shared" si="41"/>
        <v>9.1853144876229624</v>
      </c>
      <c r="BX70" s="24">
        <f t="shared" si="42"/>
        <v>26.836554606941881</v>
      </c>
      <c r="BY70" s="24">
        <f t="shared" si="43"/>
        <v>26.836554606941881</v>
      </c>
    </row>
    <row r="71" spans="1:77">
      <c r="A71" t="s">
        <v>88</v>
      </c>
      <c r="B71">
        <v>72</v>
      </c>
      <c r="C71" t="s">
        <v>299</v>
      </c>
      <c r="D71" t="s">
        <v>294</v>
      </c>
      <c r="E71" t="s">
        <v>295</v>
      </c>
      <c r="F71">
        <v>2</v>
      </c>
      <c r="G71" t="s">
        <v>299</v>
      </c>
      <c r="H71" t="s">
        <v>294</v>
      </c>
      <c r="I71" t="s">
        <v>295</v>
      </c>
      <c r="J71">
        <v>2</v>
      </c>
      <c r="L71">
        <v>2</v>
      </c>
      <c r="M71" t="s">
        <v>361</v>
      </c>
      <c r="N71" t="s">
        <v>362</v>
      </c>
      <c r="O71">
        <v>2</v>
      </c>
      <c r="P71" s="14">
        <v>4</v>
      </c>
      <c r="Q71" s="14" t="s">
        <v>380</v>
      </c>
      <c r="R71" s="14">
        <v>4</v>
      </c>
      <c r="S71" s="14" t="s">
        <v>380</v>
      </c>
      <c r="T71" s="15">
        <v>0.57361399999999996</v>
      </c>
      <c r="U71" s="16">
        <v>14720.8</v>
      </c>
      <c r="V71" s="17">
        <v>153163</v>
      </c>
      <c r="W71" s="24">
        <v>78.727500000000006</v>
      </c>
      <c r="X71" s="24">
        <v>65.091700000000003</v>
      </c>
      <c r="Y71" s="24">
        <v>54.543300000000002</v>
      </c>
      <c r="Z71" s="19">
        <f t="shared" si="22"/>
        <v>9.6111985270594072E-2</v>
      </c>
      <c r="AA71" s="19">
        <f t="shared" si="23"/>
        <v>31.21358893538395</v>
      </c>
      <c r="AB71" s="15">
        <v>0.54006611238283364</v>
      </c>
      <c r="AC71" s="16">
        <v>12762.501863233216</v>
      </c>
      <c r="AD71" s="17">
        <v>121317.25915345005</v>
      </c>
      <c r="AE71" s="21">
        <v>0.55831403588212092</v>
      </c>
      <c r="AF71" s="16">
        <v>13845.069224299343</v>
      </c>
      <c r="AG71" s="28">
        <v>137119.83403928694</v>
      </c>
      <c r="AH71" s="21">
        <v>0.59536154565913768</v>
      </c>
      <c r="AI71" s="16">
        <v>15230.472655368489</v>
      </c>
      <c r="AJ71" s="28">
        <v>172479.21721256222</v>
      </c>
      <c r="AK71" s="21">
        <v>0.61795863556940689</v>
      </c>
      <c r="AL71" s="16">
        <v>16697.561569268393</v>
      </c>
      <c r="AM71" s="28">
        <v>200831.96524750398</v>
      </c>
      <c r="AN71" s="15">
        <v>0.54006611238283364</v>
      </c>
      <c r="AO71" s="16">
        <v>12762.501863233216</v>
      </c>
      <c r="AP71" s="17">
        <v>121317.25915345005</v>
      </c>
      <c r="AQ71" s="15">
        <v>0.55831403588212092</v>
      </c>
      <c r="AR71" s="16">
        <v>13845.069224299343</v>
      </c>
      <c r="AS71" s="17">
        <v>137119.83403928694</v>
      </c>
      <c r="AT71" s="15">
        <v>0.54006611238283364</v>
      </c>
      <c r="AU71" s="16">
        <v>12762.501863233216</v>
      </c>
      <c r="AV71" s="17">
        <v>121317.25915345005</v>
      </c>
      <c r="AW71" s="24">
        <v>81.900000000000006</v>
      </c>
      <c r="AX71" s="24">
        <v>68</v>
      </c>
      <c r="AY71" s="24">
        <v>84</v>
      </c>
      <c r="AZ71" s="24">
        <v>58.4</v>
      </c>
      <c r="BA71" s="24">
        <f t="shared" si="24"/>
        <v>82.95</v>
      </c>
      <c r="BB71" s="24">
        <f t="shared" si="25"/>
        <v>63.2</v>
      </c>
      <c r="BC71" s="19">
        <f t="shared" si="26"/>
        <v>0.10519939168004416</v>
      </c>
      <c r="BD71" s="24">
        <v>28.51727516756246</v>
      </c>
      <c r="BE71" s="19">
        <f t="shared" si="27"/>
        <v>-3.3547887617166317</v>
      </c>
      <c r="BF71" s="24">
        <f t="shared" si="28"/>
        <v>1.3125</v>
      </c>
      <c r="BJ71" s="14"/>
      <c r="BK71" s="14">
        <f t="shared" si="29"/>
        <v>-6.2118112668001313</v>
      </c>
      <c r="BL71" s="14">
        <f t="shared" si="30"/>
        <v>-15.344155540602397</v>
      </c>
      <c r="BM71" s="14">
        <f t="shared" si="31"/>
        <v>-26.249967291355762</v>
      </c>
      <c r="BN71" s="14">
        <f t="shared" si="32"/>
        <v>3.8736263736263723</v>
      </c>
      <c r="BO71" s="14">
        <f t="shared" si="33"/>
        <v>4.2769117647058774</v>
      </c>
      <c r="BP71" s="14">
        <f t="shared" si="34"/>
        <v>6.6039383561643783</v>
      </c>
      <c r="BQ71" s="14">
        <f t="shared" si="35"/>
        <v>5.0904159132007187</v>
      </c>
      <c r="BR71" s="14">
        <f t="shared" si="36"/>
        <v>-2.9931962025316459</v>
      </c>
      <c r="BS71" s="24">
        <f t="shared" si="37"/>
        <v>-9.4550189384449528</v>
      </c>
      <c r="BT71" s="24">
        <f t="shared" si="38"/>
        <v>-7.5308807258351678</v>
      </c>
      <c r="BU71" s="24">
        <f t="shared" si="39"/>
        <v>3.6528300858028282</v>
      </c>
      <c r="BV71" s="24">
        <f t="shared" si="40"/>
        <v>6.3252177472949729</v>
      </c>
      <c r="BW71" s="24">
        <f t="shared" si="41"/>
        <v>11.838624227064349</v>
      </c>
      <c r="BX71" s="24">
        <f t="shared" si="42"/>
        <v>11.700106022675351</v>
      </c>
      <c r="BY71" s="24">
        <f t="shared" si="43"/>
        <v>23.735746044588598</v>
      </c>
    </row>
    <row r="72" spans="1:77">
      <c r="A72" t="s">
        <v>89</v>
      </c>
      <c r="B72" s="5">
        <v>73</v>
      </c>
      <c r="C72" t="s">
        <v>301</v>
      </c>
      <c r="D72" t="s">
        <v>302</v>
      </c>
      <c r="E72" t="s">
        <v>298</v>
      </c>
      <c r="F72">
        <v>1</v>
      </c>
      <c r="G72" t="s">
        <v>301</v>
      </c>
      <c r="H72" t="s">
        <v>302</v>
      </c>
      <c r="I72" t="s">
        <v>298</v>
      </c>
      <c r="J72">
        <v>1</v>
      </c>
      <c r="K72" t="s">
        <v>316</v>
      </c>
      <c r="L72">
        <v>2</v>
      </c>
      <c r="M72" t="s">
        <v>361</v>
      </c>
      <c r="N72" t="s">
        <v>362</v>
      </c>
      <c r="O72">
        <v>2</v>
      </c>
      <c r="P72" s="14">
        <v>4</v>
      </c>
      <c r="Q72" s="14" t="s">
        <v>380</v>
      </c>
      <c r="R72" s="14">
        <v>4</v>
      </c>
      <c r="S72" s="14" t="s">
        <v>380</v>
      </c>
      <c r="T72" s="15">
        <v>0.60036</v>
      </c>
      <c r="U72" s="16">
        <v>18252.899999999998</v>
      </c>
      <c r="V72" s="17">
        <v>195230</v>
      </c>
      <c r="W72" s="24">
        <v>83.786299999999997</v>
      </c>
      <c r="X72" s="24">
        <v>70.223799999999997</v>
      </c>
      <c r="Y72" s="24">
        <v>59.072399999999995</v>
      </c>
      <c r="Z72" s="19">
        <f t="shared" si="22"/>
        <v>9.3494340009219884E-2</v>
      </c>
      <c r="AA72" s="19">
        <f t="shared" si="23"/>
        <v>32.087503903489313</v>
      </c>
      <c r="AB72" s="15">
        <v>0.55484001420836948</v>
      </c>
      <c r="AC72" s="16">
        <v>13562.530070944125</v>
      </c>
      <c r="AD72" s="17">
        <v>133307.90554459879</v>
      </c>
      <c r="AE72" s="21">
        <v>0.56874251688944977</v>
      </c>
      <c r="AF72" s="16">
        <v>14646.216651047514</v>
      </c>
      <c r="AG72" s="28">
        <v>148634.82027876796</v>
      </c>
      <c r="AH72" s="21">
        <v>0.61312517597660343</v>
      </c>
      <c r="AI72" s="16">
        <v>16537.388644003284</v>
      </c>
      <c r="AJ72" s="28">
        <v>196340.84806248953</v>
      </c>
      <c r="AK72" s="21">
        <v>0.63341315164541567</v>
      </c>
      <c r="AL72" s="16">
        <v>18074.291674471395</v>
      </c>
      <c r="AM72" s="28">
        <v>227009.22529608288</v>
      </c>
      <c r="AN72" s="15">
        <v>0.55484001420836948</v>
      </c>
      <c r="AO72" s="16">
        <v>13562.530070944125</v>
      </c>
      <c r="AP72" s="17">
        <v>133307.90554459879</v>
      </c>
      <c r="AQ72" s="15">
        <v>0.56874251688944977</v>
      </c>
      <c r="AR72" s="16">
        <v>14646.216651047514</v>
      </c>
      <c r="AS72" s="17">
        <v>148634.82027876796</v>
      </c>
      <c r="AT72" s="15">
        <v>0.55484001420836948</v>
      </c>
      <c r="AU72" s="16">
        <v>13562.530070944125</v>
      </c>
      <c r="AV72" s="17">
        <v>133307.90554459879</v>
      </c>
      <c r="AW72" s="24">
        <v>84.1</v>
      </c>
      <c r="AX72" s="24">
        <v>71.8</v>
      </c>
      <c r="AY72" s="24">
        <v>84.1</v>
      </c>
      <c r="AZ72" s="24">
        <v>62.1</v>
      </c>
      <c r="BA72" s="24">
        <f t="shared" si="24"/>
        <v>84.1</v>
      </c>
      <c r="BB72" s="24">
        <f t="shared" si="25"/>
        <v>66.95</v>
      </c>
      <c r="BC72" s="19">
        <f t="shared" si="26"/>
        <v>0.10173837789692612</v>
      </c>
      <c r="BD72" s="24">
        <v>29.487397597781438</v>
      </c>
      <c r="BE72" s="19">
        <f t="shared" si="27"/>
        <v>-4.5519985791630528</v>
      </c>
      <c r="BF72" s="24">
        <f t="shared" si="28"/>
        <v>1.2561613144137416</v>
      </c>
      <c r="BJ72" s="14"/>
      <c r="BK72" s="14">
        <f t="shared" si="29"/>
        <v>-8.2041641961561105</v>
      </c>
      <c r="BL72" s="14">
        <f t="shared" si="30"/>
        <v>-34.583296070283758</v>
      </c>
      <c r="BM72" s="14">
        <f t="shared" si="31"/>
        <v>-46.450429329328017</v>
      </c>
      <c r="BN72" s="14">
        <f t="shared" si="32"/>
        <v>0.37300832342449131</v>
      </c>
      <c r="BO72" s="14">
        <f t="shared" si="33"/>
        <v>2.1952646239554321</v>
      </c>
      <c r="BP72" s="14">
        <f t="shared" si="34"/>
        <v>4.8753623188405903</v>
      </c>
      <c r="BQ72" s="14">
        <f t="shared" si="35"/>
        <v>0.37300832342449131</v>
      </c>
      <c r="BR72" s="14">
        <f t="shared" si="36"/>
        <v>-4.889917849141141</v>
      </c>
      <c r="BS72" s="24">
        <f t="shared" si="37"/>
        <v>-8.8176865967429467</v>
      </c>
      <c r="BT72" s="24">
        <f t="shared" si="38"/>
        <v>-5.886052495888439</v>
      </c>
      <c r="BU72" s="24">
        <f t="shared" si="39"/>
        <v>2.0819852905682246</v>
      </c>
      <c r="BV72" s="24">
        <f t="shared" si="40"/>
        <v>24.625358445005176</v>
      </c>
      <c r="BW72" s="24">
        <f t="shared" si="41"/>
        <v>-0.98818990390021277</v>
      </c>
      <c r="BX72" s="24">
        <f t="shared" si="42"/>
        <v>31.348764464370948</v>
      </c>
      <c r="BY72" s="24">
        <f t="shared" si="43"/>
        <v>13.999089796740186</v>
      </c>
    </row>
    <row r="73" spans="1:77">
      <c r="A73" t="s">
        <v>90</v>
      </c>
      <c r="B73">
        <v>74</v>
      </c>
      <c r="C73" t="s">
        <v>310</v>
      </c>
      <c r="D73" t="s">
        <v>294</v>
      </c>
      <c r="E73" t="s">
        <v>295</v>
      </c>
      <c r="F73">
        <v>3</v>
      </c>
      <c r="G73" t="s">
        <v>299</v>
      </c>
      <c r="H73" t="s">
        <v>294</v>
      </c>
      <c r="I73" t="s">
        <v>295</v>
      </c>
      <c r="J73">
        <v>2</v>
      </c>
      <c r="L73">
        <v>1</v>
      </c>
      <c r="M73" t="s">
        <v>361</v>
      </c>
      <c r="N73" t="s">
        <v>362</v>
      </c>
      <c r="O73">
        <v>2</v>
      </c>
      <c r="P73" s="14">
        <v>4</v>
      </c>
      <c r="Q73" s="14" t="s">
        <v>380</v>
      </c>
      <c r="R73" s="14">
        <v>4</v>
      </c>
      <c r="S73" s="14" t="s">
        <v>380</v>
      </c>
      <c r="T73" s="15">
        <v>0.60221899999999995</v>
      </c>
      <c r="U73" s="16">
        <v>20855</v>
      </c>
      <c r="V73" s="17">
        <v>224312</v>
      </c>
      <c r="W73" s="24">
        <v>107.07899999999999</v>
      </c>
      <c r="X73" s="24">
        <v>68.401799999999994</v>
      </c>
      <c r="Y73" s="24">
        <v>58.016100000000002</v>
      </c>
      <c r="Z73" s="19">
        <f t="shared" si="22"/>
        <v>9.2973180213274373E-2</v>
      </c>
      <c r="AA73" s="19">
        <f t="shared" si="23"/>
        <v>32.267369935267318</v>
      </c>
      <c r="AB73" s="15">
        <v>0.53297347535972117</v>
      </c>
      <c r="AC73" s="16">
        <v>18163.442034781099</v>
      </c>
      <c r="AD73" s="17">
        <v>170490.18495815588</v>
      </c>
      <c r="AE73" s="21">
        <v>0.60216252868909381</v>
      </c>
      <c r="AF73" s="16">
        <v>21871.123353877498</v>
      </c>
      <c r="AG73" s="28">
        <v>242828.48462250744</v>
      </c>
      <c r="AH73" s="21">
        <v>0.57308356197418897</v>
      </c>
      <c r="AI73" s="16">
        <v>15823.977345427667</v>
      </c>
      <c r="AJ73" s="28">
        <v>169313.83327780679</v>
      </c>
      <c r="AK73" s="21">
        <v>0.61996032024726222</v>
      </c>
      <c r="AL73" s="16">
        <v>18298.625861732628</v>
      </c>
      <c r="AM73" s="28">
        <v>221172.63413977198</v>
      </c>
      <c r="AN73" s="15">
        <v>0.53212003813102038</v>
      </c>
      <c r="AO73" s="16">
        <v>14755.270992683601</v>
      </c>
      <c r="AP73" s="17">
        <v>139553.6319941204</v>
      </c>
      <c r="AQ73" s="15">
        <v>0.60216252868909381</v>
      </c>
      <c r="AR73" s="16">
        <v>21871.123353877498</v>
      </c>
      <c r="AS73" s="17">
        <v>242828.48462250744</v>
      </c>
      <c r="AT73" s="15">
        <v>0.53297347535972117</v>
      </c>
      <c r="AU73" s="16">
        <v>18163.442034781099</v>
      </c>
      <c r="AV73" s="17">
        <v>170490.18495815588</v>
      </c>
      <c r="AW73" s="24">
        <v>104.4</v>
      </c>
      <c r="AX73" s="24">
        <v>64.400000000000006</v>
      </c>
      <c r="AY73" s="24">
        <v>99.3</v>
      </c>
      <c r="AZ73" s="24">
        <v>49.3</v>
      </c>
      <c r="BA73" s="24">
        <f t="shared" si="24"/>
        <v>101.85</v>
      </c>
      <c r="BB73" s="24">
        <f t="shared" si="25"/>
        <v>56.85</v>
      </c>
      <c r="BC73" s="19">
        <f t="shared" si="26"/>
        <v>0.10653658472620596</v>
      </c>
      <c r="BD73" s="24">
        <v>28.373650080025918</v>
      </c>
      <c r="BE73" s="19">
        <f t="shared" si="27"/>
        <v>-7.009896186897957</v>
      </c>
      <c r="BF73" s="24">
        <f t="shared" si="28"/>
        <v>1.7915567282321898</v>
      </c>
      <c r="BJ73" s="14"/>
      <c r="BK73" s="14">
        <f t="shared" si="29"/>
        <v>-13.173524176084413</v>
      </c>
      <c r="BL73" s="14">
        <f t="shared" si="30"/>
        <v>-41.339322133364739</v>
      </c>
      <c r="BM73" s="14">
        <f t="shared" si="31"/>
        <v>-60.735336511664997</v>
      </c>
      <c r="BN73" s="14">
        <f t="shared" si="32"/>
        <v>-2.5660919540229767</v>
      </c>
      <c r="BO73" s="14">
        <f t="shared" si="33"/>
        <v>-6.2139751552794849</v>
      </c>
      <c r="BP73" s="14">
        <f t="shared" si="34"/>
        <v>-17.679716024340781</v>
      </c>
      <c r="BQ73" s="14">
        <f t="shared" si="35"/>
        <v>-5.1340206185567006</v>
      </c>
      <c r="BR73" s="14">
        <f t="shared" si="36"/>
        <v>-20.319788918205791</v>
      </c>
      <c r="BS73" s="24">
        <f t="shared" si="37"/>
        <v>-13.723013585701638</v>
      </c>
      <c r="BT73" s="24">
        <f t="shared" si="38"/>
        <v>-3.3162925887101764</v>
      </c>
      <c r="BU73" s="24">
        <f t="shared" si="39"/>
        <v>-5.0839772694654961</v>
      </c>
      <c r="BV73" s="24">
        <f t="shared" si="40"/>
        <v>4.6459586800206623</v>
      </c>
      <c r="BW73" s="24">
        <f t="shared" si="41"/>
        <v>-13.970306609817307</v>
      </c>
      <c r="BX73" s="24">
        <f t="shared" si="42"/>
        <v>7.625334668332882</v>
      </c>
      <c r="BY73" s="24">
        <f t="shared" si="43"/>
        <v>1.4194187596662931</v>
      </c>
    </row>
    <row r="74" spans="1:77">
      <c r="A74" t="s">
        <v>91</v>
      </c>
      <c r="B74">
        <v>75</v>
      </c>
      <c r="C74" t="s">
        <v>301</v>
      </c>
      <c r="D74" t="s">
        <v>302</v>
      </c>
      <c r="E74" t="s">
        <v>298</v>
      </c>
      <c r="F74">
        <v>1</v>
      </c>
      <c r="G74" t="s">
        <v>301</v>
      </c>
      <c r="H74" t="s">
        <v>302</v>
      </c>
      <c r="I74" t="s">
        <v>298</v>
      </c>
      <c r="J74">
        <v>1</v>
      </c>
      <c r="L74">
        <v>1</v>
      </c>
      <c r="M74" t="s">
        <v>361</v>
      </c>
      <c r="N74" t="s">
        <v>362</v>
      </c>
      <c r="O74">
        <v>2</v>
      </c>
      <c r="P74" s="14">
        <v>4</v>
      </c>
      <c r="Q74" s="14" t="s">
        <v>380</v>
      </c>
      <c r="R74" s="14">
        <v>4</v>
      </c>
      <c r="S74" s="14" t="s">
        <v>380</v>
      </c>
      <c r="T74" s="15">
        <v>0.62213200000000002</v>
      </c>
      <c r="U74" s="16">
        <v>21418.9</v>
      </c>
      <c r="V74" s="17">
        <v>245959.99999999997</v>
      </c>
      <c r="W74" s="24">
        <v>93.34620000000001</v>
      </c>
      <c r="X74" s="24">
        <v>65.410499999999999</v>
      </c>
      <c r="Y74" s="24">
        <v>63.025700000000001</v>
      </c>
      <c r="Z74" s="19">
        <f t="shared" si="22"/>
        <v>8.7082859001463675E-2</v>
      </c>
      <c r="AA74" s="19">
        <f t="shared" si="23"/>
        <v>34.44994841004906</v>
      </c>
      <c r="AB74" s="15">
        <v>0.54528429947754709</v>
      </c>
      <c r="AC74" s="16">
        <v>17277.700526481483</v>
      </c>
      <c r="AD74" s="17">
        <v>165604.00009395755</v>
      </c>
      <c r="AE74" s="21">
        <v>0.60600163896303816</v>
      </c>
      <c r="AF74" s="16">
        <v>20879.843101032802</v>
      </c>
      <c r="AG74" s="28">
        <v>232605.8187755018</v>
      </c>
      <c r="AH74" s="21">
        <v>0.58540584298740095</v>
      </c>
      <c r="AI74" s="16">
        <v>15458.731614909804</v>
      </c>
      <c r="AJ74" s="28">
        <v>170606.75887598438</v>
      </c>
      <c r="AK74" s="21">
        <v>0.62814937493409773</v>
      </c>
      <c r="AL74" s="16">
        <v>17985.346665768546</v>
      </c>
      <c r="AM74" s="28">
        <v>222502.3509295157</v>
      </c>
      <c r="AN74" s="15">
        <v>0.54019448903117961</v>
      </c>
      <c r="AO74" s="16">
        <v>13403.223464725233</v>
      </c>
      <c r="AP74" s="17">
        <v>128045.06755463695</v>
      </c>
      <c r="AQ74" s="15">
        <v>0.60600163896303816</v>
      </c>
      <c r="AR74" s="16">
        <v>20879.843101032802</v>
      </c>
      <c r="AS74" s="17">
        <v>232605.8187755018</v>
      </c>
      <c r="AT74" s="15">
        <v>0.54528429947754709</v>
      </c>
      <c r="AU74" s="16">
        <v>17277.700526481483</v>
      </c>
      <c r="AV74" s="17">
        <v>165604.00009395755</v>
      </c>
      <c r="AW74" s="24">
        <v>88.4</v>
      </c>
      <c r="AX74" s="24">
        <v>68.599999999999994</v>
      </c>
      <c r="AY74" s="24">
        <v>92.2</v>
      </c>
      <c r="AZ74" s="24">
        <v>52.6</v>
      </c>
      <c r="BA74" s="24">
        <f t="shared" si="24"/>
        <v>90.300000000000011</v>
      </c>
      <c r="BB74" s="24">
        <f t="shared" si="25"/>
        <v>60.599999999999994</v>
      </c>
      <c r="BC74" s="19">
        <f t="shared" si="26"/>
        <v>0.10433142023549406</v>
      </c>
      <c r="BD74" s="24">
        <v>28.659911824560897</v>
      </c>
      <c r="BE74" s="19">
        <f t="shared" si="27"/>
        <v>-8.1937510968820408</v>
      </c>
      <c r="BF74" s="24">
        <f t="shared" si="28"/>
        <v>1.4900990099009905</v>
      </c>
      <c r="BJ74" s="14"/>
      <c r="BK74" s="14">
        <f t="shared" si="29"/>
        <v>-15.168150107523781</v>
      </c>
      <c r="BL74" s="14">
        <f t="shared" si="30"/>
        <v>-59.804095308643646</v>
      </c>
      <c r="BM74" s="14">
        <f t="shared" si="31"/>
        <v>-92.088617466696732</v>
      </c>
      <c r="BN74" s="14">
        <f t="shared" si="32"/>
        <v>-5.5952488687782855</v>
      </c>
      <c r="BO74" s="14">
        <f t="shared" si="33"/>
        <v>4.6494169096209852</v>
      </c>
      <c r="BP74" s="14">
        <f t="shared" si="34"/>
        <v>-19.820722433460077</v>
      </c>
      <c r="BQ74" s="14">
        <f t="shared" si="35"/>
        <v>-3.3734219269102974</v>
      </c>
      <c r="BR74" s="14">
        <f t="shared" si="36"/>
        <v>-7.9381188118811963</v>
      </c>
      <c r="BS74" s="24">
        <f t="shared" si="37"/>
        <v>-20.202562453546115</v>
      </c>
      <c r="BT74" s="24">
        <f t="shared" si="38"/>
        <v>-4.0746360157068615</v>
      </c>
      <c r="BU74" s="24">
        <f t="shared" si="39"/>
        <v>-6.2736232397648761</v>
      </c>
      <c r="BV74" s="24">
        <f t="shared" si="40"/>
        <v>2.5817095289405469</v>
      </c>
      <c r="BW74" s="24">
        <f t="shared" si="41"/>
        <v>-19.090837658228335</v>
      </c>
      <c r="BX74" s="24">
        <f t="shared" si="42"/>
        <v>5.7411208777141054</v>
      </c>
      <c r="BY74" s="24">
        <f t="shared" si="43"/>
        <v>10.542652233780302</v>
      </c>
    </row>
    <row r="75" spans="1:77">
      <c r="A75" t="s">
        <v>92</v>
      </c>
      <c r="B75" s="6">
        <v>76</v>
      </c>
      <c r="C75" t="s">
        <v>293</v>
      </c>
      <c r="D75" t="s">
        <v>294</v>
      </c>
      <c r="E75" t="s">
        <v>295</v>
      </c>
      <c r="F75">
        <v>1</v>
      </c>
      <c r="G75" t="s">
        <v>293</v>
      </c>
      <c r="H75" t="s">
        <v>294</v>
      </c>
      <c r="I75" t="s">
        <v>295</v>
      </c>
      <c r="J75">
        <v>1</v>
      </c>
      <c r="L75">
        <v>2</v>
      </c>
      <c r="M75" t="s">
        <v>361</v>
      </c>
      <c r="N75" t="s">
        <v>362</v>
      </c>
      <c r="O75">
        <v>2</v>
      </c>
      <c r="P75" s="14">
        <v>4</v>
      </c>
      <c r="Q75" s="14" t="s">
        <v>380</v>
      </c>
      <c r="R75" s="14">
        <v>4</v>
      </c>
      <c r="S75" s="14" t="s">
        <v>380</v>
      </c>
      <c r="T75" s="15">
        <v>0.63069399999999998</v>
      </c>
      <c r="U75" s="16">
        <v>40666.800000000003</v>
      </c>
      <c r="V75" s="17">
        <v>489975</v>
      </c>
      <c r="W75" s="24">
        <v>226.82499999999999</v>
      </c>
      <c r="X75" s="24">
        <v>60.388600000000004</v>
      </c>
      <c r="Y75" s="24">
        <v>53.024099999999997</v>
      </c>
      <c r="Z75" s="19">
        <f t="shared" si="22"/>
        <v>8.2997703964487995E-2</v>
      </c>
      <c r="AA75" s="19">
        <f t="shared" si="23"/>
        <v>36.145578211218975</v>
      </c>
      <c r="AB75" s="15">
        <v>0.55245318708633073</v>
      </c>
      <c r="AC75" s="16">
        <v>36461.593458542862</v>
      </c>
      <c r="AD75" s="17">
        <v>369953.86553833965</v>
      </c>
      <c r="AE75" s="21">
        <v>0.65222156230855421</v>
      </c>
      <c r="AF75" s="16">
        <v>44303.661470580577</v>
      </c>
      <c r="AG75" s="28">
        <v>584374.59495017747</v>
      </c>
      <c r="AH75" s="21">
        <v>0.5920351550515055</v>
      </c>
      <c r="AI75" s="16">
        <v>33017.271932889336</v>
      </c>
      <c r="AJ75" s="28">
        <v>370657.96138005127</v>
      </c>
      <c r="AK75" s="21">
        <v>0.65690525769371855</v>
      </c>
      <c r="AL75" s="16">
        <v>38549.000833675382</v>
      </c>
      <c r="AM75" s="28">
        <v>517807.58124123031</v>
      </c>
      <c r="AN75" s="15">
        <v>0.55245318708633073</v>
      </c>
      <c r="AO75" s="16">
        <v>36461.593458542862</v>
      </c>
      <c r="AP75" s="17">
        <v>369953.86553833965</v>
      </c>
      <c r="AQ75" s="15">
        <v>0.65222156230855421</v>
      </c>
      <c r="AR75" s="16">
        <v>44303.661470580577</v>
      </c>
      <c r="AS75" s="17">
        <v>584374.59495017747</v>
      </c>
      <c r="AT75" s="15">
        <v>0.55245318708633073</v>
      </c>
      <c r="AU75" s="16">
        <v>36461.593458542862</v>
      </c>
      <c r="AV75" s="17">
        <v>369953.86553833965</v>
      </c>
      <c r="AW75" s="24">
        <v>233.8</v>
      </c>
      <c r="AX75" s="24">
        <v>65.099999999999994</v>
      </c>
      <c r="AY75" s="24">
        <v>232.9</v>
      </c>
      <c r="AZ75" s="24">
        <v>46.6</v>
      </c>
      <c r="BA75" s="24">
        <f t="shared" si="24"/>
        <v>233.35000000000002</v>
      </c>
      <c r="BB75" s="24">
        <f t="shared" si="25"/>
        <v>55.849999999999994</v>
      </c>
      <c r="BC75" s="19">
        <f t="shared" si="26"/>
        <v>9.8557136051236144E-2</v>
      </c>
      <c r="BD75" s="24">
        <v>30.439196188091476</v>
      </c>
      <c r="BE75" s="19">
        <f t="shared" si="27"/>
        <v>-7.8240812913669249</v>
      </c>
      <c r="BF75" s="24">
        <f t="shared" si="28"/>
        <v>4.1781557743957034</v>
      </c>
      <c r="BJ75" s="14"/>
      <c r="BK75" s="14">
        <f t="shared" si="29"/>
        <v>-14.162433078957459</v>
      </c>
      <c r="BL75" s="14">
        <f t="shared" si="30"/>
        <v>-11.533249489599228</v>
      </c>
      <c r="BM75" s="14">
        <f t="shared" si="31"/>
        <v>-32.442189592210688</v>
      </c>
      <c r="BN75" s="14">
        <f t="shared" si="32"/>
        <v>2.9833190761334571</v>
      </c>
      <c r="BO75" s="14">
        <f t="shared" si="33"/>
        <v>7.237173579109049</v>
      </c>
      <c r="BP75" s="14">
        <f t="shared" si="34"/>
        <v>-13.785622317596557</v>
      </c>
      <c r="BQ75" s="14">
        <f t="shared" si="35"/>
        <v>2.7962288407971001</v>
      </c>
      <c r="BR75" s="14">
        <f t="shared" si="36"/>
        <v>-8.1264100268576716</v>
      </c>
      <c r="BS75" s="24">
        <f t="shared" si="37"/>
        <v>-18.746822313790172</v>
      </c>
      <c r="BT75" s="24">
        <f t="shared" si="38"/>
        <v>2.7358130027772298</v>
      </c>
      <c r="BU75" s="24">
        <f t="shared" si="39"/>
        <v>-6.5298225314223535</v>
      </c>
      <c r="BV75" s="24">
        <f t="shared" si="40"/>
        <v>8.2089410894302652</v>
      </c>
      <c r="BW75" s="24">
        <f t="shared" si="41"/>
        <v>-5.4937848466219341</v>
      </c>
      <c r="BX75" s="24">
        <f t="shared" si="42"/>
        <v>16.153952578692401</v>
      </c>
      <c r="BY75" s="24">
        <f t="shared" si="43"/>
        <v>5.3750818353244583</v>
      </c>
    </row>
    <row r="76" spans="1:77">
      <c r="A76" t="s">
        <v>93</v>
      </c>
      <c r="B76" s="6">
        <v>77</v>
      </c>
      <c r="C76" t="s">
        <v>297</v>
      </c>
      <c r="D76" t="s">
        <v>302</v>
      </c>
      <c r="E76" t="s">
        <v>298</v>
      </c>
      <c r="F76">
        <v>2</v>
      </c>
      <c r="G76" t="s">
        <v>299</v>
      </c>
      <c r="H76" t="s">
        <v>294</v>
      </c>
      <c r="I76" t="s">
        <v>295</v>
      </c>
      <c r="J76">
        <v>2</v>
      </c>
      <c r="L76">
        <v>2</v>
      </c>
      <c r="M76" t="s">
        <v>361</v>
      </c>
      <c r="N76" t="s">
        <v>362</v>
      </c>
      <c r="O76">
        <v>3</v>
      </c>
      <c r="P76" s="14">
        <v>4</v>
      </c>
      <c r="Q76" s="14" t="s">
        <v>380</v>
      </c>
      <c r="R76" s="14">
        <v>4</v>
      </c>
      <c r="S76" s="14" t="s">
        <v>380</v>
      </c>
      <c r="T76" s="15">
        <v>0.634378</v>
      </c>
      <c r="U76" s="16">
        <v>31215.8</v>
      </c>
      <c r="V76" s="17">
        <v>366497</v>
      </c>
      <c r="W76" s="24">
        <v>162.22</v>
      </c>
      <c r="X76" s="24">
        <v>65.403199999999998</v>
      </c>
      <c r="Y76" s="24">
        <v>58.708399999999997</v>
      </c>
      <c r="Z76" s="19">
        <f t="shared" si="22"/>
        <v>8.5173412060671708E-2</v>
      </c>
      <c r="AA76" s="19">
        <f t="shared" si="23"/>
        <v>35.22225924051282</v>
      </c>
      <c r="AB76" s="15">
        <v>0.60510453960313659</v>
      </c>
      <c r="AC76" s="16">
        <v>28492.105865154539</v>
      </c>
      <c r="AD76" s="17">
        <v>327261.65447786491</v>
      </c>
      <c r="AE76" s="21">
        <v>0.64563367335931821</v>
      </c>
      <c r="AF76" s="16">
        <v>31420.470422006874</v>
      </c>
      <c r="AG76" s="28">
        <v>403167.08884864917</v>
      </c>
      <c r="AH76" s="21">
        <v>0.6289164739042179</v>
      </c>
      <c r="AI76" s="16">
        <v>26774.831659158604</v>
      </c>
      <c r="AJ76" s="28">
        <v>331878.56106675806</v>
      </c>
      <c r="AK76" s="21">
        <v>0.65700816839322551</v>
      </c>
      <c r="AL76" s="16">
        <v>29216.675064895084</v>
      </c>
      <c r="AM76" s="28">
        <v>392752.23011603992</v>
      </c>
      <c r="AN76" s="15">
        <v>0.60510453960313659</v>
      </c>
      <c r="AO76" s="16">
        <v>28492.105865154539</v>
      </c>
      <c r="AP76" s="17">
        <v>327261.65447786491</v>
      </c>
      <c r="AQ76" s="15">
        <v>0.64563367335931821</v>
      </c>
      <c r="AR76" s="16">
        <v>31420.470422006874</v>
      </c>
      <c r="AS76" s="17">
        <v>403167.08884864917</v>
      </c>
      <c r="AT76" s="15">
        <v>0.60510453960313659</v>
      </c>
      <c r="AU76" s="16">
        <v>28492.105865154539</v>
      </c>
      <c r="AV76" s="17">
        <v>327261.65447786491</v>
      </c>
      <c r="AW76" s="24">
        <v>165.7</v>
      </c>
      <c r="AX76" s="24">
        <v>67.099999999999994</v>
      </c>
      <c r="AY76" s="24">
        <v>167.5</v>
      </c>
      <c r="AZ76" s="24">
        <v>56.7</v>
      </c>
      <c r="BA76" s="24">
        <f t="shared" si="24"/>
        <v>166.6</v>
      </c>
      <c r="BB76" s="24">
        <f t="shared" si="25"/>
        <v>61.9</v>
      </c>
      <c r="BC76" s="19">
        <f t="shared" si="26"/>
        <v>8.7062157986742286E-2</v>
      </c>
      <c r="BD76" s="24">
        <v>34.458139671392438</v>
      </c>
      <c r="BE76" s="19">
        <f t="shared" si="27"/>
        <v>-2.9273460396863404</v>
      </c>
      <c r="BF76" s="24">
        <f t="shared" si="28"/>
        <v>2.6914378029079158</v>
      </c>
      <c r="BJ76" s="14"/>
      <c r="BK76" s="14">
        <f t="shared" si="29"/>
        <v>-4.8377525668643431</v>
      </c>
      <c r="BL76" s="14">
        <f t="shared" si="30"/>
        <v>-9.5594693763106537</v>
      </c>
      <c r="BM76" s="14">
        <f t="shared" si="31"/>
        <v>-11.98898342817883</v>
      </c>
      <c r="BN76" s="14">
        <f t="shared" si="32"/>
        <v>2.1001810500905194</v>
      </c>
      <c r="BO76" s="14">
        <f t="shared" si="33"/>
        <v>2.5287630402384442</v>
      </c>
      <c r="BP76" s="14">
        <f t="shared" si="34"/>
        <v>-3.5421516754849995</v>
      </c>
      <c r="BQ76" s="14">
        <f t="shared" si="35"/>
        <v>2.6290516206482568</v>
      </c>
      <c r="BR76" s="14">
        <f t="shared" si="36"/>
        <v>-5.6594507269789975</v>
      </c>
      <c r="BS76" s="24">
        <f t="shared" si="37"/>
        <v>-2.2175299549173375</v>
      </c>
      <c r="BT76" s="24">
        <f t="shared" si="38"/>
        <v>3.305693962377982</v>
      </c>
      <c r="BU76" s="24">
        <f t="shared" si="39"/>
        <v>-0.86840245444323871</v>
      </c>
      <c r="BV76" s="24">
        <f t="shared" si="40"/>
        <v>0.65139197236055379</v>
      </c>
      <c r="BW76" s="24">
        <f t="shared" si="41"/>
        <v>-6.8424108173312916</v>
      </c>
      <c r="BX76" s="24">
        <f t="shared" si="42"/>
        <v>9.0955065189895254</v>
      </c>
      <c r="BY76" s="24">
        <f t="shared" si="43"/>
        <v>6.6849346999971786</v>
      </c>
    </row>
    <row r="77" spans="1:77">
      <c r="A77" t="s">
        <v>94</v>
      </c>
      <c r="B77">
        <v>78</v>
      </c>
      <c r="C77" t="s">
        <v>293</v>
      </c>
      <c r="D77" t="s">
        <v>294</v>
      </c>
      <c r="E77" t="s">
        <v>295</v>
      </c>
      <c r="F77">
        <v>1</v>
      </c>
      <c r="G77" t="s">
        <v>293</v>
      </c>
      <c r="H77" t="s">
        <v>294</v>
      </c>
      <c r="I77" t="s">
        <v>295</v>
      </c>
      <c r="J77">
        <v>1</v>
      </c>
      <c r="K77" t="s">
        <v>317</v>
      </c>
      <c r="L77">
        <v>1</v>
      </c>
      <c r="M77" t="s">
        <v>361</v>
      </c>
      <c r="N77" t="s">
        <v>362</v>
      </c>
      <c r="O77">
        <v>3</v>
      </c>
      <c r="P77" s="14">
        <v>4</v>
      </c>
      <c r="Q77" s="14" t="s">
        <v>380</v>
      </c>
      <c r="R77" s="14">
        <v>4</v>
      </c>
      <c r="S77" s="14" t="s">
        <v>380</v>
      </c>
      <c r="T77" s="15">
        <v>0.62429100000000004</v>
      </c>
      <c r="U77" s="16">
        <v>27205.1</v>
      </c>
      <c r="V77" s="17">
        <v>303975</v>
      </c>
      <c r="W77" s="24">
        <v>128.70000000000002</v>
      </c>
      <c r="X77" s="24">
        <v>64.574000000000012</v>
      </c>
      <c r="Y77" s="24">
        <v>58.744399999999999</v>
      </c>
      <c r="Z77" s="19">
        <f t="shared" si="22"/>
        <v>8.9497820544452669E-2</v>
      </c>
      <c r="AA77" s="19">
        <f t="shared" si="23"/>
        <v>33.520369342512986</v>
      </c>
      <c r="AB77" s="15">
        <v>0.57393819164574955</v>
      </c>
      <c r="AC77" s="16">
        <v>24955.057537300105</v>
      </c>
      <c r="AD77" s="17">
        <v>260850.44560604199</v>
      </c>
      <c r="AE77" s="21">
        <v>0.63195124223373511</v>
      </c>
      <c r="AF77" s="16">
        <v>29074.979766170225</v>
      </c>
      <c r="AG77" s="28">
        <v>353648.07667231833</v>
      </c>
      <c r="AH77" s="21">
        <v>0.60644097580740919</v>
      </c>
      <c r="AI77" s="16">
        <v>21028.355883576212</v>
      </c>
      <c r="AJ77" s="28">
        <v>245164.91126179148</v>
      </c>
      <c r="AK77" s="21">
        <v>0.64492954554591431</v>
      </c>
      <c r="AL77" s="16">
        <v>23670.306288687487</v>
      </c>
      <c r="AM77" s="28">
        <v>307033.26928265789</v>
      </c>
      <c r="AN77" s="15">
        <v>0.57381111114209271</v>
      </c>
      <c r="AO77" s="16">
        <v>21136.84842514963</v>
      </c>
      <c r="AP77" s="17">
        <v>222746.71442343341</v>
      </c>
      <c r="AQ77" s="15">
        <v>0.63195124223373511</v>
      </c>
      <c r="AR77" s="16">
        <v>29074.979766170225</v>
      </c>
      <c r="AS77" s="17">
        <v>353648.07667231833</v>
      </c>
      <c r="AT77" s="15">
        <v>0.57393819164574955</v>
      </c>
      <c r="AU77" s="16">
        <v>24955.057537300105</v>
      </c>
      <c r="AV77" s="17">
        <v>260850.44560604199</v>
      </c>
      <c r="AW77" s="24">
        <v>133</v>
      </c>
      <c r="AX77" s="24">
        <v>66.5</v>
      </c>
      <c r="AY77" s="24">
        <v>132.19999999999999</v>
      </c>
      <c r="AZ77" s="24">
        <v>53.1</v>
      </c>
      <c r="BA77" s="24">
        <f t="shared" si="24"/>
        <v>132.6</v>
      </c>
      <c r="BB77" s="24">
        <f t="shared" si="25"/>
        <v>59.8</v>
      </c>
      <c r="BC77" s="19">
        <f t="shared" si="26"/>
        <v>9.566806558187485E-2</v>
      </c>
      <c r="BD77" s="24">
        <v>31.6149375644477</v>
      </c>
      <c r="BE77" s="19">
        <f t="shared" si="27"/>
        <v>-5.0479888857907333</v>
      </c>
      <c r="BF77" s="24">
        <f t="shared" si="28"/>
        <v>2.2173913043478262</v>
      </c>
      <c r="BJ77" s="14"/>
      <c r="BK77" s="14">
        <f t="shared" si="29"/>
        <v>-8.797300693155627</v>
      </c>
      <c r="BL77" s="14">
        <f t="shared" si="30"/>
        <v>-28.709348966282377</v>
      </c>
      <c r="BM77" s="14">
        <f t="shared" si="31"/>
        <v>-36.466659356489792</v>
      </c>
      <c r="BN77" s="14">
        <f t="shared" si="32"/>
        <v>3.2330827067669041</v>
      </c>
      <c r="BO77" s="14">
        <f t="shared" si="33"/>
        <v>2.8962406015037407</v>
      </c>
      <c r="BP77" s="14">
        <f t="shared" si="34"/>
        <v>-10.629755178907715</v>
      </c>
      <c r="BQ77" s="14">
        <f t="shared" si="35"/>
        <v>2.9411764705882182</v>
      </c>
      <c r="BR77" s="14">
        <f t="shared" si="36"/>
        <v>-7.9832775919732697</v>
      </c>
      <c r="BS77" s="24">
        <f t="shared" si="37"/>
        <v>-6.0269983901787674</v>
      </c>
      <c r="BT77" s="24">
        <f t="shared" si="38"/>
        <v>6.6780851770406224</v>
      </c>
      <c r="BU77" s="24">
        <f t="shared" si="39"/>
        <v>-2.9434066800689904</v>
      </c>
      <c r="BV77" s="24">
        <f t="shared" si="40"/>
        <v>6.4312332500602389</v>
      </c>
      <c r="BW77" s="24">
        <f t="shared" si="41"/>
        <v>-14.933451507561863</v>
      </c>
      <c r="BX77" s="24">
        <f t="shared" si="42"/>
        <v>14.045906071290243</v>
      </c>
      <c r="BY77" s="24">
        <f t="shared" si="43"/>
        <v>0.99607097621802443</v>
      </c>
    </row>
    <row r="78" spans="1:77">
      <c r="A78" t="s">
        <v>95</v>
      </c>
      <c r="B78">
        <v>79</v>
      </c>
      <c r="C78" t="s">
        <v>293</v>
      </c>
      <c r="D78" t="s">
        <v>294</v>
      </c>
      <c r="E78" t="s">
        <v>295</v>
      </c>
      <c r="F78">
        <v>1</v>
      </c>
      <c r="G78" t="s">
        <v>299</v>
      </c>
      <c r="H78" t="s">
        <v>294</v>
      </c>
      <c r="I78" t="s">
        <v>295</v>
      </c>
      <c r="J78">
        <v>2</v>
      </c>
      <c r="K78" t="s">
        <v>318</v>
      </c>
      <c r="L78">
        <v>2</v>
      </c>
      <c r="M78" t="s">
        <v>361</v>
      </c>
      <c r="N78" t="s">
        <v>362</v>
      </c>
      <c r="O78">
        <v>3</v>
      </c>
      <c r="P78" s="14">
        <v>4</v>
      </c>
      <c r="Q78" s="14" t="s">
        <v>380</v>
      </c>
      <c r="R78" s="14">
        <v>4</v>
      </c>
      <c r="S78" s="14" t="s">
        <v>380</v>
      </c>
      <c r="T78" s="15">
        <v>0.58974899999999997</v>
      </c>
      <c r="U78" s="16">
        <v>23830.899999999998</v>
      </c>
      <c r="V78" s="17">
        <v>248785</v>
      </c>
      <c r="W78" s="24">
        <v>130.07</v>
      </c>
      <c r="X78" s="24">
        <v>64.167699999999996</v>
      </c>
      <c r="Y78" s="24">
        <v>50.293599999999998</v>
      </c>
      <c r="Z78" s="19">
        <f t="shared" si="22"/>
        <v>9.5789135197057687E-2</v>
      </c>
      <c r="AA78" s="19">
        <f t="shared" si="23"/>
        <v>31.318791988552682</v>
      </c>
      <c r="AB78" s="15">
        <v>0.5910993433843168</v>
      </c>
      <c r="AC78" s="16">
        <v>22686.03442581425</v>
      </c>
      <c r="AD78" s="17">
        <v>249651.78615959687</v>
      </c>
      <c r="AE78" s="21">
        <v>0.63872190971835296</v>
      </c>
      <c r="AF78" s="16">
        <v>25613.550241854755</v>
      </c>
      <c r="AG78" s="28">
        <v>319972.84519290185</v>
      </c>
      <c r="AH78" s="21">
        <v>0.62201751650169312</v>
      </c>
      <c r="AI78" s="16">
        <v>22598.714352206171</v>
      </c>
      <c r="AJ78" s="28">
        <v>274876.14679199853</v>
      </c>
      <c r="AK78" s="21">
        <v>0.65685406165118565</v>
      </c>
      <c r="AL78" s="16">
        <v>25287.194925771328</v>
      </c>
      <c r="AM78" s="28">
        <v>339900.61162451428</v>
      </c>
      <c r="AN78" s="15">
        <v>0.5910993433843168</v>
      </c>
      <c r="AO78" s="16">
        <v>22686.03442581425</v>
      </c>
      <c r="AP78" s="17">
        <v>249651.78615959687</v>
      </c>
      <c r="AQ78" s="15">
        <v>0.63872190971835296</v>
      </c>
      <c r="AR78" s="16">
        <v>25613.550241854755</v>
      </c>
      <c r="AS78" s="17">
        <v>319972.84519290185</v>
      </c>
      <c r="AT78" s="15">
        <v>0.5910993433843168</v>
      </c>
      <c r="AU78" s="16">
        <v>22686.03442581425</v>
      </c>
      <c r="AV78" s="17">
        <v>249651.78615959687</v>
      </c>
      <c r="AW78" s="24">
        <v>140.5</v>
      </c>
      <c r="AX78" s="24">
        <v>69</v>
      </c>
      <c r="AY78" s="24">
        <v>132.19999999999999</v>
      </c>
      <c r="AZ78" s="24">
        <v>55.8</v>
      </c>
      <c r="BA78" s="24">
        <f t="shared" si="24"/>
        <v>136.35</v>
      </c>
      <c r="BB78" s="24">
        <f t="shared" si="25"/>
        <v>62.4</v>
      </c>
      <c r="BC78" s="19">
        <f t="shared" si="26"/>
        <v>9.0870707455349711E-2</v>
      </c>
      <c r="BD78" s="24">
        <v>33.013939079038003</v>
      </c>
      <c r="BE78" s="19">
        <f t="shared" si="27"/>
        <v>0.13503433843168322</v>
      </c>
      <c r="BF78" s="24">
        <f t="shared" si="28"/>
        <v>2.1850961538461537</v>
      </c>
      <c r="BJ78" s="14"/>
      <c r="BK78" s="14">
        <f t="shared" si="29"/>
        <v>0.22844609783957676</v>
      </c>
      <c r="BL78" s="14">
        <f t="shared" si="30"/>
        <v>-5.0465654450520203</v>
      </c>
      <c r="BM78" s="14">
        <f t="shared" si="31"/>
        <v>0.3471980605188838</v>
      </c>
      <c r="BN78" s="14">
        <f t="shared" si="32"/>
        <v>7.423487544483991</v>
      </c>
      <c r="BO78" s="14">
        <f t="shared" si="33"/>
        <v>7.0033333333333392</v>
      </c>
      <c r="BP78" s="14">
        <f t="shared" si="34"/>
        <v>9.8681003584229376</v>
      </c>
      <c r="BQ78" s="14">
        <f t="shared" si="35"/>
        <v>4.6057939127246064</v>
      </c>
      <c r="BR78" s="14">
        <f t="shared" si="36"/>
        <v>-2.8328525641025606</v>
      </c>
      <c r="BS78" s="24">
        <f t="shared" si="37"/>
        <v>5.1346405117759613</v>
      </c>
      <c r="BT78" s="24">
        <f t="shared" si="38"/>
        <v>12.43153060983394</v>
      </c>
      <c r="BU78" s="24">
        <f t="shared" si="39"/>
        <v>5.1877182950048519</v>
      </c>
      <c r="BV78" s="24">
        <f t="shared" si="40"/>
        <v>6.9597936444661723</v>
      </c>
      <c r="BW78" s="24">
        <f t="shared" si="41"/>
        <v>5.759021236029441</v>
      </c>
      <c r="BX78" s="24">
        <f t="shared" si="42"/>
        <v>22.248089568345986</v>
      </c>
      <c r="BY78" s="24">
        <f t="shared" si="43"/>
        <v>26.806545357196658</v>
      </c>
    </row>
    <row r="79" spans="1:77">
      <c r="A79" t="s">
        <v>96</v>
      </c>
      <c r="B79">
        <v>80</v>
      </c>
      <c r="C79" t="s">
        <v>293</v>
      </c>
      <c r="D79" t="s">
        <v>294</v>
      </c>
      <c r="E79" t="s">
        <v>295</v>
      </c>
      <c r="F79">
        <v>1</v>
      </c>
      <c r="G79" t="s">
        <v>299</v>
      </c>
      <c r="H79" t="s">
        <v>294</v>
      </c>
      <c r="I79" t="s">
        <v>295</v>
      </c>
      <c r="J79">
        <v>2</v>
      </c>
      <c r="L79">
        <v>1</v>
      </c>
      <c r="M79" t="s">
        <v>361</v>
      </c>
      <c r="N79" t="s">
        <v>362</v>
      </c>
      <c r="O79">
        <v>3</v>
      </c>
      <c r="P79" s="14">
        <v>4</v>
      </c>
      <c r="Q79" s="14" t="s">
        <v>380</v>
      </c>
      <c r="R79" s="14">
        <v>4</v>
      </c>
      <c r="S79" s="14" t="s">
        <v>380</v>
      </c>
      <c r="T79" s="15">
        <v>0.55931900000000001</v>
      </c>
      <c r="U79" s="16">
        <v>17741.199999999997</v>
      </c>
      <c r="V79" s="17">
        <v>167294</v>
      </c>
      <c r="W79" s="24">
        <v>97.480800000000002</v>
      </c>
      <c r="X79" s="24">
        <v>63.604499999999994</v>
      </c>
      <c r="Y79" s="24">
        <v>49.431699999999999</v>
      </c>
      <c r="Z79" s="19">
        <f t="shared" si="22"/>
        <v>0.10604803519552403</v>
      </c>
      <c r="AA79" s="19">
        <f t="shared" si="23"/>
        <v>28.289067255878976</v>
      </c>
      <c r="AB79" s="15">
        <v>0.4611063701813482</v>
      </c>
      <c r="AC79" s="16">
        <v>15244.605752712021</v>
      </c>
      <c r="AD79" s="17">
        <v>118791.1436366206</v>
      </c>
      <c r="AE79" s="21">
        <v>0.60289500446122957</v>
      </c>
      <c r="AF79" s="16">
        <v>21639.185616418319</v>
      </c>
      <c r="AG79" s="28">
        <v>240411.50996563325</v>
      </c>
      <c r="AH79" s="21">
        <v>0.51968708985648759</v>
      </c>
      <c r="AI79" s="16">
        <v>14100.405316577722</v>
      </c>
      <c r="AJ79" s="28">
        <v>132610.96915986872</v>
      </c>
      <c r="AK79" s="21">
        <v>0.62139996048195401</v>
      </c>
      <c r="AL79" s="16">
        <v>18192.988292266298</v>
      </c>
      <c r="AM79" s="28">
        <v>220792.1762738479</v>
      </c>
      <c r="AN79" s="15">
        <v>0.49233505036470004</v>
      </c>
      <c r="AO79" s="16">
        <v>12584.792717427683</v>
      </c>
      <c r="AP79" s="17">
        <v>106043.09893607545</v>
      </c>
      <c r="AQ79" s="15">
        <v>0.60289500446122957</v>
      </c>
      <c r="AR79" s="16">
        <v>21639.185616418319</v>
      </c>
      <c r="AS79" s="17">
        <v>240411.50996563325</v>
      </c>
      <c r="AT79" s="15">
        <v>0.4611063701813482</v>
      </c>
      <c r="AU79" s="16">
        <v>15244.605752712021</v>
      </c>
      <c r="AV79" s="17">
        <v>118791.1436366206</v>
      </c>
      <c r="AW79" s="24">
        <v>97.4</v>
      </c>
      <c r="AX79" s="24">
        <v>65.099999999999994</v>
      </c>
      <c r="AY79" s="24">
        <v>101.6</v>
      </c>
      <c r="AZ79" s="24">
        <v>39.1</v>
      </c>
      <c r="BA79" s="24">
        <f t="shared" si="24"/>
        <v>99.5</v>
      </c>
      <c r="BB79" s="24">
        <f t="shared" si="25"/>
        <v>52.099999999999994</v>
      </c>
      <c r="BC79" s="19">
        <f t="shared" si="26"/>
        <v>0.12833116414254686</v>
      </c>
      <c r="BD79" s="24">
        <v>25.278866640979654</v>
      </c>
      <c r="BE79" s="19">
        <f t="shared" si="27"/>
        <v>-6.6983949635299966</v>
      </c>
      <c r="BF79" s="24">
        <f t="shared" si="28"/>
        <v>1.9097888675623802</v>
      </c>
      <c r="BJ79" s="14"/>
      <c r="BK79" s="14">
        <f t="shared" si="29"/>
        <v>-13.605358705556556</v>
      </c>
      <c r="BL79" s="14">
        <f t="shared" si="30"/>
        <v>-40.97331913486039</v>
      </c>
      <c r="BM79" s="14">
        <f t="shared" si="31"/>
        <v>-57.760383917908342</v>
      </c>
      <c r="BN79" s="14">
        <f t="shared" si="32"/>
        <v>-8.2956878850099003E-2</v>
      </c>
      <c r="BO79" s="14">
        <f t="shared" si="33"/>
        <v>2.2972350230414746</v>
      </c>
      <c r="BP79" s="14">
        <f t="shared" si="34"/>
        <v>-26.423785166240403</v>
      </c>
      <c r="BQ79" s="14">
        <f t="shared" si="35"/>
        <v>2.0293467336683397</v>
      </c>
      <c r="BR79" s="14">
        <f t="shared" si="36"/>
        <v>-22.08157389635317</v>
      </c>
      <c r="BS79" s="24">
        <f t="shared" si="37"/>
        <v>-11.907973002315996</v>
      </c>
      <c r="BT79" s="24">
        <f t="shared" si="38"/>
        <v>-0.55697849773549057</v>
      </c>
      <c r="BU79" s="24">
        <f t="shared" si="39"/>
        <v>-7.6261101953594483</v>
      </c>
      <c r="BV79" s="24">
        <f t="shared" si="40"/>
        <v>18.013550442770821</v>
      </c>
      <c r="BW79" s="24">
        <f t="shared" si="41"/>
        <v>2.4833099708988047</v>
      </c>
      <c r="BX79" s="24">
        <f t="shared" si="42"/>
        <v>30.413481441086315</v>
      </c>
      <c r="BY79" s="24">
        <f t="shared" si="43"/>
        <v>24.23010505929081</v>
      </c>
    </row>
    <row r="80" spans="1:77">
      <c r="A80" t="s">
        <v>97</v>
      </c>
      <c r="B80">
        <v>81</v>
      </c>
      <c r="C80" t="s">
        <v>321</v>
      </c>
      <c r="D80" t="s">
        <v>294</v>
      </c>
      <c r="E80" t="s">
        <v>308</v>
      </c>
      <c r="F80">
        <v>1</v>
      </c>
      <c r="G80" t="s">
        <v>293</v>
      </c>
      <c r="H80" t="s">
        <v>294</v>
      </c>
      <c r="I80" t="s">
        <v>295</v>
      </c>
      <c r="J80">
        <v>1</v>
      </c>
      <c r="L80">
        <v>2</v>
      </c>
      <c r="M80" t="s">
        <v>361</v>
      </c>
      <c r="N80" t="s">
        <v>362</v>
      </c>
      <c r="O80">
        <v>3</v>
      </c>
      <c r="P80" s="14">
        <v>4</v>
      </c>
      <c r="Q80" s="14" t="s">
        <v>380</v>
      </c>
      <c r="R80" s="14">
        <v>4</v>
      </c>
      <c r="S80" s="14" t="s">
        <v>380</v>
      </c>
      <c r="T80" s="15">
        <v>0.60625300000000004</v>
      </c>
      <c r="U80" s="16">
        <v>24376.7</v>
      </c>
      <c r="V80" s="17">
        <v>247689</v>
      </c>
      <c r="W80" s="24">
        <v>123.273</v>
      </c>
      <c r="X80" s="24">
        <v>64.316300000000012</v>
      </c>
      <c r="Y80" s="24">
        <v>60.193400000000004</v>
      </c>
      <c r="Z80" s="19">
        <f t="shared" si="22"/>
        <v>9.8416562705651037E-2</v>
      </c>
      <c r="AA80" s="19">
        <f t="shared" si="23"/>
        <v>30.482674028888241</v>
      </c>
      <c r="AB80" s="15">
        <v>0.52501547265970638</v>
      </c>
      <c r="AC80" s="16">
        <v>18309.73457039132</v>
      </c>
      <c r="AD80" s="17">
        <v>171357.51838228753</v>
      </c>
      <c r="AE80" s="21">
        <v>0.6213158663583479</v>
      </c>
      <c r="AF80" s="16">
        <v>22834.455088655115</v>
      </c>
      <c r="AG80" s="28">
        <v>271294.82167255168</v>
      </c>
      <c r="AH80" s="21">
        <v>0.5679116413751254</v>
      </c>
      <c r="AI80" s="16">
        <v>18744.348606077416</v>
      </c>
      <c r="AJ80" s="28">
        <v>197977.5068320694</v>
      </c>
      <c r="AK80" s="21">
        <v>0.64116138155182267</v>
      </c>
      <c r="AL80" s="16">
        <v>22716.817522700658</v>
      </c>
      <c r="AM80" s="28">
        <v>291454.63700667676</v>
      </c>
      <c r="AN80" s="15">
        <v>0.52501547265970638</v>
      </c>
      <c r="AO80" s="16">
        <v>18309.73457039132</v>
      </c>
      <c r="AP80" s="17">
        <v>171357.51838228753</v>
      </c>
      <c r="AQ80" s="15">
        <v>0.6213158663583479</v>
      </c>
      <c r="AR80" s="16">
        <v>22834.455088655115</v>
      </c>
      <c r="AS80" s="17">
        <v>271294.82167255168</v>
      </c>
      <c r="AT80" s="15">
        <v>0.52501547265970638</v>
      </c>
      <c r="AU80" s="16">
        <v>18309.73457039132</v>
      </c>
      <c r="AV80" s="17">
        <v>171357.51838228753</v>
      </c>
      <c r="AW80" s="24">
        <v>128.69999999999999</v>
      </c>
      <c r="AX80" s="24">
        <v>66.099999999999994</v>
      </c>
      <c r="AY80" s="24">
        <v>126.1</v>
      </c>
      <c r="AZ80" s="24">
        <v>44.9</v>
      </c>
      <c r="BA80" s="24">
        <f t="shared" si="24"/>
        <v>127.39999999999999</v>
      </c>
      <c r="BB80" s="24">
        <f t="shared" si="25"/>
        <v>55.5</v>
      </c>
      <c r="BC80" s="19">
        <f t="shared" si="26"/>
        <v>0.10685107220999482</v>
      </c>
      <c r="BD80" s="24">
        <v>28.076461358329549</v>
      </c>
      <c r="BE80" s="19">
        <f t="shared" si="27"/>
        <v>-8.1237527340293667</v>
      </c>
      <c r="BF80" s="24">
        <f t="shared" si="28"/>
        <v>2.2954954954954951</v>
      </c>
      <c r="BJ80" s="14"/>
      <c r="BK80" s="14">
        <f t="shared" si="29"/>
        <v>-15.473358704791643</v>
      </c>
      <c r="BL80" s="14">
        <f t="shared" si="30"/>
        <v>-33.135190498171255</v>
      </c>
      <c r="BM80" s="14">
        <f t="shared" si="31"/>
        <v>-44.545160514884373</v>
      </c>
      <c r="BN80" s="14">
        <f t="shared" si="32"/>
        <v>4.2167832167832113</v>
      </c>
      <c r="BO80" s="14">
        <f t="shared" si="33"/>
        <v>2.6984871406958879</v>
      </c>
      <c r="BP80" s="14">
        <f t="shared" si="34"/>
        <v>-34.061024498886425</v>
      </c>
      <c r="BQ80" s="14">
        <f t="shared" si="35"/>
        <v>3.2394034536891643</v>
      </c>
      <c r="BR80" s="14">
        <f t="shared" si="36"/>
        <v>-15.885225225225247</v>
      </c>
      <c r="BS80" s="24">
        <f t="shared" si="37"/>
        <v>-8.570213460482373</v>
      </c>
      <c r="BT80" s="24">
        <f t="shared" si="38"/>
        <v>-3.9686953089059549</v>
      </c>
      <c r="BU80" s="24">
        <f t="shared" si="39"/>
        <v>-6.75128943158058</v>
      </c>
      <c r="BV80" s="24">
        <f t="shared" si="40"/>
        <v>6.7540254644006019</v>
      </c>
      <c r="BW80" s="24">
        <f t="shared" si="41"/>
        <v>-7.3068442603839268</v>
      </c>
      <c r="BX80" s="24">
        <f t="shared" si="42"/>
        <v>8.7011692766637161</v>
      </c>
      <c r="BY80" s="24">
        <f t="shared" si="43"/>
        <v>15.016277475000047</v>
      </c>
    </row>
    <row r="81" spans="1:77">
      <c r="A81" t="s">
        <v>98</v>
      </c>
      <c r="B81" s="5">
        <v>82</v>
      </c>
      <c r="C81" t="s">
        <v>321</v>
      </c>
      <c r="D81" t="s">
        <v>294</v>
      </c>
      <c r="E81" t="s">
        <v>308</v>
      </c>
      <c r="F81">
        <v>1</v>
      </c>
      <c r="G81" t="s">
        <v>293</v>
      </c>
      <c r="H81" t="s">
        <v>294</v>
      </c>
      <c r="I81" t="s">
        <v>295</v>
      </c>
      <c r="J81">
        <v>1</v>
      </c>
      <c r="L81">
        <v>2</v>
      </c>
      <c r="M81" t="s">
        <v>361</v>
      </c>
      <c r="N81" t="s">
        <v>362</v>
      </c>
      <c r="O81">
        <v>3</v>
      </c>
      <c r="P81" s="14">
        <v>4</v>
      </c>
      <c r="Q81" s="14" t="s">
        <v>380</v>
      </c>
      <c r="R81" s="14">
        <v>4</v>
      </c>
      <c r="S81" s="14" t="s">
        <v>380</v>
      </c>
      <c r="T81" s="15">
        <v>0.64597400000000005</v>
      </c>
      <c r="U81" s="16">
        <v>30584.799999999999</v>
      </c>
      <c r="V81" s="17">
        <v>344207</v>
      </c>
      <c r="W81" s="24">
        <v>129.81599999999997</v>
      </c>
      <c r="X81" s="24">
        <v>72.748999999999995</v>
      </c>
      <c r="Y81" s="24">
        <v>63.600900000000003</v>
      </c>
      <c r="Z81" s="19">
        <f t="shared" si="22"/>
        <v>8.8855833844169355E-2</v>
      </c>
      <c r="AA81" s="19">
        <f t="shared" si="23"/>
        <v>33.762555256205694</v>
      </c>
      <c r="AB81" s="15">
        <v>0.56981685689132411</v>
      </c>
      <c r="AC81" s="16">
        <v>21279.795725618511</v>
      </c>
      <c r="AD81" s="17">
        <v>221891.07236956336</v>
      </c>
      <c r="AE81" s="21">
        <v>0.63724869919513238</v>
      </c>
      <c r="AF81" s="16">
        <v>25123.782983271376</v>
      </c>
      <c r="AG81" s="28">
        <v>312352.95540346514</v>
      </c>
      <c r="AH81" s="21">
        <v>0.60602987525708651</v>
      </c>
      <c r="AI81" s="16">
        <v>21462.531760834583</v>
      </c>
      <c r="AJ81" s="28">
        <v>249992.04691384855</v>
      </c>
      <c r="AK81" s="21">
        <v>0.65604762026087027</v>
      </c>
      <c r="AL81" s="16">
        <v>24929.97606768355</v>
      </c>
      <c r="AM81" s="28">
        <v>334291.6906406114</v>
      </c>
      <c r="AN81" s="15">
        <v>0.56981685689132411</v>
      </c>
      <c r="AO81" s="16">
        <v>21279.795725618511</v>
      </c>
      <c r="AP81" s="17">
        <v>221891.07236956336</v>
      </c>
      <c r="AQ81" s="15">
        <v>0.63724869919513238</v>
      </c>
      <c r="AR81" s="16">
        <v>25123.782983271376</v>
      </c>
      <c r="AS81" s="17">
        <v>312352.95540346514</v>
      </c>
      <c r="AT81" s="15">
        <v>0.56981685689132411</v>
      </c>
      <c r="AU81" s="16">
        <v>21279.795725618511</v>
      </c>
      <c r="AV81" s="17">
        <v>221891.07236956336</v>
      </c>
      <c r="AW81" s="24">
        <v>134.5</v>
      </c>
      <c r="AX81" s="24">
        <v>69</v>
      </c>
      <c r="AY81" s="24">
        <v>133.69999999999999</v>
      </c>
      <c r="AZ81" s="24">
        <v>51.6</v>
      </c>
      <c r="BA81" s="24">
        <f t="shared" si="24"/>
        <v>134.1</v>
      </c>
      <c r="BB81" s="24">
        <f t="shared" si="25"/>
        <v>60.3</v>
      </c>
      <c r="BC81" s="19">
        <f t="shared" si="26"/>
        <v>9.590199145180861E-2</v>
      </c>
      <c r="BD81" s="24">
        <v>31.281936428895953</v>
      </c>
      <c r="BE81" s="19">
        <f t="shared" si="27"/>
        <v>-7.6157143108675935</v>
      </c>
      <c r="BF81" s="24">
        <f t="shared" si="28"/>
        <v>2.2238805970149254</v>
      </c>
      <c r="BJ81" s="14"/>
      <c r="BK81" s="14">
        <f t="shared" si="29"/>
        <v>-13.365196586874701</v>
      </c>
      <c r="BL81" s="14">
        <f t="shared" si="30"/>
        <v>-43.726943596452365</v>
      </c>
      <c r="BM81" s="14">
        <f t="shared" si="31"/>
        <v>-55.124312269182866</v>
      </c>
      <c r="BN81" s="14">
        <f t="shared" si="32"/>
        <v>3.4825278810409115</v>
      </c>
      <c r="BO81" s="14">
        <f t="shared" si="33"/>
        <v>-5.4333333333333265</v>
      </c>
      <c r="BP81" s="14">
        <f t="shared" si="34"/>
        <v>-23.257558139534886</v>
      </c>
      <c r="BQ81" s="14">
        <f t="shared" si="35"/>
        <v>3.1946308724832368</v>
      </c>
      <c r="BR81" s="14">
        <f t="shared" si="36"/>
        <v>-20.645107794361522</v>
      </c>
      <c r="BS81" s="24">
        <f t="shared" si="37"/>
        <v>-7.9298761857284736</v>
      </c>
      <c r="BT81" s="24">
        <f t="shared" si="38"/>
        <v>4.9251884287521639</v>
      </c>
      <c r="BU81" s="24">
        <f t="shared" si="39"/>
        <v>-6.5911147904991747</v>
      </c>
      <c r="BV81" s="24">
        <f t="shared" si="40"/>
        <v>21.736443991594861</v>
      </c>
      <c r="BW81" s="24">
        <f t="shared" si="41"/>
        <v>-22.682829365595477</v>
      </c>
      <c r="BX81" s="24">
        <f t="shared" si="42"/>
        <v>10.198092909154362</v>
      </c>
      <c r="BY81" s="24">
        <f t="shared" si="43"/>
        <v>2.9660651571648846</v>
      </c>
    </row>
    <row r="82" spans="1:77">
      <c r="A82" t="s">
        <v>99</v>
      </c>
      <c r="B82">
        <v>83</v>
      </c>
      <c r="C82" t="s">
        <v>293</v>
      </c>
      <c r="D82" t="s">
        <v>294</v>
      </c>
      <c r="E82" t="s">
        <v>295</v>
      </c>
      <c r="F82">
        <v>1</v>
      </c>
      <c r="G82" t="s">
        <v>297</v>
      </c>
      <c r="H82" t="s">
        <v>294</v>
      </c>
      <c r="I82" t="s">
        <v>298</v>
      </c>
      <c r="J82">
        <v>2</v>
      </c>
      <c r="K82" t="s">
        <v>319</v>
      </c>
      <c r="L82">
        <v>1</v>
      </c>
      <c r="M82" t="s">
        <v>361</v>
      </c>
      <c r="N82" t="s">
        <v>362</v>
      </c>
      <c r="O82">
        <v>3</v>
      </c>
      <c r="P82" s="14">
        <v>4</v>
      </c>
      <c r="Q82" s="14" t="s">
        <v>380</v>
      </c>
      <c r="R82" s="14">
        <v>4</v>
      </c>
      <c r="S82" s="14" t="s">
        <v>380</v>
      </c>
      <c r="T82" s="15">
        <v>0.60586300000000004</v>
      </c>
      <c r="U82" s="16">
        <v>24806.799999999999</v>
      </c>
      <c r="V82" s="17">
        <v>232750</v>
      </c>
      <c r="W82" s="24">
        <v>95.834800000000001</v>
      </c>
      <c r="X82" s="24">
        <v>75.67649999999999</v>
      </c>
      <c r="Y82" s="24">
        <v>58.822800000000001</v>
      </c>
      <c r="Z82" s="19">
        <f t="shared" si="22"/>
        <v>0.1065813104189044</v>
      </c>
      <c r="AA82" s="19">
        <f t="shared" si="23"/>
        <v>28.147524065981905</v>
      </c>
      <c r="AB82" s="15">
        <v>0.51508325588337411</v>
      </c>
      <c r="AC82" s="16">
        <v>16699.605556645922</v>
      </c>
      <c r="AD82" s="17">
        <v>150527.33271627783</v>
      </c>
      <c r="AE82" s="21">
        <v>0.5830055960699333</v>
      </c>
      <c r="AF82" s="16">
        <v>19897.352482353057</v>
      </c>
      <c r="AG82" s="28">
        <v>210140.35810017053</v>
      </c>
      <c r="AH82" s="21">
        <v>0.55495037489283205</v>
      </c>
      <c r="AI82" s="16">
        <v>14479.965313626102</v>
      </c>
      <c r="AJ82" s="28">
        <v>148214.08962698581</v>
      </c>
      <c r="AK82" s="21">
        <v>0.6009473940757788</v>
      </c>
      <c r="AL82" s="16">
        <v>16613.619415660723</v>
      </c>
      <c r="AM82" s="28">
        <v>190739.65120772432</v>
      </c>
      <c r="AN82" s="15">
        <v>0.51292880272235397</v>
      </c>
      <c r="AO82" s="16">
        <v>13588.05531979939</v>
      </c>
      <c r="AP82" s="17">
        <v>123146.88664604817</v>
      </c>
      <c r="AQ82" s="15">
        <v>0.5830055960699333</v>
      </c>
      <c r="AR82" s="16">
        <v>19897.352482353057</v>
      </c>
      <c r="AS82" s="17">
        <v>210140.35810017053</v>
      </c>
      <c r="AT82" s="15">
        <v>0.51508325588337411</v>
      </c>
      <c r="AU82" s="16">
        <v>16699.605556645922</v>
      </c>
      <c r="AV82" s="17">
        <v>150527.33271627783</v>
      </c>
      <c r="AW82" s="24">
        <v>99.6</v>
      </c>
      <c r="AX82" s="24">
        <v>61</v>
      </c>
      <c r="AY82" s="24">
        <v>96.2</v>
      </c>
      <c r="AZ82" s="24">
        <v>47.4</v>
      </c>
      <c r="BA82" s="24">
        <f t="shared" si="24"/>
        <v>97.9</v>
      </c>
      <c r="BB82" s="24">
        <f t="shared" si="25"/>
        <v>54.2</v>
      </c>
      <c r="BC82" s="19">
        <f t="shared" si="26"/>
        <v>0.11094068602226716</v>
      </c>
      <c r="BD82" s="24">
        <v>27.188633784837933</v>
      </c>
      <c r="BE82" s="19">
        <f t="shared" si="27"/>
        <v>-9.2934197277646078</v>
      </c>
      <c r="BF82" s="24">
        <f t="shared" si="28"/>
        <v>1.8062730627306274</v>
      </c>
      <c r="BJ82" s="14"/>
      <c r="BK82" s="14">
        <f t="shared" si="29"/>
        <v>-18.118342503755034</v>
      </c>
      <c r="BL82" s="14">
        <f t="shared" si="30"/>
        <v>-82.563283826594244</v>
      </c>
      <c r="BM82" s="14">
        <f t="shared" si="31"/>
        <v>-89.001936093582145</v>
      </c>
      <c r="BN82" s="14">
        <f t="shared" si="32"/>
        <v>3.7803212851405554</v>
      </c>
      <c r="BO82" s="14">
        <f t="shared" si="33"/>
        <v>-24.059836065573752</v>
      </c>
      <c r="BP82" s="14">
        <f t="shared" si="34"/>
        <v>-24.098734177215196</v>
      </c>
      <c r="BQ82" s="14">
        <f t="shared" si="35"/>
        <v>2.1094994892747745</v>
      </c>
      <c r="BR82" s="14">
        <f t="shared" si="36"/>
        <v>-39.624538745387426</v>
      </c>
      <c r="BS82" s="24">
        <f t="shared" si="37"/>
        <v>-3.5268056818607376</v>
      </c>
      <c r="BT82" s="24">
        <f t="shared" si="38"/>
        <v>-5.0600550198712044</v>
      </c>
      <c r="BU82" s="24">
        <f t="shared" si="39"/>
        <v>-9.1742662786739917</v>
      </c>
      <c r="BV82" s="24">
        <f t="shared" si="40"/>
        <v>24.673873179867154</v>
      </c>
      <c r="BW82" s="24">
        <f t="shared" si="41"/>
        <v>-49.316048353774292</v>
      </c>
      <c r="BX82" s="24">
        <f t="shared" si="42"/>
        <v>10.759304925640135</v>
      </c>
      <c r="BY82" s="24">
        <f t="shared" si="43"/>
        <v>22.02496886529611</v>
      </c>
    </row>
    <row r="83" spans="1:77">
      <c r="A83" t="s">
        <v>100</v>
      </c>
      <c r="B83">
        <v>84</v>
      </c>
      <c r="C83" t="s">
        <v>307</v>
      </c>
      <c r="D83" t="s">
        <v>294</v>
      </c>
      <c r="E83" t="s">
        <v>308</v>
      </c>
      <c r="F83">
        <v>2</v>
      </c>
      <c r="G83" t="s">
        <v>299</v>
      </c>
      <c r="H83" t="s">
        <v>294</v>
      </c>
      <c r="I83" t="s">
        <v>295</v>
      </c>
      <c r="J83">
        <v>2</v>
      </c>
      <c r="L83">
        <v>2</v>
      </c>
      <c r="M83" t="s">
        <v>361</v>
      </c>
      <c r="N83" t="s">
        <v>362</v>
      </c>
      <c r="O83">
        <v>3</v>
      </c>
      <c r="P83" s="14">
        <v>4</v>
      </c>
      <c r="Q83" s="14" t="s">
        <v>380</v>
      </c>
      <c r="R83" s="14">
        <v>4</v>
      </c>
      <c r="S83" s="14" t="s">
        <v>380</v>
      </c>
      <c r="T83" s="15">
        <v>0.61250599999999999</v>
      </c>
      <c r="U83" s="16">
        <v>30915.8</v>
      </c>
      <c r="V83" s="17">
        <v>339389</v>
      </c>
      <c r="W83" s="24">
        <v>166.64000000000001</v>
      </c>
      <c r="X83" s="24">
        <v>71.417199999999994</v>
      </c>
      <c r="Y83" s="24">
        <v>53.800899999999999</v>
      </c>
      <c r="Z83" s="19">
        <f t="shared" si="22"/>
        <v>9.1092522150099151E-2</v>
      </c>
      <c r="AA83" s="19">
        <f t="shared" si="23"/>
        <v>32.933548541522455</v>
      </c>
      <c r="AB83" s="15">
        <v>0.61525006477583533</v>
      </c>
      <c r="AC83" s="16">
        <v>30625.042079101906</v>
      </c>
      <c r="AD83" s="17">
        <v>361412.70459825161</v>
      </c>
      <c r="AE83" s="21">
        <v>0.66270361751117546</v>
      </c>
      <c r="AF83" s="16">
        <v>34448.105134671467</v>
      </c>
      <c r="AG83" s="28">
        <v>465096.4455175667</v>
      </c>
      <c r="AH83" s="21">
        <v>0.64088666630659474</v>
      </c>
      <c r="AI83" s="16">
        <v>28959.824272272162</v>
      </c>
      <c r="AJ83" s="28">
        <v>371542.7673889898</v>
      </c>
      <c r="AK83" s="21">
        <v>0.67381795630677288</v>
      </c>
      <c r="AL83" s="16">
        <v>32132.041891358043</v>
      </c>
      <c r="AM83" s="28">
        <v>455107.74967371073</v>
      </c>
      <c r="AN83" s="15">
        <v>0.61525006477583533</v>
      </c>
      <c r="AO83" s="16">
        <v>30625.042079101906</v>
      </c>
      <c r="AP83" s="17">
        <v>361412.70459825161</v>
      </c>
      <c r="AQ83" s="15">
        <v>0.66270361751117546</v>
      </c>
      <c r="AR83" s="16">
        <v>34448.105134671467</v>
      </c>
      <c r="AS83" s="17">
        <v>465096.4455175667</v>
      </c>
      <c r="AT83" s="15">
        <v>0.61525006477583533</v>
      </c>
      <c r="AU83" s="16">
        <v>30625.042079101906</v>
      </c>
      <c r="AV83" s="17">
        <v>361412.70459825161</v>
      </c>
      <c r="AW83" s="24">
        <v>174.1</v>
      </c>
      <c r="AX83" s="24">
        <v>70.8</v>
      </c>
      <c r="AY83" s="24">
        <v>172.7</v>
      </c>
      <c r="AZ83" s="24">
        <v>57.8</v>
      </c>
      <c r="BA83" s="24">
        <f t="shared" si="24"/>
        <v>173.39999999999998</v>
      </c>
      <c r="BB83" s="24">
        <f t="shared" si="25"/>
        <v>64.3</v>
      </c>
      <c r="BC83" s="19">
        <f t="shared" si="26"/>
        <v>8.4737037988592223E-2</v>
      </c>
      <c r="BD83" s="24">
        <v>35.403644866650595</v>
      </c>
      <c r="BE83" s="19">
        <f t="shared" si="27"/>
        <v>0.27440647758353309</v>
      </c>
      <c r="BF83" s="24">
        <f t="shared" si="28"/>
        <v>2.6967340590979778</v>
      </c>
      <c r="BJ83" s="14"/>
      <c r="BK83" s="14">
        <f t="shared" si="29"/>
        <v>0.44600804338559857</v>
      </c>
      <c r="BL83" s="14">
        <f t="shared" si="30"/>
        <v>-0.94941231475565013</v>
      </c>
      <c r="BM83" s="14">
        <f t="shared" si="31"/>
        <v>6.0937826252492391</v>
      </c>
      <c r="BN83" s="14">
        <f t="shared" si="32"/>
        <v>4.2848937392303155</v>
      </c>
      <c r="BO83" s="14">
        <f t="shared" si="33"/>
        <v>-0.87175141242937415</v>
      </c>
      <c r="BP83" s="14">
        <f t="shared" si="34"/>
        <v>6.9188581314878874</v>
      </c>
      <c r="BQ83" s="14">
        <f t="shared" si="35"/>
        <v>3.8985005767012479</v>
      </c>
      <c r="BR83" s="14">
        <f t="shared" si="36"/>
        <v>-11.068740279937787</v>
      </c>
      <c r="BS83" s="24">
        <f t="shared" si="37"/>
        <v>6.9769548712621736</v>
      </c>
      <c r="BT83" s="24">
        <f t="shared" si="38"/>
        <v>0.73994126206693212</v>
      </c>
      <c r="BU83" s="24">
        <f t="shared" si="39"/>
        <v>4.4283440112978845</v>
      </c>
      <c r="BV83" s="24">
        <f t="shared" si="40"/>
        <v>10.253989648667957</v>
      </c>
      <c r="BW83" s="24">
        <f t="shared" si="41"/>
        <v>3.7851372641374343</v>
      </c>
      <c r="BX83" s="24">
        <f t="shared" si="42"/>
        <v>27.028253328764418</v>
      </c>
      <c r="BY83" s="24">
        <f t="shared" si="43"/>
        <v>25.426670883252424</v>
      </c>
    </row>
    <row r="84" spans="1:77">
      <c r="A84" t="s">
        <v>101</v>
      </c>
      <c r="B84" s="6">
        <v>85</v>
      </c>
      <c r="C84" t="s">
        <v>321</v>
      </c>
      <c r="D84" t="s">
        <v>294</v>
      </c>
      <c r="E84" t="s">
        <v>308</v>
      </c>
      <c r="F84">
        <v>1</v>
      </c>
      <c r="G84" t="s">
        <v>293</v>
      </c>
      <c r="H84" t="s">
        <v>294</v>
      </c>
      <c r="I84" t="s">
        <v>295</v>
      </c>
      <c r="J84">
        <v>1</v>
      </c>
      <c r="L84">
        <v>2</v>
      </c>
      <c r="M84" t="s">
        <v>361</v>
      </c>
      <c r="N84" t="s">
        <v>362</v>
      </c>
      <c r="O84">
        <v>3</v>
      </c>
      <c r="P84" s="14">
        <v>4</v>
      </c>
      <c r="Q84" s="14" t="s">
        <v>380</v>
      </c>
      <c r="R84" s="14">
        <v>4</v>
      </c>
      <c r="S84" s="14" t="s">
        <v>380</v>
      </c>
      <c r="T84" s="15">
        <v>0.65780000000000005</v>
      </c>
      <c r="U84" s="16">
        <v>34371</v>
      </c>
      <c r="V84" s="17">
        <v>390597</v>
      </c>
      <c r="W84" s="24">
        <v>150.93400000000003</v>
      </c>
      <c r="X84" s="24">
        <v>70.846500000000006</v>
      </c>
      <c r="Y84" s="24">
        <v>67.766199999999998</v>
      </c>
      <c r="Z84" s="19">
        <f t="shared" si="22"/>
        <v>8.7996067558122559E-2</v>
      </c>
      <c r="AA84" s="19">
        <f t="shared" si="23"/>
        <v>34.092432573972246</v>
      </c>
      <c r="AB84" s="15">
        <v>0.56297008536505733</v>
      </c>
      <c r="AC84" s="16">
        <v>24178.299575665351</v>
      </c>
      <c r="AD84" s="17">
        <v>248758.24484733306</v>
      </c>
      <c r="AE84" s="21">
        <v>0.64947164351481845</v>
      </c>
      <c r="AF84" s="16">
        <v>29460.240612950089</v>
      </c>
      <c r="AG84" s="28">
        <v>381103.8278439322</v>
      </c>
      <c r="AH84" s="21">
        <v>0.60199696221738686</v>
      </c>
      <c r="AI84" s="16">
        <v>23791.034149926996</v>
      </c>
      <c r="AJ84" s="28">
        <v>274161.82087920333</v>
      </c>
      <c r="AK84" s="21">
        <v>0.66365024794649163</v>
      </c>
      <c r="AL84" s="16">
        <v>28183.753342903037</v>
      </c>
      <c r="AM84" s="28">
        <v>386724.19449220953</v>
      </c>
      <c r="AN84" s="15">
        <v>0.56297008536505733</v>
      </c>
      <c r="AO84" s="16">
        <v>24178.299575665351</v>
      </c>
      <c r="AP84" s="17">
        <v>248758.24484733306</v>
      </c>
      <c r="AQ84" s="15">
        <v>0.64947164351481845</v>
      </c>
      <c r="AR84" s="16">
        <v>29460.240612950089</v>
      </c>
      <c r="AS84" s="17">
        <v>381103.8278439322</v>
      </c>
      <c r="AT84" s="15">
        <v>0.56297008536505733</v>
      </c>
      <c r="AU84" s="16">
        <v>24178.299575665351</v>
      </c>
      <c r="AV84" s="17">
        <v>248758.24484733306</v>
      </c>
      <c r="AW84" s="24">
        <v>152.30000000000001</v>
      </c>
      <c r="AX84" s="24">
        <v>69.400000000000006</v>
      </c>
      <c r="AY84" s="24">
        <v>154.4</v>
      </c>
      <c r="AZ84" s="24">
        <v>49.2</v>
      </c>
      <c r="BA84" s="24">
        <f t="shared" si="24"/>
        <v>153.35000000000002</v>
      </c>
      <c r="BB84" s="24">
        <f t="shared" si="25"/>
        <v>59.300000000000004</v>
      </c>
      <c r="BC84" s="19">
        <f t="shared" si="26"/>
        <v>9.7195972702347866E-2</v>
      </c>
      <c r="BD84" s="24">
        <v>30.865476383339203</v>
      </c>
      <c r="BE84" s="19">
        <f t="shared" si="27"/>
        <v>-9.4829914634942725</v>
      </c>
      <c r="BF84" s="24">
        <f t="shared" si="28"/>
        <v>2.5860033726812817</v>
      </c>
      <c r="BJ84" s="14"/>
      <c r="BK84" s="14">
        <f t="shared" si="29"/>
        <v>-16.844574356637505</v>
      </c>
      <c r="BL84" s="14">
        <f t="shared" si="30"/>
        <v>-42.156398933005448</v>
      </c>
      <c r="BM84" s="14">
        <f t="shared" si="31"/>
        <v>-57.018715194632307</v>
      </c>
      <c r="BN84" s="14">
        <f t="shared" si="32"/>
        <v>0.8969139855548165</v>
      </c>
      <c r="BO84" s="14">
        <f t="shared" si="33"/>
        <v>-2.0842939481268017</v>
      </c>
      <c r="BP84" s="14">
        <f t="shared" si="34"/>
        <v>-37.736178861788602</v>
      </c>
      <c r="BQ84" s="14">
        <f t="shared" si="35"/>
        <v>1.5754809259863036</v>
      </c>
      <c r="BR84" s="14">
        <f t="shared" si="36"/>
        <v>-19.47133220910624</v>
      </c>
      <c r="BS84" s="24">
        <f t="shared" si="37"/>
        <v>-10.454904860548057</v>
      </c>
      <c r="BT84" s="24">
        <f t="shared" si="38"/>
        <v>-0.28721138233020355</v>
      </c>
      <c r="BU84" s="24">
        <f t="shared" si="39"/>
        <v>-9.269654381156526</v>
      </c>
      <c r="BV84" s="24">
        <f t="shared" si="40"/>
        <v>16.669108211191073</v>
      </c>
      <c r="BW84" s="24">
        <f t="shared" si="41"/>
        <v>-21.953238739420687</v>
      </c>
      <c r="BX84" s="24">
        <f t="shared" si="42"/>
        <v>2.4909674116302489</v>
      </c>
      <c r="BY84" s="24">
        <f t="shared" si="43"/>
        <v>1.0014386384269756</v>
      </c>
    </row>
    <row r="85" spans="1:77">
      <c r="A85" t="s">
        <v>102</v>
      </c>
      <c r="B85" s="6">
        <v>86</v>
      </c>
      <c r="C85" t="s">
        <v>313</v>
      </c>
      <c r="D85" t="s">
        <v>314</v>
      </c>
      <c r="E85" t="s">
        <v>308</v>
      </c>
      <c r="F85">
        <v>3</v>
      </c>
      <c r="G85" t="s">
        <v>299</v>
      </c>
      <c r="H85" t="s">
        <v>294</v>
      </c>
      <c r="I85" t="s">
        <v>295</v>
      </c>
      <c r="J85">
        <v>2</v>
      </c>
      <c r="L85">
        <v>2</v>
      </c>
      <c r="M85" t="s">
        <v>361</v>
      </c>
      <c r="N85" t="s">
        <v>362</v>
      </c>
      <c r="O85">
        <v>3</v>
      </c>
      <c r="P85" s="14">
        <v>4</v>
      </c>
      <c r="Q85" s="14" t="s">
        <v>380</v>
      </c>
      <c r="R85" s="14">
        <v>4</v>
      </c>
      <c r="S85" s="14" t="s">
        <v>380</v>
      </c>
      <c r="T85" s="15">
        <v>0.65133700000000005</v>
      </c>
      <c r="U85" s="16">
        <v>39466.800000000003</v>
      </c>
      <c r="V85" s="17">
        <v>485321</v>
      </c>
      <c r="W85" s="24">
        <v>196.85900000000001</v>
      </c>
      <c r="X85" s="24">
        <v>70.167699999999996</v>
      </c>
      <c r="Y85" s="24">
        <v>63.670699999999997</v>
      </c>
      <c r="Z85" s="19">
        <f t="shared" si="22"/>
        <v>8.1321022580930977E-2</v>
      </c>
      <c r="AA85" s="19">
        <f t="shared" si="23"/>
        <v>36.890829760710261</v>
      </c>
      <c r="AB85" s="15">
        <v>0.56910869592876223</v>
      </c>
      <c r="AC85" s="16">
        <v>32542.622104255184</v>
      </c>
      <c r="AD85" s="17">
        <v>342854.29347979109</v>
      </c>
      <c r="AE85" s="21">
        <v>0.65182889003691979</v>
      </c>
      <c r="AF85" s="16">
        <v>38683.065353300241</v>
      </c>
      <c r="AG85" s="28">
        <v>508065.54225874454</v>
      </c>
      <c r="AH85" s="21">
        <v>0.60383810735276555</v>
      </c>
      <c r="AI85" s="16">
        <v>29922.128885565533</v>
      </c>
      <c r="AJ85" s="28">
        <v>346448.38500657195</v>
      </c>
      <c r="AK85" s="21">
        <v>0.65888459737039984</v>
      </c>
      <c r="AL85" s="16">
        <v>34489.379045557296</v>
      </c>
      <c r="AM85" s="28">
        <v>466156.1603137207</v>
      </c>
      <c r="AN85" s="15">
        <v>0.56910869592876223</v>
      </c>
      <c r="AO85" s="16">
        <v>32542.622104255184</v>
      </c>
      <c r="AP85" s="17">
        <v>342854.29347979109</v>
      </c>
      <c r="AQ85" s="15">
        <v>0.65182889003691979</v>
      </c>
      <c r="AR85" s="16">
        <v>38683.065353300241</v>
      </c>
      <c r="AS85" s="17">
        <v>508065.54225874454</v>
      </c>
      <c r="AT85" s="15">
        <v>0.56910869592876223</v>
      </c>
      <c r="AU85" s="16">
        <v>32542.622104255184</v>
      </c>
      <c r="AV85" s="17">
        <v>342854.29347979109</v>
      </c>
      <c r="AW85" s="24">
        <v>203</v>
      </c>
      <c r="AX85" s="24">
        <v>66.2</v>
      </c>
      <c r="AY85" s="24">
        <v>203.3</v>
      </c>
      <c r="AZ85" s="24">
        <v>49.2</v>
      </c>
      <c r="BA85" s="24">
        <f t="shared" si="24"/>
        <v>203.15</v>
      </c>
      <c r="BB85" s="24">
        <f t="shared" si="25"/>
        <v>57.7</v>
      </c>
      <c r="BC85" s="19">
        <f t="shared" si="26"/>
        <v>9.4916769960686959E-2</v>
      </c>
      <c r="BD85" s="24">
        <v>31.606638123511292</v>
      </c>
      <c r="BE85" s="19">
        <f t="shared" si="27"/>
        <v>-8.2228304071237819</v>
      </c>
      <c r="BF85" s="24">
        <f t="shared" si="28"/>
        <v>3.520797227036395</v>
      </c>
      <c r="BJ85" s="14"/>
      <c r="BK85" s="14">
        <f t="shared" si="29"/>
        <v>-14.448611426863648</v>
      </c>
      <c r="BL85" s="14">
        <f t="shared" si="30"/>
        <v>-21.277258708785585</v>
      </c>
      <c r="BM85" s="14">
        <f t="shared" si="31"/>
        <v>-41.553134736697224</v>
      </c>
      <c r="BN85" s="14">
        <f t="shared" si="32"/>
        <v>3.0251231527093552</v>
      </c>
      <c r="BO85" s="14">
        <f t="shared" si="33"/>
        <v>-5.9935045317220448</v>
      </c>
      <c r="BP85" s="14">
        <f t="shared" si="34"/>
        <v>-29.411991869918687</v>
      </c>
      <c r="BQ85" s="14">
        <f t="shared" si="35"/>
        <v>3.0967265567314777</v>
      </c>
      <c r="BR85" s="14">
        <f t="shared" si="36"/>
        <v>-21.607798960138634</v>
      </c>
      <c r="BS85" s="24">
        <f t="shared" si="37"/>
        <v>-16.718613401873345</v>
      </c>
      <c r="BT85" s="24">
        <f t="shared" si="38"/>
        <v>5.48608547174004</v>
      </c>
      <c r="BU85" s="24">
        <f t="shared" si="39"/>
        <v>-7.8661634747548961</v>
      </c>
      <c r="BV85" s="24">
        <f t="shared" si="40"/>
        <v>2.0260406964695163</v>
      </c>
      <c r="BW85" s="24">
        <f t="shared" si="41"/>
        <v>-14.431749982706247</v>
      </c>
      <c r="BX85" s="24">
        <f t="shared" si="42"/>
        <v>4.4766945141816628</v>
      </c>
      <c r="BY85" s="24">
        <f t="shared" si="43"/>
        <v>4.1112488298731185</v>
      </c>
    </row>
    <row r="86" spans="1:77">
      <c r="A86" t="s">
        <v>103</v>
      </c>
      <c r="B86">
        <v>87</v>
      </c>
      <c r="C86" t="s">
        <v>307</v>
      </c>
      <c r="D86" t="s">
        <v>294</v>
      </c>
      <c r="E86" t="s">
        <v>308</v>
      </c>
      <c r="F86">
        <v>2</v>
      </c>
      <c r="G86" t="s">
        <v>310</v>
      </c>
      <c r="H86" t="s">
        <v>294</v>
      </c>
      <c r="I86" t="s">
        <v>295</v>
      </c>
      <c r="J86">
        <v>3</v>
      </c>
      <c r="L86">
        <v>1</v>
      </c>
      <c r="M86" t="s">
        <v>361</v>
      </c>
      <c r="N86" t="s">
        <v>362</v>
      </c>
      <c r="O86">
        <v>3</v>
      </c>
      <c r="P86" s="14">
        <v>4</v>
      </c>
      <c r="Q86" s="14" t="s">
        <v>380</v>
      </c>
      <c r="R86" s="14">
        <v>4</v>
      </c>
      <c r="S86" s="14" t="s">
        <v>380</v>
      </c>
      <c r="T86" s="15">
        <v>0.61606899999999998</v>
      </c>
      <c r="U86" s="16">
        <v>23793.5</v>
      </c>
      <c r="V86" s="17">
        <v>258419.99999999997</v>
      </c>
      <c r="W86" s="24">
        <v>117.56800000000001</v>
      </c>
      <c r="X86" s="24">
        <v>63.462500000000006</v>
      </c>
      <c r="Y86" s="24">
        <v>63.462500000000006</v>
      </c>
      <c r="Z86" s="19">
        <f t="shared" si="22"/>
        <v>9.2072981967339998E-2</v>
      </c>
      <c r="AA86" s="19">
        <f t="shared" si="23"/>
        <v>32.582848256876872</v>
      </c>
      <c r="AB86" s="15">
        <v>0.58594021652686168</v>
      </c>
      <c r="AC86" s="16">
        <v>24087.521069670453</v>
      </c>
      <c r="AD86" s="17">
        <v>258621.71707736139</v>
      </c>
      <c r="AE86" s="21">
        <v>0.62779830633990064</v>
      </c>
      <c r="AF86" s="16">
        <v>27125.57544818852</v>
      </c>
      <c r="AG86" s="28">
        <v>325133.56955393002</v>
      </c>
      <c r="AH86" s="21">
        <v>0.61399068405564694</v>
      </c>
      <c r="AI86" s="16">
        <v>20272.596780330452</v>
      </c>
      <c r="AJ86" s="28">
        <v>241188.14819239348</v>
      </c>
      <c r="AK86" s="21">
        <v>0.64221023325950666</v>
      </c>
      <c r="AL86" s="16">
        <v>22274.154717454931</v>
      </c>
      <c r="AM86" s="28">
        <v>286679.15123223985</v>
      </c>
      <c r="AN86" s="15">
        <v>0.58271917697060549</v>
      </c>
      <c r="AO86" s="16">
        <v>19987.176299779461</v>
      </c>
      <c r="AP86" s="17">
        <v>214662.50194405048</v>
      </c>
      <c r="AQ86" s="15">
        <v>0.62779830633990064</v>
      </c>
      <c r="AR86" s="16">
        <v>27125.57544818852</v>
      </c>
      <c r="AS86" s="17">
        <v>325133.56955393002</v>
      </c>
      <c r="AT86" s="15">
        <v>0.58594021652686168</v>
      </c>
      <c r="AU86" s="16">
        <v>24087.521069670453</v>
      </c>
      <c r="AV86" s="17">
        <v>258621.71707736139</v>
      </c>
      <c r="AW86" s="24">
        <v>122.9</v>
      </c>
      <c r="AX86" s="24">
        <v>66.8</v>
      </c>
      <c r="AY86" s="24">
        <v>122.5</v>
      </c>
      <c r="AZ86" s="24">
        <v>56.2</v>
      </c>
      <c r="BA86" s="24">
        <f t="shared" si="24"/>
        <v>122.7</v>
      </c>
      <c r="BB86" s="24">
        <f t="shared" si="25"/>
        <v>61.5</v>
      </c>
      <c r="BC86" s="19">
        <f t="shared" si="26"/>
        <v>9.3138044793296168E-2</v>
      </c>
      <c r="BD86" s="24">
        <v>32.220034294652081</v>
      </c>
      <c r="BE86" s="19">
        <f t="shared" si="27"/>
        <v>-3.3349823029394488</v>
      </c>
      <c r="BF86" s="24">
        <f t="shared" si="28"/>
        <v>1.9951219512195122</v>
      </c>
      <c r="BJ86" s="14"/>
      <c r="BK86" s="14">
        <f t="shared" si="29"/>
        <v>-5.7231380650231767</v>
      </c>
      <c r="BL86" s="14">
        <f t="shared" si="30"/>
        <v>-19.043829118886283</v>
      </c>
      <c r="BM86" s="14">
        <f t="shared" si="31"/>
        <v>-20.384323139657816</v>
      </c>
      <c r="BN86" s="14">
        <f t="shared" si="32"/>
        <v>4.3384865744507684</v>
      </c>
      <c r="BO86" s="14">
        <f t="shared" si="33"/>
        <v>4.9962574850299282</v>
      </c>
      <c r="BP86" s="14">
        <f t="shared" si="34"/>
        <v>-12.922597864768687</v>
      </c>
      <c r="BQ86" s="14">
        <f t="shared" si="35"/>
        <v>4.1825590872045559</v>
      </c>
      <c r="BR86" s="14">
        <f t="shared" si="36"/>
        <v>-3.1910569105691149</v>
      </c>
      <c r="BS86" s="24">
        <f t="shared" si="37"/>
        <v>-1.1260508257280526</v>
      </c>
      <c r="BT86" s="24">
        <f t="shared" si="38"/>
        <v>3.7185997643104622</v>
      </c>
      <c r="BU86" s="24">
        <f t="shared" si="39"/>
        <v>-0.33849307462206979</v>
      </c>
      <c r="BV86" s="24">
        <f t="shared" si="40"/>
        <v>12.283888518984543</v>
      </c>
      <c r="BW86" s="24">
        <f t="shared" si="41"/>
        <v>-6.8211130874225674</v>
      </c>
      <c r="BX86" s="24">
        <f t="shared" si="42"/>
        <v>20.518819279552815</v>
      </c>
      <c r="BY86" s="24">
        <f t="shared" si="43"/>
        <v>9.8574141547346201</v>
      </c>
    </row>
    <row r="87" spans="1:77">
      <c r="A87" t="s">
        <v>104</v>
      </c>
      <c r="B87">
        <v>88</v>
      </c>
      <c r="C87" t="s">
        <v>293</v>
      </c>
      <c r="D87" t="s">
        <v>294</v>
      </c>
      <c r="E87" t="s">
        <v>295</v>
      </c>
      <c r="F87">
        <v>1</v>
      </c>
      <c r="G87" t="s">
        <v>293</v>
      </c>
      <c r="H87" t="s">
        <v>294</v>
      </c>
      <c r="I87" t="s">
        <v>295</v>
      </c>
      <c r="J87">
        <v>1</v>
      </c>
      <c r="L87">
        <v>1</v>
      </c>
      <c r="M87" t="s">
        <v>361</v>
      </c>
      <c r="N87" t="s">
        <v>362</v>
      </c>
      <c r="O87">
        <v>3</v>
      </c>
      <c r="P87" s="14">
        <v>4</v>
      </c>
      <c r="Q87" s="14" t="s">
        <v>380</v>
      </c>
      <c r="R87" s="14">
        <v>4</v>
      </c>
      <c r="S87" s="14" t="s">
        <v>380</v>
      </c>
      <c r="T87" s="15">
        <v>0.60445300000000002</v>
      </c>
      <c r="U87" s="16">
        <v>21784</v>
      </c>
      <c r="V87" s="17">
        <v>236094</v>
      </c>
      <c r="W87" s="24">
        <v>106.19499999999999</v>
      </c>
      <c r="X87" s="24">
        <v>67.933499999999995</v>
      </c>
      <c r="Y87" s="24">
        <v>59.344200000000001</v>
      </c>
      <c r="Z87" s="19">
        <f t="shared" si="22"/>
        <v>9.2268333799249452E-2</v>
      </c>
      <c r="AA87" s="19">
        <f t="shared" si="23"/>
        <v>32.513863385971355</v>
      </c>
      <c r="AB87" s="15">
        <v>0.58539085004031577</v>
      </c>
      <c r="AC87" s="16">
        <v>20500.912070993767</v>
      </c>
      <c r="AD87" s="17">
        <v>217597.40311981138</v>
      </c>
      <c r="AE87" s="21">
        <v>0.61420652997095082</v>
      </c>
      <c r="AF87" s="16">
        <v>22525.331914239323</v>
      </c>
      <c r="AG87" s="28">
        <v>257598.11761170838</v>
      </c>
      <c r="AH87" s="21">
        <v>0.61360053407647208</v>
      </c>
      <c r="AI87" s="16">
        <v>17675.170672188895</v>
      </c>
      <c r="AJ87" s="28">
        <v>210094.14850969051</v>
      </c>
      <c r="AK87" s="21">
        <v>0.633721016990337</v>
      </c>
      <c r="AL87" s="16">
        <v>19100.245373924245</v>
      </c>
      <c r="AM87" s="28">
        <v>240007.05072631309</v>
      </c>
      <c r="AN87" s="15">
        <v>0.57325822201960364</v>
      </c>
      <c r="AO87" s="16">
        <v>16016.399472546918</v>
      </c>
      <c r="AP87" s="17">
        <v>166267.36141000292</v>
      </c>
      <c r="AQ87" s="15">
        <v>0.61420652997095082</v>
      </c>
      <c r="AR87" s="16">
        <v>22525.331914239323</v>
      </c>
      <c r="AS87" s="17">
        <v>257598.11761170838</v>
      </c>
      <c r="AT87" s="15">
        <v>0.58539085004031577</v>
      </c>
      <c r="AU87" s="16">
        <v>20500.912070993767</v>
      </c>
      <c r="AV87" s="17">
        <v>217597.40311981138</v>
      </c>
      <c r="AW87" s="24">
        <v>93.2</v>
      </c>
      <c r="AX87" s="24">
        <v>68.2</v>
      </c>
      <c r="AY87" s="24">
        <v>103.9</v>
      </c>
      <c r="AZ87" s="24">
        <v>59.7</v>
      </c>
      <c r="BA87" s="24">
        <f t="shared" si="24"/>
        <v>98.550000000000011</v>
      </c>
      <c r="BB87" s="24">
        <f t="shared" si="25"/>
        <v>63.95</v>
      </c>
      <c r="BC87" s="19">
        <f t="shared" si="26"/>
        <v>9.4214874704666177E-2</v>
      </c>
      <c r="BD87" s="24">
        <v>31.143209501298081</v>
      </c>
      <c r="BE87" s="19">
        <f t="shared" si="27"/>
        <v>-3.1194777980396382</v>
      </c>
      <c r="BF87" s="24">
        <f t="shared" si="28"/>
        <v>1.5410476935105553</v>
      </c>
      <c r="BJ87" s="14"/>
      <c r="BK87" s="14">
        <f t="shared" si="29"/>
        <v>-5.4416625496440965</v>
      </c>
      <c r="BL87" s="14">
        <f t="shared" si="30"/>
        <v>-36.010593625234556</v>
      </c>
      <c r="BM87" s="14">
        <f t="shared" si="31"/>
        <v>-41.996599932689008</v>
      </c>
      <c r="BN87" s="14">
        <f t="shared" si="32"/>
        <v>-13.94313304721029</v>
      </c>
      <c r="BO87" s="14">
        <f t="shared" si="33"/>
        <v>0.39076246334311981</v>
      </c>
      <c r="BP87" s="14">
        <f t="shared" si="34"/>
        <v>0.59597989949749097</v>
      </c>
      <c r="BQ87" s="14">
        <f t="shared" si="35"/>
        <v>-7.7574835109081492</v>
      </c>
      <c r="BR87" s="14">
        <f t="shared" si="36"/>
        <v>-6.2290852228303235</v>
      </c>
      <c r="BS87" s="24">
        <f t="shared" si="37"/>
        <v>-4.4011324029276553</v>
      </c>
      <c r="BT87" s="24">
        <f t="shared" si="38"/>
        <v>18.288234411357273</v>
      </c>
      <c r="BU87" s="24">
        <f t="shared" si="39"/>
        <v>1.4907963028813174</v>
      </c>
      <c r="BV87" s="24">
        <f t="shared" si="40"/>
        <v>3.2911031769112009</v>
      </c>
      <c r="BW87" s="24">
        <f t="shared" si="41"/>
        <v>-14.050890831693877</v>
      </c>
      <c r="BX87" s="24">
        <f t="shared" si="42"/>
        <v>8.3479327454258438</v>
      </c>
      <c r="BY87" s="24">
        <f t="shared" si="43"/>
        <v>1.6303899049929369</v>
      </c>
    </row>
    <row r="88" spans="1:77">
      <c r="A88" t="s">
        <v>105</v>
      </c>
      <c r="B88">
        <v>89</v>
      </c>
      <c r="C88" t="s">
        <v>310</v>
      </c>
      <c r="D88" t="s">
        <v>294</v>
      </c>
      <c r="E88" t="s">
        <v>295</v>
      </c>
      <c r="F88">
        <v>3</v>
      </c>
      <c r="G88" t="s">
        <v>310</v>
      </c>
      <c r="H88" t="s">
        <v>294</v>
      </c>
      <c r="I88" t="s">
        <v>295</v>
      </c>
      <c r="J88">
        <v>3</v>
      </c>
      <c r="L88">
        <v>1</v>
      </c>
      <c r="M88" t="s">
        <v>361</v>
      </c>
      <c r="N88" t="s">
        <v>362</v>
      </c>
      <c r="O88">
        <v>3</v>
      </c>
      <c r="P88" s="14">
        <v>4</v>
      </c>
      <c r="Q88" s="14" t="s">
        <v>380</v>
      </c>
      <c r="R88" s="14">
        <v>4</v>
      </c>
      <c r="S88" s="14" t="s">
        <v>380</v>
      </c>
      <c r="T88" s="15">
        <v>0.50187899999999996</v>
      </c>
      <c r="U88" s="16">
        <v>16352.4</v>
      </c>
      <c r="V88" s="17">
        <v>129329</v>
      </c>
      <c r="W88" s="24">
        <v>101.393</v>
      </c>
      <c r="X88" s="24">
        <v>58.1708</v>
      </c>
      <c r="Y88" s="24">
        <v>52.6462</v>
      </c>
      <c r="Z88" s="19">
        <f t="shared" si="22"/>
        <v>0.12644031887666338</v>
      </c>
      <c r="AA88" s="19">
        <f t="shared" si="23"/>
        <v>23.726608938137524</v>
      </c>
      <c r="AB88" s="15">
        <v>0.53330054852731479</v>
      </c>
      <c r="AC88" s="16">
        <v>17792.961312138134</v>
      </c>
      <c r="AD88" s="17">
        <v>166631.71937446907</v>
      </c>
      <c r="AE88" s="21">
        <v>0.60841410605400115</v>
      </c>
      <c r="AF88" s="16">
        <v>21952.055847278851</v>
      </c>
      <c r="AG88" s="28">
        <v>247209.3588891215</v>
      </c>
      <c r="AH88" s="21">
        <v>0.57625731361987609</v>
      </c>
      <c r="AI88" s="16">
        <v>15757.578001044754</v>
      </c>
      <c r="AJ88" s="28">
        <v>169930.20747325584</v>
      </c>
      <c r="AK88" s="21">
        <v>0.62767583736504062</v>
      </c>
      <c r="AL88" s="16">
        <v>18565.716853784077</v>
      </c>
      <c r="AM88" s="28">
        <v>229319.95675178766</v>
      </c>
      <c r="AN88" s="15">
        <v>0.53447223463420335</v>
      </c>
      <c r="AO88" s="16">
        <v>14261.446385624491</v>
      </c>
      <c r="AP88" s="17">
        <v>135151.36720307442</v>
      </c>
      <c r="AQ88" s="15">
        <v>0.60841410605400115</v>
      </c>
      <c r="AR88" s="16">
        <v>21952.055847278851</v>
      </c>
      <c r="AS88" s="17">
        <v>247209.3588891215</v>
      </c>
      <c r="AT88" s="15">
        <v>0.53330054852731479</v>
      </c>
      <c r="AU88" s="16">
        <v>17792.961312138134</v>
      </c>
      <c r="AV88" s="17">
        <v>166631.71937446907</v>
      </c>
      <c r="AW88" s="24">
        <v>106.2</v>
      </c>
      <c r="AX88" s="24">
        <v>66.8</v>
      </c>
      <c r="AY88" s="24">
        <v>90.1</v>
      </c>
      <c r="AZ88" s="24">
        <v>49.5</v>
      </c>
      <c r="BA88" s="24">
        <f t="shared" si="24"/>
        <v>98.15</v>
      </c>
      <c r="BB88" s="24">
        <f t="shared" si="25"/>
        <v>58.15</v>
      </c>
      <c r="BC88" s="19">
        <f t="shared" si="26"/>
        <v>0.10678015793711081</v>
      </c>
      <c r="BD88" s="24">
        <v>28.430082801273244</v>
      </c>
      <c r="BE88" s="19">
        <f t="shared" si="27"/>
        <v>3.2593234634203383</v>
      </c>
      <c r="BF88" s="24">
        <f t="shared" si="28"/>
        <v>1.6878761822871884</v>
      </c>
      <c r="BJ88" s="14"/>
      <c r="BK88" s="14">
        <f t="shared" si="29"/>
        <v>6.0982091345699985</v>
      </c>
      <c r="BL88" s="14">
        <f t="shared" si="30"/>
        <v>-14.661581706629597</v>
      </c>
      <c r="BM88" s="14">
        <f t="shared" si="31"/>
        <v>4.3080342608195039</v>
      </c>
      <c r="BN88" s="14">
        <f t="shared" si="32"/>
        <v>4.5263653483992483</v>
      </c>
      <c r="BO88" s="14">
        <f t="shared" si="33"/>
        <v>12.917964071856284</v>
      </c>
      <c r="BP88" s="14">
        <f t="shared" si="34"/>
        <v>-6.3559595959595967</v>
      </c>
      <c r="BQ88" s="14">
        <f t="shared" si="35"/>
        <v>-3.3041263372389147</v>
      </c>
      <c r="BR88" s="14">
        <f t="shared" si="36"/>
        <v>-3.5769561478935959E-2</v>
      </c>
      <c r="BS88" s="24">
        <f t="shared" si="37"/>
        <v>16.544003392508849</v>
      </c>
      <c r="BT88" s="24">
        <f t="shared" si="38"/>
        <v>-1.9220287349749461</v>
      </c>
      <c r="BU88" s="24">
        <f t="shared" si="39"/>
        <v>12.907135729463251</v>
      </c>
      <c r="BV88" s="24">
        <f t="shared" si="40"/>
        <v>25.508571435112202</v>
      </c>
      <c r="BW88" s="24">
        <f t="shared" si="41"/>
        <v>11.921526495396044</v>
      </c>
      <c r="BX88" s="24">
        <f t="shared" si="42"/>
        <v>47.68442401163027</v>
      </c>
      <c r="BY88" s="24">
        <f t="shared" si="43"/>
        <v>43.603251181499353</v>
      </c>
    </row>
    <row r="89" spans="1:77">
      <c r="A89" t="s">
        <v>106</v>
      </c>
      <c r="B89">
        <v>90</v>
      </c>
      <c r="C89" t="s">
        <v>297</v>
      </c>
      <c r="D89" t="s">
        <v>302</v>
      </c>
      <c r="E89" t="s">
        <v>298</v>
      </c>
      <c r="F89">
        <v>2</v>
      </c>
      <c r="G89" t="s">
        <v>297</v>
      </c>
      <c r="H89" t="s">
        <v>294</v>
      </c>
      <c r="I89" t="s">
        <v>298</v>
      </c>
      <c r="J89">
        <v>2</v>
      </c>
      <c r="L89">
        <v>2</v>
      </c>
      <c r="M89" t="s">
        <v>361</v>
      </c>
      <c r="N89" t="s">
        <v>362</v>
      </c>
      <c r="O89">
        <v>3</v>
      </c>
      <c r="P89" s="14">
        <v>4</v>
      </c>
      <c r="Q89" s="14" t="s">
        <v>380</v>
      </c>
      <c r="R89" s="14">
        <v>4</v>
      </c>
      <c r="S89" s="14" t="s">
        <v>380</v>
      </c>
      <c r="T89" s="15">
        <v>0.62010799999999999</v>
      </c>
      <c r="U89" s="16">
        <v>28783.599999999999</v>
      </c>
      <c r="V89" s="17">
        <v>313652</v>
      </c>
      <c r="W89" s="24">
        <v>149.29999999999998</v>
      </c>
      <c r="X89" s="24">
        <v>65.259900000000002</v>
      </c>
      <c r="Y89" s="24">
        <v>58.217400000000005</v>
      </c>
      <c r="Z89" s="19">
        <f t="shared" si="22"/>
        <v>9.1769221940239495E-2</v>
      </c>
      <c r="AA89" s="19">
        <f t="shared" si="23"/>
        <v>32.690698870189969</v>
      </c>
      <c r="AB89" s="15">
        <v>0.58204327417317203</v>
      </c>
      <c r="AC89" s="16">
        <v>22742.93698270405</v>
      </c>
      <c r="AD89" s="17">
        <v>245132.94815432897</v>
      </c>
      <c r="AE89" s="21">
        <v>0.62800096290298657</v>
      </c>
      <c r="AF89" s="16">
        <v>25402.785968797863</v>
      </c>
      <c r="AG89" s="28">
        <v>308528.57548946602</v>
      </c>
      <c r="AH89" s="21">
        <v>0.61121950353335353</v>
      </c>
      <c r="AI89" s="16">
        <v>22162.946539537013</v>
      </c>
      <c r="AJ89" s="28">
        <v>261683.11169545358</v>
      </c>
      <c r="AK89" s="21">
        <v>0.64402086451079088</v>
      </c>
      <c r="AL89" s="16">
        <v>24523.18790559606</v>
      </c>
      <c r="AM89" s="28">
        <v>317206.28115113097</v>
      </c>
      <c r="AN89" s="15">
        <v>0.58204327417317203</v>
      </c>
      <c r="AO89" s="16">
        <v>22742.93698270405</v>
      </c>
      <c r="AP89" s="17">
        <v>245132.94815432897</v>
      </c>
      <c r="AQ89" s="15">
        <v>0.62800096290298657</v>
      </c>
      <c r="AR89" s="16">
        <v>25402.785968797863</v>
      </c>
      <c r="AS89" s="17">
        <v>308528.57548946602</v>
      </c>
      <c r="AT89" s="15">
        <v>0.58204327417317203</v>
      </c>
      <c r="AU89" s="16">
        <v>22742.93698270405</v>
      </c>
      <c r="AV89" s="17">
        <v>245132.94815432897</v>
      </c>
      <c r="AW89" s="24">
        <v>140.9</v>
      </c>
      <c r="AX89" s="24">
        <v>65.7</v>
      </c>
      <c r="AY89" s="24">
        <v>139.80000000000001</v>
      </c>
      <c r="AZ89" s="24">
        <v>54.2</v>
      </c>
      <c r="BA89" s="24">
        <f t="shared" si="24"/>
        <v>140.35000000000002</v>
      </c>
      <c r="BB89" s="24">
        <f t="shared" si="25"/>
        <v>59.95</v>
      </c>
      <c r="BC89" s="19">
        <f t="shared" si="26"/>
        <v>9.2777968665337149E-2</v>
      </c>
      <c r="BD89" s="24">
        <v>32.335262812461558</v>
      </c>
      <c r="BE89" s="19">
        <f t="shared" si="27"/>
        <v>-3.8064725826827961</v>
      </c>
      <c r="BF89" s="24">
        <f t="shared" si="28"/>
        <v>2.3411175979983323</v>
      </c>
      <c r="BJ89" s="14"/>
      <c r="BK89" s="14">
        <f t="shared" si="29"/>
        <v>-6.5398446328412989</v>
      </c>
      <c r="BL89" s="14">
        <f t="shared" si="30"/>
        <v>-26.56061097953118</v>
      </c>
      <c r="BM89" s="14">
        <f t="shared" si="31"/>
        <v>-27.951792022071757</v>
      </c>
      <c r="BN89" s="14">
        <f t="shared" si="32"/>
        <v>-5.9616749467707431</v>
      </c>
      <c r="BO89" s="14">
        <f t="shared" si="33"/>
        <v>0.66986301369863166</v>
      </c>
      <c r="BP89" s="14">
        <f t="shared" si="34"/>
        <v>-7.4121771217712213</v>
      </c>
      <c r="BQ89" s="14">
        <f t="shared" si="35"/>
        <v>-6.3769148557178195</v>
      </c>
      <c r="BR89" s="14">
        <f t="shared" si="36"/>
        <v>-8.8572143452877388</v>
      </c>
      <c r="BS89" s="24">
        <f t="shared" si="37"/>
        <v>-1.0992211808819174</v>
      </c>
      <c r="BT89" s="24">
        <f t="shared" si="38"/>
        <v>8.4724333314765872</v>
      </c>
      <c r="BU89" s="24">
        <f t="shared" si="39"/>
        <v>-1.454223305255087</v>
      </c>
      <c r="BV89" s="24">
        <f t="shared" si="40"/>
        <v>13.308831698045934</v>
      </c>
      <c r="BW89" s="24">
        <f t="shared" si="41"/>
        <v>-17.372994534008914</v>
      </c>
      <c r="BX89" s="24">
        <f t="shared" si="42"/>
        <v>1.660599671328955</v>
      </c>
      <c r="BY89" s="24">
        <f t="shared" si="43"/>
        <v>1.1204951989703995</v>
      </c>
    </row>
    <row r="90" spans="1:77">
      <c r="A90" t="s">
        <v>107</v>
      </c>
      <c r="B90" s="5">
        <v>91</v>
      </c>
      <c r="C90" t="s">
        <v>321</v>
      </c>
      <c r="D90" t="s">
        <v>294</v>
      </c>
      <c r="E90" t="s">
        <v>308</v>
      </c>
      <c r="F90">
        <v>1</v>
      </c>
      <c r="G90" t="s">
        <v>293</v>
      </c>
      <c r="H90" t="s">
        <v>294</v>
      </c>
      <c r="I90" t="s">
        <v>295</v>
      </c>
      <c r="J90">
        <v>1</v>
      </c>
      <c r="L90">
        <v>2</v>
      </c>
      <c r="M90" t="s">
        <v>361</v>
      </c>
      <c r="N90" t="s">
        <v>362</v>
      </c>
      <c r="O90">
        <v>3</v>
      </c>
      <c r="P90" s="14">
        <v>4</v>
      </c>
      <c r="Q90" s="14" t="s">
        <v>380</v>
      </c>
      <c r="R90" s="14">
        <v>4</v>
      </c>
      <c r="S90" s="14" t="s">
        <v>380</v>
      </c>
      <c r="T90" s="15">
        <v>0.57479400000000003</v>
      </c>
      <c r="U90" s="16">
        <v>18093.100000000002</v>
      </c>
      <c r="V90" s="17">
        <v>174691</v>
      </c>
      <c r="W90" s="24">
        <v>97.786000000000001</v>
      </c>
      <c r="X90" s="24">
        <v>65.082799999999992</v>
      </c>
      <c r="Y90" s="24">
        <v>50.835799999999999</v>
      </c>
      <c r="Z90" s="19">
        <f t="shared" si="22"/>
        <v>0.10357202145502632</v>
      </c>
      <c r="AA90" s="19">
        <f t="shared" si="23"/>
        <v>28.965351432313973</v>
      </c>
      <c r="AB90" s="15">
        <v>0.51065822879851941</v>
      </c>
      <c r="AC90" s="16">
        <v>13500.173900155987</v>
      </c>
      <c r="AD90" s="17">
        <v>120324.27054944634</v>
      </c>
      <c r="AE90" s="21">
        <v>0.5962464193333622</v>
      </c>
      <c r="AF90" s="16">
        <v>17459.229617378322</v>
      </c>
      <c r="AG90" s="28">
        <v>192007.01597894423</v>
      </c>
      <c r="AH90" s="21">
        <v>0.54599247346220958</v>
      </c>
      <c r="AI90" s="16">
        <v>15098.23104428154</v>
      </c>
      <c r="AJ90" s="28">
        <v>151069.8664641373</v>
      </c>
      <c r="AK90" s="21">
        <v>0.63115518799938808</v>
      </c>
      <c r="AL90" s="16">
        <v>19060.721016569729</v>
      </c>
      <c r="AM90" s="28">
        <v>237749.29804192102</v>
      </c>
      <c r="AN90" s="15">
        <v>0.51065822879851941</v>
      </c>
      <c r="AO90" s="16">
        <v>13500.173900155987</v>
      </c>
      <c r="AP90" s="17">
        <v>120324.27054944634</v>
      </c>
      <c r="AQ90" s="15">
        <v>0.5962464193333622</v>
      </c>
      <c r="AR90" s="16">
        <v>17459.229617378322</v>
      </c>
      <c r="AS90" s="17">
        <v>192007.01597894423</v>
      </c>
      <c r="AT90" s="15">
        <v>0.51065822879851941</v>
      </c>
      <c r="AU90" s="16">
        <v>13500.173900155987</v>
      </c>
      <c r="AV90" s="17">
        <v>120324.27054944634</v>
      </c>
      <c r="AW90" s="24">
        <v>101.5</v>
      </c>
      <c r="AX90" s="24">
        <v>67.2</v>
      </c>
      <c r="AY90" s="24">
        <v>99.6</v>
      </c>
      <c r="AZ90" s="24">
        <v>42.7</v>
      </c>
      <c r="BA90" s="24">
        <f t="shared" si="24"/>
        <v>100.55</v>
      </c>
      <c r="BB90" s="24">
        <f t="shared" si="25"/>
        <v>54.95</v>
      </c>
      <c r="BC90" s="19">
        <f t="shared" si="26"/>
        <v>0.11219826090371512</v>
      </c>
      <c r="BD90" s="24">
        <v>26.738382358479708</v>
      </c>
      <c r="BE90" s="19">
        <f t="shared" si="27"/>
        <v>-6.4135771201480622</v>
      </c>
      <c r="BF90" s="24">
        <f t="shared" si="28"/>
        <v>1.829845313921747</v>
      </c>
      <c r="BJ90" s="14"/>
      <c r="BK90" s="14">
        <f t="shared" si="29"/>
        <v>-12.55943164812594</v>
      </c>
      <c r="BL90" s="14">
        <f t="shared" si="30"/>
        <v>-34.021236569337418</v>
      </c>
      <c r="BM90" s="14">
        <f t="shared" si="31"/>
        <v>-45.183510527256473</v>
      </c>
      <c r="BN90" s="14">
        <f t="shared" si="32"/>
        <v>3.6591133004926091</v>
      </c>
      <c r="BO90" s="14">
        <f t="shared" si="33"/>
        <v>3.1505952380952542</v>
      </c>
      <c r="BP90" s="14">
        <f t="shared" si="34"/>
        <v>-19.053395784543316</v>
      </c>
      <c r="BQ90" s="14">
        <f t="shared" si="35"/>
        <v>2.748881153654894</v>
      </c>
      <c r="BR90" s="14">
        <f t="shared" si="36"/>
        <v>-18.440036396724274</v>
      </c>
      <c r="BS90" s="24">
        <f t="shared" si="37"/>
        <v>-8.328735239018723</v>
      </c>
      <c r="BT90" s="24">
        <f t="shared" si="38"/>
        <v>-0.43163037683567668</v>
      </c>
      <c r="BU90" s="24">
        <f t="shared" si="39"/>
        <v>-5.2750775766479352</v>
      </c>
      <c r="BV90" s="24">
        <f t="shared" si="40"/>
        <v>3.6305747533714063</v>
      </c>
      <c r="BW90" s="24">
        <f t="shared" si="41"/>
        <v>5.0765184366769827</v>
      </c>
      <c r="BX90" s="24">
        <f t="shared" si="42"/>
        <v>9.0184287749376431</v>
      </c>
      <c r="BY90" s="24">
        <f t="shared" si="43"/>
        <v>26.523021754958997</v>
      </c>
    </row>
    <row r="91" spans="1:77">
      <c r="A91" t="s">
        <v>108</v>
      </c>
      <c r="B91">
        <v>92</v>
      </c>
      <c r="C91" t="s">
        <v>321</v>
      </c>
      <c r="D91" t="s">
        <v>294</v>
      </c>
      <c r="E91" t="s">
        <v>308</v>
      </c>
      <c r="F91">
        <v>1</v>
      </c>
      <c r="G91" t="s">
        <v>293</v>
      </c>
      <c r="H91" t="s">
        <v>294</v>
      </c>
      <c r="I91" t="s">
        <v>295</v>
      </c>
      <c r="J91">
        <v>1</v>
      </c>
      <c r="K91" t="s">
        <v>320</v>
      </c>
      <c r="L91">
        <v>1</v>
      </c>
      <c r="M91" t="s">
        <v>361</v>
      </c>
      <c r="N91" t="s">
        <v>362</v>
      </c>
      <c r="O91">
        <v>3</v>
      </c>
      <c r="P91" s="14">
        <v>4</v>
      </c>
      <c r="Q91" s="14" t="s">
        <v>380</v>
      </c>
      <c r="R91" s="14">
        <v>4</v>
      </c>
      <c r="S91" s="14" t="s">
        <v>380</v>
      </c>
      <c r="T91" s="15">
        <v>0.59882000000000002</v>
      </c>
      <c r="U91" s="16">
        <v>22211</v>
      </c>
      <c r="V91" s="17">
        <v>238639</v>
      </c>
      <c r="W91" s="24">
        <v>127.88800000000001</v>
      </c>
      <c r="X91" s="24">
        <v>66.790000000000006</v>
      </c>
      <c r="Y91" s="24">
        <v>60.338700000000003</v>
      </c>
      <c r="Z91" s="19">
        <f t="shared" si="22"/>
        <v>9.307363842456598E-2</v>
      </c>
      <c r="AA91" s="19">
        <f t="shared" si="23"/>
        <v>32.232542433929133</v>
      </c>
      <c r="AB91" s="15">
        <v>0.51508325588337411</v>
      </c>
      <c r="AC91" s="16">
        <v>16699.605556645922</v>
      </c>
      <c r="AD91" s="17">
        <v>150527.33271627783</v>
      </c>
      <c r="AE91" s="21">
        <v>0.5830055960699333</v>
      </c>
      <c r="AF91" s="16">
        <v>19897.352482353057</v>
      </c>
      <c r="AG91" s="28">
        <v>210140.35810017053</v>
      </c>
      <c r="AH91" s="21">
        <v>0.55495037489283205</v>
      </c>
      <c r="AI91" s="16">
        <v>14479.965313626102</v>
      </c>
      <c r="AJ91" s="28">
        <v>148214.08962698581</v>
      </c>
      <c r="AK91" s="21">
        <v>0.6009473940757788</v>
      </c>
      <c r="AL91" s="16">
        <v>16613.619415660723</v>
      </c>
      <c r="AM91" s="28">
        <v>190739.65120772432</v>
      </c>
      <c r="AN91" s="15">
        <v>0.51292880272235397</v>
      </c>
      <c r="AO91" s="16">
        <v>13588.05531979939</v>
      </c>
      <c r="AP91" s="17">
        <v>123146.88664604817</v>
      </c>
      <c r="AQ91" s="15">
        <v>0.5830055960699333</v>
      </c>
      <c r="AR91" s="16">
        <v>19897.352482353057</v>
      </c>
      <c r="AS91" s="17">
        <v>210140.35810017053</v>
      </c>
      <c r="AT91" s="15">
        <v>0.51508325588337411</v>
      </c>
      <c r="AU91" s="16">
        <v>16699.605556645922</v>
      </c>
      <c r="AV91" s="17">
        <v>150527.33271627783</v>
      </c>
      <c r="AW91" s="24">
        <v>99.6</v>
      </c>
      <c r="AX91" s="24">
        <v>61</v>
      </c>
      <c r="AY91" s="24">
        <v>96.2</v>
      </c>
      <c r="AZ91" s="24">
        <v>47.4</v>
      </c>
      <c r="BA91" s="24">
        <f t="shared" si="24"/>
        <v>97.9</v>
      </c>
      <c r="BB91" s="24">
        <f t="shared" si="25"/>
        <v>54.2</v>
      </c>
      <c r="BC91" s="19">
        <f t="shared" si="26"/>
        <v>0.11094068602226716</v>
      </c>
      <c r="BD91" s="24">
        <v>27.188633784837933</v>
      </c>
      <c r="BE91" s="19">
        <f t="shared" si="27"/>
        <v>-8.5891197277646043</v>
      </c>
      <c r="BF91" s="24">
        <f t="shared" si="28"/>
        <v>1.8062730627306274</v>
      </c>
      <c r="BJ91" s="14"/>
      <c r="BK91" s="14">
        <f t="shared" si="29"/>
        <v>-16.745247453794978</v>
      </c>
      <c r="BL91" s="14">
        <f t="shared" si="30"/>
        <v>-63.459740759488724</v>
      </c>
      <c r="BM91" s="14">
        <f t="shared" si="31"/>
        <v>-93.784030193067025</v>
      </c>
      <c r="BN91" s="14">
        <f t="shared" si="32"/>
        <v>-28.401606425702823</v>
      </c>
      <c r="BO91" s="14">
        <f t="shared" si="33"/>
        <v>-9.4918032786885345</v>
      </c>
      <c r="BP91" s="14">
        <f t="shared" si="34"/>
        <v>-27.296835443037988</v>
      </c>
      <c r="BQ91" s="14">
        <f t="shared" si="35"/>
        <v>-30.63125638406537</v>
      </c>
      <c r="BR91" s="14">
        <f t="shared" si="36"/>
        <v>-23.228782287822884</v>
      </c>
      <c r="BS91" s="24">
        <f t="shared" si="37"/>
        <v>-18.551534030753679</v>
      </c>
      <c r="BT91" s="24">
        <f t="shared" si="38"/>
        <v>-3.5382857504496865</v>
      </c>
      <c r="BU91" s="24">
        <f t="shared" si="39"/>
        <v>-7.9051437915759122</v>
      </c>
      <c r="BV91" s="24">
        <f t="shared" si="40"/>
        <v>11.627916426061782</v>
      </c>
      <c r="BW91" s="24">
        <f t="shared" si="41"/>
        <v>-33.691518050924778</v>
      </c>
      <c r="BX91" s="24">
        <f t="shared" si="42"/>
        <v>13.561717586035819</v>
      </c>
      <c r="BY91" s="24">
        <f t="shared" si="43"/>
        <v>25.112423394394835</v>
      </c>
    </row>
    <row r="92" spans="1:77">
      <c r="A92" t="s">
        <v>109</v>
      </c>
      <c r="B92">
        <v>93</v>
      </c>
      <c r="C92" t="s">
        <v>310</v>
      </c>
      <c r="D92" t="s">
        <v>294</v>
      </c>
      <c r="E92" t="s">
        <v>295</v>
      </c>
      <c r="F92">
        <v>3</v>
      </c>
      <c r="G92" t="s">
        <v>299</v>
      </c>
      <c r="H92" t="s">
        <v>294</v>
      </c>
      <c r="I92" t="s">
        <v>295</v>
      </c>
      <c r="J92">
        <v>2</v>
      </c>
      <c r="L92">
        <v>1</v>
      </c>
      <c r="M92" t="s">
        <v>361</v>
      </c>
      <c r="N92" t="s">
        <v>362</v>
      </c>
      <c r="O92">
        <v>3</v>
      </c>
      <c r="P92" s="14">
        <v>4</v>
      </c>
      <c r="Q92" s="14" t="s">
        <v>380</v>
      </c>
      <c r="R92" s="14">
        <v>4</v>
      </c>
      <c r="S92" s="14" t="s">
        <v>380</v>
      </c>
      <c r="T92" s="15">
        <v>0.603634</v>
      </c>
      <c r="U92" s="16">
        <v>22036.7</v>
      </c>
      <c r="V92" s="17">
        <v>239916</v>
      </c>
      <c r="W92" s="24">
        <v>123.96899999999999</v>
      </c>
      <c r="X92" s="24">
        <v>67.511600000000001</v>
      </c>
      <c r="Y92" s="24">
        <v>50.9298</v>
      </c>
      <c r="Z92" s="19">
        <f t="shared" si="22"/>
        <v>9.18517314393371E-2</v>
      </c>
      <c r="AA92" s="19">
        <f t="shared" si="23"/>
        <v>32.661333139716923</v>
      </c>
      <c r="AB92" s="15">
        <v>0.55130163259552567</v>
      </c>
      <c r="AC92" s="16">
        <v>22877.881576408698</v>
      </c>
      <c r="AD92" s="17">
        <v>225251.27091153813</v>
      </c>
      <c r="AE92" s="21">
        <v>0.64321734689568044</v>
      </c>
      <c r="AF92" s="16">
        <v>29035.803307509752</v>
      </c>
      <c r="AG92" s="28">
        <v>363483.28300331905</v>
      </c>
      <c r="AH92" s="21">
        <v>0.5973902176070599</v>
      </c>
      <c r="AI92" s="16">
        <v>20015.780578277157</v>
      </c>
      <c r="AJ92" s="28">
        <v>227858.75697910832</v>
      </c>
      <c r="AK92" s="21">
        <v>0.65799734190608894</v>
      </c>
      <c r="AL92" s="16">
        <v>23957.694996828439</v>
      </c>
      <c r="AM92" s="28">
        <v>323220.16835064656</v>
      </c>
      <c r="AN92" s="15">
        <v>0.55842055644402611</v>
      </c>
      <c r="AO92" s="16">
        <v>19161.484944154567</v>
      </c>
      <c r="AP92" s="17">
        <v>193524.99021788401</v>
      </c>
      <c r="AQ92" s="15">
        <v>0.64321734689568044</v>
      </c>
      <c r="AR92" s="16">
        <v>29035.803307509752</v>
      </c>
      <c r="AS92" s="17">
        <v>363483.28300331905</v>
      </c>
      <c r="AT92" s="15">
        <v>0.55130163259552567</v>
      </c>
      <c r="AU92" s="16">
        <v>22877.881576408698</v>
      </c>
      <c r="AV92" s="17">
        <v>225251.27091153813</v>
      </c>
      <c r="AW92" s="24">
        <v>121.8</v>
      </c>
      <c r="AX92" s="24">
        <v>70.5</v>
      </c>
      <c r="AY92" s="24">
        <v>126.6</v>
      </c>
      <c r="AZ92" s="24">
        <v>49.7</v>
      </c>
      <c r="BA92" s="24">
        <f t="shared" si="24"/>
        <v>124.19999999999999</v>
      </c>
      <c r="BB92" s="24">
        <f t="shared" si="25"/>
        <v>60.1</v>
      </c>
      <c r="BC92" s="19">
        <f t="shared" si="26"/>
        <v>0.10156604881218814</v>
      </c>
      <c r="BD92" s="24">
        <v>30.299059407228413</v>
      </c>
      <c r="BE92" s="19">
        <f t="shared" si="27"/>
        <v>-4.5213443555973898</v>
      </c>
      <c r="BF92" s="24">
        <f t="shared" si="28"/>
        <v>2.0665557404326123</v>
      </c>
      <c r="BJ92" s="14"/>
      <c r="BK92" s="14">
        <f t="shared" si="29"/>
        <v>-8.0966653240506048</v>
      </c>
      <c r="BL92" s="14">
        <f t="shared" si="30"/>
        <v>-15.005178691657465</v>
      </c>
      <c r="BM92" s="14">
        <f t="shared" si="31"/>
        <v>-23.971586165634594</v>
      </c>
      <c r="BN92" s="14">
        <f t="shared" si="32"/>
        <v>-1.7807881773398988</v>
      </c>
      <c r="BO92" s="14">
        <f t="shared" si="33"/>
        <v>4.2388652482269489</v>
      </c>
      <c r="BP92" s="14">
        <f t="shared" si="34"/>
        <v>-2.4744466800804772</v>
      </c>
      <c r="BQ92" s="14">
        <f t="shared" si="35"/>
        <v>0.18599033816424682</v>
      </c>
      <c r="BR92" s="14">
        <f t="shared" si="36"/>
        <v>-12.332113144758736</v>
      </c>
      <c r="BS92" s="24">
        <f t="shared" si="37"/>
        <v>-7.7965249704251409</v>
      </c>
      <c r="BT92" s="24">
        <f t="shared" si="38"/>
        <v>20.114872137716794</v>
      </c>
      <c r="BU92" s="24">
        <f t="shared" si="39"/>
        <v>-1.0451765376993531</v>
      </c>
      <c r="BV92" s="24">
        <f t="shared" si="40"/>
        <v>24.105078937835067</v>
      </c>
      <c r="BW92" s="24">
        <f t="shared" si="41"/>
        <v>8.018279709641277</v>
      </c>
      <c r="BX92" s="24">
        <f t="shared" si="42"/>
        <v>33.995313892383528</v>
      </c>
      <c r="BY92" s="24">
        <f t="shared" si="43"/>
        <v>25.773196263010956</v>
      </c>
    </row>
    <row r="93" spans="1:77">
      <c r="A93" t="s">
        <v>110</v>
      </c>
      <c r="B93" s="6">
        <v>94</v>
      </c>
      <c r="C93" t="s">
        <v>417</v>
      </c>
      <c r="D93" t="s">
        <v>314</v>
      </c>
      <c r="E93" t="s">
        <v>416</v>
      </c>
      <c r="F93">
        <v>4</v>
      </c>
      <c r="G93" t="s">
        <v>313</v>
      </c>
      <c r="H93" t="s">
        <v>314</v>
      </c>
      <c r="I93" t="s">
        <v>308</v>
      </c>
      <c r="J93">
        <v>3</v>
      </c>
      <c r="L93">
        <v>1</v>
      </c>
      <c r="M93" t="s">
        <v>361</v>
      </c>
      <c r="N93" t="s">
        <v>362</v>
      </c>
      <c r="O93">
        <v>3</v>
      </c>
      <c r="P93" s="14">
        <v>1</v>
      </c>
      <c r="Q93" s="14" t="s">
        <v>381</v>
      </c>
      <c r="R93" s="14">
        <v>1</v>
      </c>
      <c r="S93" s="14" t="s">
        <v>381</v>
      </c>
      <c r="T93" s="15">
        <v>0.51383500000000004</v>
      </c>
      <c r="U93" s="16">
        <v>13880.800000000001</v>
      </c>
      <c r="V93" s="17">
        <v>117660</v>
      </c>
      <c r="W93" s="24">
        <v>82.724099999999993</v>
      </c>
      <c r="X93" s="24">
        <v>66.012199999999993</v>
      </c>
      <c r="Y93" s="24">
        <v>48.186100000000003</v>
      </c>
      <c r="Z93" s="19">
        <f t="shared" si="22"/>
        <v>0.11797382287948327</v>
      </c>
      <c r="AA93" s="19">
        <f t="shared" si="23"/>
        <v>25.42937006512593</v>
      </c>
      <c r="AB93" s="15">
        <v>0.57415556083127117</v>
      </c>
      <c r="AC93" s="16">
        <v>13866.895613442597</v>
      </c>
      <c r="AD93" s="17">
        <v>148770.21435852422</v>
      </c>
      <c r="AE93" s="21">
        <v>0.6016237554707764</v>
      </c>
      <c r="AF93" s="16">
        <v>15378.485016840001</v>
      </c>
      <c r="AG93" s="28">
        <v>176989.97877643947</v>
      </c>
      <c r="AH93" s="21">
        <v>0.57415556083127117</v>
      </c>
      <c r="AI93" s="16">
        <v>13866.895613442597</v>
      </c>
      <c r="AJ93" s="28">
        <v>148770.21435852422</v>
      </c>
      <c r="AK93" s="21">
        <v>0.6016237554707764</v>
      </c>
      <c r="AL93" s="16">
        <v>15378.485016840001</v>
      </c>
      <c r="AM93" s="28">
        <v>176989.97877643947</v>
      </c>
      <c r="AN93" s="15">
        <v>0.57415556083127117</v>
      </c>
      <c r="AO93" s="16">
        <v>13866.895613442597</v>
      </c>
      <c r="AP93" s="17">
        <v>148770.21435852422</v>
      </c>
      <c r="AQ93" s="15">
        <v>0.57728148390486944</v>
      </c>
      <c r="AR93" s="16">
        <v>17693.62125952978</v>
      </c>
      <c r="AS93" s="17">
        <v>182266.30323719798</v>
      </c>
      <c r="AT93" s="15">
        <v>0.53901550683381205</v>
      </c>
      <c r="AU93" s="16">
        <v>15614.329505024314</v>
      </c>
      <c r="AV93" s="17">
        <v>146879.04172523611</v>
      </c>
      <c r="AW93" s="24">
        <v>79.400000000000006</v>
      </c>
      <c r="AX93" s="24">
        <v>64.599999999999994</v>
      </c>
      <c r="AY93" s="24">
        <v>82.6</v>
      </c>
      <c r="AZ93" s="24">
        <v>54.3</v>
      </c>
      <c r="BA93" s="24">
        <f t="shared" si="24"/>
        <v>81</v>
      </c>
      <c r="BB93" s="24">
        <f t="shared" si="25"/>
        <v>59.449999999999996</v>
      </c>
      <c r="BC93" s="19">
        <f t="shared" si="26"/>
        <v>9.3210160872824299E-2</v>
      </c>
      <c r="BD93" s="24">
        <v>32.185332284676477</v>
      </c>
      <c r="BE93" s="19">
        <f t="shared" si="27"/>
        <v>6.0320560831271131</v>
      </c>
      <c r="BF93" s="24">
        <f t="shared" si="28"/>
        <v>1.3624894869638353</v>
      </c>
      <c r="BJ93" s="14"/>
      <c r="BK93" s="14">
        <f t="shared" si="29"/>
        <v>10.505961266653605</v>
      </c>
      <c r="BL93" s="14">
        <f t="shared" si="30"/>
        <v>-0.10027036292048709</v>
      </c>
      <c r="BM93" s="14">
        <f t="shared" si="31"/>
        <v>20.911588043794243</v>
      </c>
      <c r="BN93" s="14">
        <f t="shared" si="32"/>
        <v>-4.1865239294710168</v>
      </c>
      <c r="BO93" s="14">
        <f t="shared" si="33"/>
        <v>-2.1860681114551062</v>
      </c>
      <c r="BP93" s="14">
        <f t="shared" si="34"/>
        <v>11.259484346224667</v>
      </c>
      <c r="BQ93" s="14">
        <f t="shared" si="35"/>
        <v>-2.1285185185185096</v>
      </c>
      <c r="BR93" s="14">
        <f t="shared" si="36"/>
        <v>-11.03818334735071</v>
      </c>
      <c r="BS93" s="24">
        <f t="shared" si="37"/>
        <v>20.990810844500988</v>
      </c>
      <c r="BT93" s="24">
        <f t="shared" si="38"/>
        <v>-0.19035892762037532</v>
      </c>
      <c r="BU93" s="24">
        <f t="shared" si="39"/>
        <v>10.505961266653605</v>
      </c>
      <c r="BV93" s="24">
        <f t="shared" si="40"/>
        <v>9.7388332803912743</v>
      </c>
      <c r="BW93" s="24">
        <f t="shared" si="41"/>
        <v>9.7388332803912743</v>
      </c>
      <c r="BX93" s="24">
        <f t="shared" si="42"/>
        <v>33.521659919164506</v>
      </c>
      <c r="BY93" s="24">
        <f t="shared" si="43"/>
        <v>33.521659919164506</v>
      </c>
    </row>
    <row r="94" spans="1:77">
      <c r="A94" t="s">
        <v>111</v>
      </c>
      <c r="B94" s="6">
        <v>95</v>
      </c>
      <c r="C94" t="s">
        <v>297</v>
      </c>
      <c r="D94" t="s">
        <v>302</v>
      </c>
      <c r="E94" t="s">
        <v>298</v>
      </c>
      <c r="F94">
        <v>2</v>
      </c>
      <c r="G94" t="s">
        <v>297</v>
      </c>
      <c r="H94" t="s">
        <v>294</v>
      </c>
      <c r="I94" t="s">
        <v>298</v>
      </c>
      <c r="J94">
        <v>2</v>
      </c>
      <c r="L94">
        <v>0</v>
      </c>
      <c r="M94" t="s">
        <v>361</v>
      </c>
      <c r="N94" t="s">
        <v>362</v>
      </c>
      <c r="O94">
        <v>3</v>
      </c>
      <c r="P94" s="14">
        <v>4</v>
      </c>
      <c r="Q94" s="14" t="s">
        <v>380</v>
      </c>
      <c r="R94" s="14">
        <v>4</v>
      </c>
      <c r="S94" s="14" t="s">
        <v>380</v>
      </c>
      <c r="T94" s="15">
        <v>0.602769</v>
      </c>
      <c r="U94" s="16">
        <v>22951.599999999999</v>
      </c>
      <c r="V94" s="17">
        <v>241708</v>
      </c>
      <c r="W94" s="24">
        <v>111.04799999999999</v>
      </c>
      <c r="X94" s="24">
        <v>70.465600000000009</v>
      </c>
      <c r="Y94" s="24">
        <v>53.494800000000005</v>
      </c>
      <c r="Z94" s="19">
        <f t="shared" si="22"/>
        <v>9.4955897198272285E-2</v>
      </c>
      <c r="AA94" s="19">
        <f t="shared" si="23"/>
        <v>31.593614388539365</v>
      </c>
      <c r="AB94" s="15">
        <v>0.53041001476970207</v>
      </c>
      <c r="AC94" s="16">
        <v>22064.943963608588</v>
      </c>
      <c r="AD94" s="17">
        <v>204309.66903491027</v>
      </c>
      <c r="AE94" s="21">
        <v>0.6256050334650618</v>
      </c>
      <c r="AF94" s="16">
        <v>28475.743963608587</v>
      </c>
      <c r="AG94" s="28">
        <v>335149.39703491033</v>
      </c>
      <c r="AH94" s="21">
        <v>0.57847213530903485</v>
      </c>
      <c r="AI94" s="16">
        <v>16432.883085107933</v>
      </c>
      <c r="AJ94" s="28">
        <v>178192.43593097167</v>
      </c>
      <c r="AK94" s="21">
        <v>0.63482929583628922</v>
      </c>
      <c r="AL94" s="16">
        <v>19572.972567533277</v>
      </c>
      <c r="AM94" s="28">
        <v>246699.95731138618</v>
      </c>
      <c r="AN94" s="15">
        <v>0.5377817066795173</v>
      </c>
      <c r="AO94" s="16">
        <v>15019.491307985088</v>
      </c>
      <c r="AP94" s="17">
        <v>143618.26829550351</v>
      </c>
      <c r="AQ94" s="15">
        <v>0.6256050334650618</v>
      </c>
      <c r="AR94" s="16">
        <v>28475.743963608587</v>
      </c>
      <c r="AS94" s="17">
        <v>335149.39703491033</v>
      </c>
      <c r="AT94" s="15">
        <v>0.53041001476970207</v>
      </c>
      <c r="AU94" s="16">
        <v>22064.943963608588</v>
      </c>
      <c r="AV94" s="17">
        <v>204309.66903491027</v>
      </c>
      <c r="AW94" s="24">
        <v>103.7</v>
      </c>
      <c r="AX94" s="24">
        <v>67.7</v>
      </c>
      <c r="AY94" s="24">
        <v>101.9</v>
      </c>
      <c r="AZ94" s="24">
        <v>48.9</v>
      </c>
      <c r="BA94" s="24">
        <f t="shared" si="24"/>
        <v>102.80000000000001</v>
      </c>
      <c r="BB94" s="24">
        <f t="shared" si="25"/>
        <v>58.3</v>
      </c>
      <c r="BC94" s="19">
        <f t="shared" si="26"/>
        <v>0.10799755130452668</v>
      </c>
      <c r="BD94" s="24">
        <v>28.686377990541349</v>
      </c>
      <c r="BE94" s="19">
        <f t="shared" si="27"/>
        <v>-6.4987293320482697</v>
      </c>
      <c r="BF94" s="24">
        <f t="shared" si="28"/>
        <v>1.7632933104631221</v>
      </c>
      <c r="BJ94" s="14"/>
      <c r="BK94" s="14">
        <f t="shared" si="29"/>
        <v>-12.08432576142105</v>
      </c>
      <c r="BL94" s="14">
        <f t="shared" si="30"/>
        <v>-52.81209948700338</v>
      </c>
      <c r="BM94" s="14">
        <f t="shared" si="31"/>
        <v>-68.298923854638588</v>
      </c>
      <c r="BN94" s="14">
        <f t="shared" si="32"/>
        <v>-7.0858244937319039</v>
      </c>
      <c r="BO94" s="14">
        <f t="shared" si="33"/>
        <v>-4.0850812407681039</v>
      </c>
      <c r="BP94" s="14">
        <f t="shared" si="34"/>
        <v>-9.3963190184049203</v>
      </c>
      <c r="BQ94" s="14">
        <f t="shared" si="35"/>
        <v>-8.0233463035019206</v>
      </c>
      <c r="BR94" s="14">
        <f t="shared" si="36"/>
        <v>-20.867238421955424</v>
      </c>
      <c r="BS94" s="24">
        <f t="shared" si="37"/>
        <v>-10.134553755641818</v>
      </c>
      <c r="BT94" s="24">
        <f t="shared" si="38"/>
        <v>9.038295800127953</v>
      </c>
      <c r="BU94" s="24">
        <f t="shared" si="39"/>
        <v>-4.200178920975187</v>
      </c>
      <c r="BV94" s="24">
        <f t="shared" si="40"/>
        <v>19.399471952930643</v>
      </c>
      <c r="BW94" s="24">
        <f t="shared" si="41"/>
        <v>-17.261698093170725</v>
      </c>
      <c r="BX94" s="24">
        <f t="shared" si="42"/>
        <v>27.880520705569744</v>
      </c>
      <c r="BY94" s="24">
        <f t="shared" si="43"/>
        <v>2.0234933827269801</v>
      </c>
    </row>
    <row r="95" spans="1:77">
      <c r="A95" t="s">
        <v>112</v>
      </c>
      <c r="B95">
        <v>96</v>
      </c>
      <c r="C95" t="s">
        <v>414</v>
      </c>
      <c r="D95" t="s">
        <v>314</v>
      </c>
      <c r="E95" t="s">
        <v>308</v>
      </c>
      <c r="F95">
        <v>4</v>
      </c>
      <c r="G95" t="s">
        <v>310</v>
      </c>
      <c r="H95" t="s">
        <v>294</v>
      </c>
      <c r="I95" t="s">
        <v>295</v>
      </c>
      <c r="J95">
        <v>3</v>
      </c>
      <c r="L95">
        <v>0</v>
      </c>
      <c r="M95" t="s">
        <v>361</v>
      </c>
      <c r="N95" t="s">
        <v>362</v>
      </c>
      <c r="O95">
        <v>3</v>
      </c>
      <c r="P95" s="14">
        <v>1</v>
      </c>
      <c r="Q95" s="14" t="s">
        <v>381</v>
      </c>
      <c r="R95" s="18">
        <v>4</v>
      </c>
      <c r="S95" s="18" t="s">
        <v>380</v>
      </c>
      <c r="T95" s="15">
        <v>0.56906100000000004</v>
      </c>
      <c r="U95" s="16">
        <v>17555.5</v>
      </c>
      <c r="V95" s="17">
        <v>163839</v>
      </c>
      <c r="W95" s="24">
        <v>91.965599999999995</v>
      </c>
      <c r="X95" s="24">
        <v>73.85990000000001</v>
      </c>
      <c r="Y95" s="24">
        <v>62.076799999999999</v>
      </c>
      <c r="Z95" s="19">
        <f t="shared" si="22"/>
        <v>0.10715092255201752</v>
      </c>
      <c r="AA95" s="19">
        <f t="shared" si="23"/>
        <v>27.997892398393667</v>
      </c>
      <c r="AB95" s="15">
        <v>0.59530458343908532</v>
      </c>
      <c r="AC95" s="16">
        <v>14766.208621640148</v>
      </c>
      <c r="AD95" s="17">
        <v>167095.78404137079</v>
      </c>
      <c r="AE95" s="21">
        <v>0.6187722208109635</v>
      </c>
      <c r="AF95" s="16">
        <v>24458.605690498225</v>
      </c>
      <c r="AG95" s="28">
        <v>278118.3483552587</v>
      </c>
      <c r="AH95" s="21">
        <v>0.59530458343908532</v>
      </c>
      <c r="AI95" s="16">
        <v>14766.208621640148</v>
      </c>
      <c r="AJ95" s="28">
        <v>167095.78404137079</v>
      </c>
      <c r="AK95" s="21">
        <v>0.62257464945434626</v>
      </c>
      <c r="AL95" s="16">
        <v>16801.865331704128</v>
      </c>
      <c r="AM95" s="28">
        <v>204720.00031558672</v>
      </c>
      <c r="AN95" s="15">
        <v>0.51250189713146832</v>
      </c>
      <c r="AO95" s="16">
        <v>10798.299127115717</v>
      </c>
      <c r="AP95" s="17">
        <v>95256.693380553173</v>
      </c>
      <c r="AQ95" s="15">
        <v>0.6187722208109635</v>
      </c>
      <c r="AR95" s="16">
        <v>24458.605690498225</v>
      </c>
      <c r="AS95" s="17">
        <v>278118.3483552587</v>
      </c>
      <c r="AT95" s="15">
        <v>0.57228898192536215</v>
      </c>
      <c r="AU95" s="16">
        <v>20503.725690498221</v>
      </c>
      <c r="AV95" s="17">
        <v>206261.38835525865</v>
      </c>
      <c r="AW95" s="24">
        <v>71.400000000000006</v>
      </c>
      <c r="AX95" s="24">
        <v>74</v>
      </c>
      <c r="AY95" s="24">
        <v>71.400000000000006</v>
      </c>
      <c r="AZ95" s="24">
        <v>60.4</v>
      </c>
      <c r="BA95" s="24">
        <f t="shared" si="24"/>
        <v>71.400000000000006</v>
      </c>
      <c r="BB95" s="24">
        <f t="shared" si="25"/>
        <v>67.2</v>
      </c>
      <c r="BC95" s="19">
        <f t="shared" si="26"/>
        <v>8.8369725821354189E-2</v>
      </c>
      <c r="BD95" s="24">
        <v>33.948277785366422</v>
      </c>
      <c r="BE95" s="19">
        <f t="shared" si="27"/>
        <v>-5.6559102868531719</v>
      </c>
      <c r="BF95" s="24">
        <f t="shared" si="28"/>
        <v>1.0625</v>
      </c>
      <c r="BJ95" s="14"/>
      <c r="BK95" s="14">
        <f t="shared" si="29"/>
        <v>-11.035881659189844</v>
      </c>
      <c r="BL95" s="14">
        <f t="shared" si="30"/>
        <v>-62.576529815850421</v>
      </c>
      <c r="BM95" s="14">
        <f t="shared" si="31"/>
        <v>-71.997362269818225</v>
      </c>
      <c r="BN95" s="14">
        <f t="shared" si="32"/>
        <v>-28.803361344537798</v>
      </c>
      <c r="BO95" s="14">
        <f t="shared" si="33"/>
        <v>0.18932432432431037</v>
      </c>
      <c r="BP95" s="14">
        <f t="shared" si="34"/>
        <v>-2.7761589403973512</v>
      </c>
      <c r="BQ95" s="14">
        <f t="shared" si="35"/>
        <v>-28.803361344537798</v>
      </c>
      <c r="BR95" s="14">
        <f t="shared" si="36"/>
        <v>-9.910565476190488</v>
      </c>
      <c r="BS95" s="24">
        <f t="shared" si="37"/>
        <v>17.527797505939162</v>
      </c>
      <c r="BT95" s="24">
        <f t="shared" si="38"/>
        <v>-2.2022286603586165</v>
      </c>
      <c r="BU95" s="24">
        <f t="shared" si="39"/>
        <v>4.4084295953973056</v>
      </c>
      <c r="BV95" s="24">
        <f t="shared" si="40"/>
        <v>28.223627208561485</v>
      </c>
      <c r="BW95" s="24">
        <f t="shared" si="41"/>
        <v>-4.4854226207479941</v>
      </c>
      <c r="BX95" s="24">
        <f t="shared" si="42"/>
        <v>41.090186616987324</v>
      </c>
      <c r="BY95" s="24">
        <f t="shared" si="43"/>
        <v>19.969226383629586</v>
      </c>
    </row>
    <row r="96" spans="1:77">
      <c r="A96" t="s">
        <v>113</v>
      </c>
      <c r="B96">
        <v>97</v>
      </c>
      <c r="C96" t="s">
        <v>413</v>
      </c>
      <c r="D96" t="s">
        <v>294</v>
      </c>
      <c r="E96" t="s">
        <v>298</v>
      </c>
      <c r="F96">
        <v>4</v>
      </c>
      <c r="G96" t="s">
        <v>310</v>
      </c>
      <c r="H96" t="s">
        <v>294</v>
      </c>
      <c r="I96" t="s">
        <v>295</v>
      </c>
      <c r="J96">
        <v>3</v>
      </c>
      <c r="L96">
        <v>0</v>
      </c>
      <c r="M96" t="s">
        <v>361</v>
      </c>
      <c r="N96" t="s">
        <v>362</v>
      </c>
      <c r="O96">
        <v>3</v>
      </c>
      <c r="P96" s="14">
        <v>4</v>
      </c>
      <c r="Q96" s="14" t="s">
        <v>380</v>
      </c>
      <c r="R96" s="14">
        <v>4</v>
      </c>
      <c r="S96" s="14" t="s">
        <v>380</v>
      </c>
      <c r="T96" s="15">
        <v>0.63239900000000004</v>
      </c>
      <c r="U96" s="16">
        <v>27133.600000000002</v>
      </c>
      <c r="V96" s="17">
        <v>305403</v>
      </c>
      <c r="W96" s="24">
        <v>130.863</v>
      </c>
      <c r="X96" s="24">
        <v>70.37</v>
      </c>
      <c r="Y96" s="24">
        <v>66.2547</v>
      </c>
      <c r="Z96" s="19">
        <f t="shared" si="22"/>
        <v>8.8845230727923441E-2</v>
      </c>
      <c r="AA96" s="19">
        <f t="shared" si="23"/>
        <v>33.76658460359112</v>
      </c>
      <c r="AB96" s="15">
        <v>0.60154521261423211</v>
      </c>
      <c r="AC96" s="16">
        <v>30142.05555851289</v>
      </c>
      <c r="AD96" s="17">
        <v>335812.36436846689</v>
      </c>
      <c r="AE96" s="21">
        <v>0.62588064677486033</v>
      </c>
      <c r="AF96" s="16">
        <v>32482.655558512888</v>
      </c>
      <c r="AG96" s="28">
        <v>386335.21436846687</v>
      </c>
      <c r="AH96" s="21">
        <v>0.61930527485087428</v>
      </c>
      <c r="AI96" s="16">
        <v>21376.910681911959</v>
      </c>
      <c r="AJ96" s="28">
        <v>257923.59839743102</v>
      </c>
      <c r="AK96" s="21">
        <v>0.63514605612907049</v>
      </c>
      <c r="AL96" s="16">
        <v>22556.170831096671</v>
      </c>
      <c r="AM96" s="28">
        <v>284377.30079716758</v>
      </c>
      <c r="AN96" s="15">
        <v>0.59501431136935823</v>
      </c>
      <c r="AO96" s="16">
        <v>21762.754325451726</v>
      </c>
      <c r="AP96" s="17">
        <v>241760.9772530515</v>
      </c>
      <c r="AQ96" s="15">
        <v>0.62588064677486033</v>
      </c>
      <c r="AR96" s="16">
        <v>32482.655558512888</v>
      </c>
      <c r="AS96" s="17">
        <v>386335.21436846687</v>
      </c>
      <c r="AT96" s="15">
        <v>0.60154521261423211</v>
      </c>
      <c r="AU96" s="16">
        <v>30142.05555851289</v>
      </c>
      <c r="AV96" s="17">
        <v>335812.36436846689</v>
      </c>
      <c r="AW96" s="24">
        <v>124.4</v>
      </c>
      <c r="AX96" s="24">
        <v>64.5</v>
      </c>
      <c r="AY96" s="24">
        <v>136.69999999999999</v>
      </c>
      <c r="AZ96" s="24">
        <v>58.5</v>
      </c>
      <c r="BA96" s="24">
        <f t="shared" si="24"/>
        <v>130.55000000000001</v>
      </c>
      <c r="BB96" s="24">
        <f t="shared" si="25"/>
        <v>61.5</v>
      </c>
      <c r="BC96" s="19">
        <f t="shared" si="26"/>
        <v>8.9758623436032303E-2</v>
      </c>
      <c r="BD96" s="24">
        <v>33.326798663114531</v>
      </c>
      <c r="BE96" s="19">
        <f t="shared" si="27"/>
        <v>-3.7384688630641816</v>
      </c>
      <c r="BF96" s="24">
        <f t="shared" si="28"/>
        <v>2.1227642276422767</v>
      </c>
      <c r="BJ96" s="14"/>
      <c r="BK96" s="14">
        <f t="shared" si="29"/>
        <v>-6.2829898233212544</v>
      </c>
      <c r="BL96" s="14">
        <f t="shared" si="30"/>
        <v>-24.679071381452054</v>
      </c>
      <c r="BM96" s="14">
        <f t="shared" si="31"/>
        <v>-26.324357003377891</v>
      </c>
      <c r="BN96" s="14">
        <f t="shared" si="32"/>
        <v>-5.1953376205787727</v>
      </c>
      <c r="BO96" s="14">
        <f t="shared" si="33"/>
        <v>-9.1007751937984569</v>
      </c>
      <c r="BP96" s="14">
        <f t="shared" si="34"/>
        <v>-13.255897435897435</v>
      </c>
      <c r="BQ96" s="14">
        <f t="shared" si="35"/>
        <v>-0.23975488318650948</v>
      </c>
      <c r="BR96" s="14">
        <f t="shared" si="36"/>
        <v>-14.422764227642284</v>
      </c>
      <c r="BS96" s="24">
        <f t="shared" si="37"/>
        <v>-1.3196165191928149</v>
      </c>
      <c r="BT96" s="24">
        <f t="shared" si="38"/>
        <v>7.4652646659751358</v>
      </c>
      <c r="BU96" s="24">
        <f t="shared" si="39"/>
        <v>-2.1142602333362448</v>
      </c>
      <c r="BV96" s="24">
        <f t="shared" si="40"/>
        <v>16.46742074051588</v>
      </c>
      <c r="BW96" s="24">
        <f t="shared" si="41"/>
        <v>-20.293467376088223</v>
      </c>
      <c r="BX96" s="24">
        <f t="shared" si="42"/>
        <v>20.94870241139288</v>
      </c>
      <c r="BY96" s="24">
        <f t="shared" si="43"/>
        <v>7.3935926474768179</v>
      </c>
    </row>
    <row r="97" spans="1:77">
      <c r="A97" s="7" t="s">
        <v>114</v>
      </c>
      <c r="B97">
        <v>98</v>
      </c>
      <c r="C97" t="s">
        <v>301</v>
      </c>
      <c r="D97" t="s">
        <v>302</v>
      </c>
      <c r="E97" t="s">
        <v>298</v>
      </c>
      <c r="F97">
        <v>1</v>
      </c>
      <c r="G97" t="s">
        <v>321</v>
      </c>
      <c r="H97" t="s">
        <v>294</v>
      </c>
      <c r="I97" t="s">
        <v>308</v>
      </c>
      <c r="J97">
        <v>1</v>
      </c>
      <c r="K97" t="s">
        <v>315</v>
      </c>
      <c r="L97">
        <v>2</v>
      </c>
      <c r="M97" t="s">
        <v>361</v>
      </c>
      <c r="N97" t="s">
        <v>362</v>
      </c>
      <c r="O97">
        <v>3</v>
      </c>
      <c r="P97" s="14">
        <v>1</v>
      </c>
      <c r="Q97" s="14" t="s">
        <v>381</v>
      </c>
      <c r="R97" s="14">
        <v>1</v>
      </c>
      <c r="S97" s="14" t="s">
        <v>381</v>
      </c>
      <c r="T97" s="15">
        <v>0.57915700000000003</v>
      </c>
      <c r="U97" s="16">
        <v>17032.2</v>
      </c>
      <c r="V97" s="17">
        <v>171907</v>
      </c>
      <c r="W97" s="24">
        <v>94.947299999999998</v>
      </c>
      <c r="X97" s="24">
        <v>70.124500000000012</v>
      </c>
      <c r="Y97" s="24">
        <v>51.817599999999999</v>
      </c>
      <c r="Z97" s="19">
        <f t="shared" si="22"/>
        <v>9.9077989843345537E-2</v>
      </c>
      <c r="AA97" s="19">
        <f t="shared" si="23"/>
        <v>30.279177088103708</v>
      </c>
      <c r="AB97" s="15">
        <v>0.61051920273806859</v>
      </c>
      <c r="AC97" s="16">
        <v>16561.015314756842</v>
      </c>
      <c r="AD97" s="17">
        <v>195197.43504748656</v>
      </c>
      <c r="AE97" s="21">
        <v>0.61925034624517195</v>
      </c>
      <c r="AF97" s="16">
        <v>17179.05685960241</v>
      </c>
      <c r="AG97" s="28">
        <v>207319.5687526649</v>
      </c>
      <c r="AH97" s="21">
        <v>0.61051920273806859</v>
      </c>
      <c r="AI97" s="16">
        <v>16561.015314756842</v>
      </c>
      <c r="AJ97" s="28">
        <v>195197.43504748656</v>
      </c>
      <c r="AK97" s="21">
        <v>0.61925034624517195</v>
      </c>
      <c r="AL97" s="16">
        <v>17179.05685960241</v>
      </c>
      <c r="AM97" s="28">
        <v>207319.5687526649</v>
      </c>
      <c r="AN97" s="15">
        <v>0.61051920273806859</v>
      </c>
      <c r="AO97" s="16">
        <v>16561.015314756842</v>
      </c>
      <c r="AP97" s="17">
        <v>195197.43504748656</v>
      </c>
      <c r="AQ97" s="15">
        <v>0.57216723558889782</v>
      </c>
      <c r="AR97" s="16">
        <v>14927.474724426724</v>
      </c>
      <c r="AS97" s="17">
        <v>153569.32270436792</v>
      </c>
      <c r="AT97" s="15">
        <v>0.56330847164477904</v>
      </c>
      <c r="AU97" s="16">
        <v>14455.162106647829</v>
      </c>
      <c r="AV97" s="17">
        <v>145670.53344627316</v>
      </c>
      <c r="AW97" s="24">
        <v>90</v>
      </c>
      <c r="AX97" s="24">
        <v>66.7</v>
      </c>
      <c r="AY97" s="24">
        <v>88</v>
      </c>
      <c r="AZ97" s="24">
        <v>62.8</v>
      </c>
      <c r="BA97" s="24">
        <f t="shared" si="24"/>
        <v>89</v>
      </c>
      <c r="BB97" s="24">
        <f t="shared" si="25"/>
        <v>64.75</v>
      </c>
      <c r="BC97" s="19">
        <f t="shared" si="26"/>
        <v>8.4842381820888005E-2</v>
      </c>
      <c r="BD97" s="24">
        <v>35.359686227731608</v>
      </c>
      <c r="BE97" s="19">
        <f t="shared" si="27"/>
        <v>3.1362202738068556</v>
      </c>
      <c r="BF97" s="24">
        <f t="shared" si="28"/>
        <v>1.3745173745173744</v>
      </c>
      <c r="BJ97" s="14"/>
      <c r="BK97" s="14">
        <f t="shared" si="29"/>
        <v>5.1369723667027554</v>
      </c>
      <c r="BL97" s="14">
        <f t="shared" si="30"/>
        <v>-2.8451437082079485</v>
      </c>
      <c r="BM97" s="14">
        <f t="shared" si="31"/>
        <v>11.931732116162589</v>
      </c>
      <c r="BN97" s="14">
        <f t="shared" si="32"/>
        <v>-5.4969999999999981</v>
      </c>
      <c r="BO97" s="14">
        <f t="shared" si="33"/>
        <v>-5.13418290854574</v>
      </c>
      <c r="BP97" s="14">
        <f t="shared" si="34"/>
        <v>17.487898089171971</v>
      </c>
      <c r="BQ97" s="14">
        <f t="shared" si="35"/>
        <v>-6.6823595505617961</v>
      </c>
      <c r="BR97" s="14">
        <f t="shared" si="36"/>
        <v>-8.3003861003861186</v>
      </c>
      <c r="BS97" s="24">
        <f t="shared" si="37"/>
        <v>14.368083208960716</v>
      </c>
      <c r="BT97" s="24">
        <f t="shared" si="38"/>
        <v>10.458507877770421</v>
      </c>
      <c r="BU97" s="24">
        <f t="shared" si="39"/>
        <v>5.1369723667027554</v>
      </c>
      <c r="BV97" s="24">
        <f t="shared" si="40"/>
        <v>0.85485984942369908</v>
      </c>
      <c r="BW97" s="24">
        <f t="shared" si="41"/>
        <v>0.85485984942369908</v>
      </c>
      <c r="BX97" s="24">
        <f t="shared" si="42"/>
        <v>17.081151077886229</v>
      </c>
      <c r="BY97" s="24">
        <f t="shared" si="43"/>
        <v>17.081151077886229</v>
      </c>
    </row>
    <row r="98" spans="1:77">
      <c r="A98" t="s">
        <v>115</v>
      </c>
      <c r="B98">
        <v>99</v>
      </c>
      <c r="C98" t="s">
        <v>293</v>
      </c>
      <c r="D98" t="s">
        <v>294</v>
      </c>
      <c r="E98" t="s">
        <v>295</v>
      </c>
      <c r="F98">
        <v>1</v>
      </c>
      <c r="G98" t="s">
        <v>299</v>
      </c>
      <c r="H98" t="s">
        <v>294</v>
      </c>
      <c r="I98" t="s">
        <v>295</v>
      </c>
      <c r="J98">
        <v>2</v>
      </c>
      <c r="L98">
        <v>1</v>
      </c>
      <c r="M98" t="s">
        <v>361</v>
      </c>
      <c r="N98" t="s">
        <v>362</v>
      </c>
      <c r="O98">
        <v>3</v>
      </c>
      <c r="P98" s="14">
        <v>4</v>
      </c>
      <c r="Q98" s="14" t="s">
        <v>380</v>
      </c>
      <c r="R98" s="14">
        <v>4</v>
      </c>
      <c r="S98" s="14" t="s">
        <v>380</v>
      </c>
      <c r="T98" s="15">
        <v>0.55448600000000003</v>
      </c>
      <c r="U98" s="16">
        <v>16170.400000000001</v>
      </c>
      <c r="V98" s="17">
        <v>153544</v>
      </c>
      <c r="W98" s="24">
        <v>83.131500000000003</v>
      </c>
      <c r="X98" s="24">
        <v>67.310599999999994</v>
      </c>
      <c r="Y98" s="24">
        <v>44.298400000000001</v>
      </c>
      <c r="Z98" s="19">
        <f t="shared" si="22"/>
        <v>0.10531443755535873</v>
      </c>
      <c r="AA98" s="19">
        <f t="shared" si="23"/>
        <v>28.486122792262407</v>
      </c>
      <c r="AB98" s="15">
        <v>0.48275132598446857</v>
      </c>
      <c r="AC98" s="16">
        <v>12720.148722830889</v>
      </c>
      <c r="AD98" s="17">
        <v>102057.91766378995</v>
      </c>
      <c r="AE98" s="21">
        <v>0.58997530176638435</v>
      </c>
      <c r="AF98" s="16">
        <v>18513.527059544886</v>
      </c>
      <c r="AG98" s="28">
        <v>196207.1412565026</v>
      </c>
      <c r="AH98" s="21">
        <v>0.5281794592616087</v>
      </c>
      <c r="AI98" s="16">
        <v>12448.389663753498</v>
      </c>
      <c r="AJ98" s="28">
        <v>119034.16338794651</v>
      </c>
      <c r="AK98" s="21">
        <v>0.61872367712649734</v>
      </c>
      <c r="AL98" s="16">
        <v>16520.193825400511</v>
      </c>
      <c r="AM98" s="28">
        <v>199147.84853210143</v>
      </c>
      <c r="AN98" s="15">
        <v>0.52767356597303083</v>
      </c>
      <c r="AO98" s="16">
        <v>9651.7975428564496</v>
      </c>
      <c r="AP98" s="17">
        <v>86573.292684409782</v>
      </c>
      <c r="AQ98" s="15">
        <v>0.58997530176638435</v>
      </c>
      <c r="AR98" s="16">
        <v>18513.527059544886</v>
      </c>
      <c r="AS98" s="17">
        <v>196207.1412565026</v>
      </c>
      <c r="AT98" s="15">
        <v>0.48275132598446857</v>
      </c>
      <c r="AU98" s="16">
        <v>12720.148722830889</v>
      </c>
      <c r="AV98" s="17">
        <v>102057.91766378995</v>
      </c>
      <c r="AW98" s="24">
        <v>79.5</v>
      </c>
      <c r="AX98" s="24">
        <v>70.099999999999994</v>
      </c>
      <c r="AY98" s="24">
        <v>75.3</v>
      </c>
      <c r="AZ98" s="24">
        <v>41.9</v>
      </c>
      <c r="BA98" s="24">
        <f t="shared" si="24"/>
        <v>77.400000000000006</v>
      </c>
      <c r="BB98" s="24">
        <f t="shared" si="25"/>
        <v>56</v>
      </c>
      <c r="BC98" s="19">
        <f t="shared" si="26"/>
        <v>0.12463656925408723</v>
      </c>
      <c r="BD98" s="24">
        <v>26.908964563337211</v>
      </c>
      <c r="BE98" s="19">
        <f t="shared" si="27"/>
        <v>-2.6812434026969201</v>
      </c>
      <c r="BF98" s="24">
        <f t="shared" si="28"/>
        <v>1.3821428571428573</v>
      </c>
      <c r="BJ98" s="14"/>
      <c r="BK98" s="14">
        <f t="shared" si="29"/>
        <v>-5.0812539713879801</v>
      </c>
      <c r="BL98" s="14">
        <f t="shared" si="30"/>
        <v>-67.537704020409564</v>
      </c>
      <c r="BM98" s="14">
        <f t="shared" si="31"/>
        <v>-77.35723713284429</v>
      </c>
      <c r="BN98" s="14">
        <f t="shared" si="32"/>
        <v>-4.5679245283018899</v>
      </c>
      <c r="BO98" s="14">
        <f t="shared" si="33"/>
        <v>3.9791726105563496</v>
      </c>
      <c r="BP98" s="14">
        <f t="shared" si="34"/>
        <v>-5.7241050119331796</v>
      </c>
      <c r="BQ98" s="14">
        <f t="shared" si="35"/>
        <v>-7.4050387596899174</v>
      </c>
      <c r="BR98" s="14">
        <f t="shared" si="36"/>
        <v>-20.197499999999987</v>
      </c>
      <c r="BS98" s="24">
        <f t="shared" si="37"/>
        <v>-5.8610885053304296</v>
      </c>
      <c r="BT98" s="24">
        <f t="shared" si="38"/>
        <v>-7.2761856479568277</v>
      </c>
      <c r="BU98" s="24">
        <f t="shared" si="39"/>
        <v>-4.9806065489876685</v>
      </c>
      <c r="BV98" s="24">
        <f t="shared" si="40"/>
        <v>12.656297484583604</v>
      </c>
      <c r="BW98" s="24">
        <f t="shared" si="41"/>
        <v>2.1173711948989742</v>
      </c>
      <c r="BX98" s="24">
        <f t="shared" si="42"/>
        <v>21.743928882144434</v>
      </c>
      <c r="BY98" s="24">
        <f t="shared" si="43"/>
        <v>22.899493450842058</v>
      </c>
    </row>
    <row r="99" spans="1:77">
      <c r="A99" s="7" t="s">
        <v>116</v>
      </c>
      <c r="B99" s="5">
        <v>100</v>
      </c>
      <c r="C99" t="s">
        <v>313</v>
      </c>
      <c r="D99" t="s">
        <v>314</v>
      </c>
      <c r="E99" t="s">
        <v>308</v>
      </c>
      <c r="F99">
        <v>3</v>
      </c>
      <c r="G99" t="s">
        <v>299</v>
      </c>
      <c r="H99" t="s">
        <v>294</v>
      </c>
      <c r="I99" t="s">
        <v>295</v>
      </c>
      <c r="J99">
        <v>2</v>
      </c>
      <c r="L99">
        <v>1</v>
      </c>
      <c r="M99" t="s">
        <v>361</v>
      </c>
      <c r="N99" t="s">
        <v>362</v>
      </c>
      <c r="O99">
        <v>3</v>
      </c>
      <c r="P99" s="14">
        <v>4</v>
      </c>
      <c r="Q99" s="14" t="s">
        <v>380</v>
      </c>
      <c r="R99" s="14">
        <v>4</v>
      </c>
      <c r="S99" s="14" t="s">
        <v>380</v>
      </c>
      <c r="T99" s="15">
        <v>0.63290299999999999</v>
      </c>
      <c r="U99" s="16">
        <v>28554.1</v>
      </c>
      <c r="V99" s="17">
        <v>337599</v>
      </c>
      <c r="W99" s="24">
        <v>141.02200000000002</v>
      </c>
      <c r="X99" s="24">
        <v>70.040900000000008</v>
      </c>
      <c r="Y99" s="24">
        <v>58.289000000000001</v>
      </c>
      <c r="Z99" s="19">
        <f t="shared" si="22"/>
        <v>8.4579930627756594E-2</v>
      </c>
      <c r="AA99" s="19">
        <f t="shared" si="23"/>
        <v>35.469407195464051</v>
      </c>
      <c r="AB99" s="15">
        <v>0.56802892697637997</v>
      </c>
      <c r="AC99" s="16">
        <v>25277.344654012712</v>
      </c>
      <c r="AD99" s="17">
        <v>260543.0704023893</v>
      </c>
      <c r="AE99" s="21">
        <v>0.63773457434174774</v>
      </c>
      <c r="AF99" s="16">
        <v>30231.966355966459</v>
      </c>
      <c r="AG99" s="28">
        <v>374043.58924194163</v>
      </c>
      <c r="AH99" s="21">
        <v>0.60456022691904121</v>
      </c>
      <c r="AI99" s="16">
        <v>21443.682523030795</v>
      </c>
      <c r="AJ99" s="28">
        <v>248782.40022452868</v>
      </c>
      <c r="AK99" s="21">
        <v>0.65043188292737197</v>
      </c>
      <c r="AL99" s="16">
        <v>24589.221742702917</v>
      </c>
      <c r="AM99" s="28">
        <v>324185.56013814069</v>
      </c>
      <c r="AN99" s="15">
        <v>0.56979784124596877</v>
      </c>
      <c r="AO99" s="16">
        <v>21522.460181196602</v>
      </c>
      <c r="AP99" s="17">
        <v>224679.62258743471</v>
      </c>
      <c r="AQ99" s="15">
        <v>0.63773457434174774</v>
      </c>
      <c r="AR99" s="16">
        <v>30231.966355966459</v>
      </c>
      <c r="AS99" s="17">
        <v>374043.58924194163</v>
      </c>
      <c r="AT99" s="15">
        <v>0.56802892697637997</v>
      </c>
      <c r="AU99" s="16">
        <v>25277.344654012712</v>
      </c>
      <c r="AV99" s="17">
        <v>260543.0704023893</v>
      </c>
      <c r="AW99" s="24">
        <v>139</v>
      </c>
      <c r="AX99" s="24">
        <v>67.5</v>
      </c>
      <c r="AY99" s="24">
        <v>132.78</v>
      </c>
      <c r="AZ99" s="24">
        <v>51.8</v>
      </c>
      <c r="BA99" s="24">
        <f t="shared" si="24"/>
        <v>135.88999999999999</v>
      </c>
      <c r="BB99" s="24">
        <f t="shared" si="25"/>
        <v>59.65</v>
      </c>
      <c r="BC99" s="19">
        <f t="shared" si="26"/>
        <v>9.7017911913656885E-2</v>
      </c>
      <c r="BD99" s="24">
        <v>31.317928437901706</v>
      </c>
      <c r="BE99" s="19">
        <f t="shared" si="27"/>
        <v>-6.3105158754031221</v>
      </c>
      <c r="BF99" s="24">
        <f t="shared" si="28"/>
        <v>2.2781223805532269</v>
      </c>
      <c r="BJ99" s="14"/>
      <c r="BK99" s="14">
        <f t="shared" si="29"/>
        <v>-11.075008395265252</v>
      </c>
      <c r="BL99" s="14">
        <f t="shared" si="30"/>
        <v>-32.671171230446447</v>
      </c>
      <c r="BM99" s="14">
        <f t="shared" si="31"/>
        <v>-50.257952239804204</v>
      </c>
      <c r="BN99" s="14">
        <f t="shared" si="32"/>
        <v>-1.4546762589928199</v>
      </c>
      <c r="BO99" s="14">
        <f t="shared" si="33"/>
        <v>-3.7642962962963078</v>
      </c>
      <c r="BP99" s="14">
        <f t="shared" si="34"/>
        <v>-12.527027027027035</v>
      </c>
      <c r="BQ99" s="14">
        <f t="shared" si="35"/>
        <v>-3.7765840017661598</v>
      </c>
      <c r="BR99" s="14">
        <f t="shared" si="36"/>
        <v>-17.419782062028517</v>
      </c>
      <c r="BS99" s="24">
        <f t="shared" si="37"/>
        <v>-13.255917503592368</v>
      </c>
      <c r="BT99" s="24">
        <f t="shared" si="38"/>
        <v>4.4183858732815056</v>
      </c>
      <c r="BU99" s="24">
        <f t="shared" si="39"/>
        <v>-4.6881636963448905</v>
      </c>
      <c r="BV99" s="24">
        <f t="shared" si="40"/>
        <v>5.5499742762690758</v>
      </c>
      <c r="BW99" s="24">
        <f t="shared" si="41"/>
        <v>-16.124456067722829</v>
      </c>
      <c r="BX99" s="24">
        <f t="shared" si="42"/>
        <v>9.7434069959071739</v>
      </c>
      <c r="BY99" s="24">
        <f t="shared" si="43"/>
        <v>4.137580913888832</v>
      </c>
    </row>
    <row r="100" spans="1:77">
      <c r="A100" s="7" t="s">
        <v>117</v>
      </c>
      <c r="B100">
        <v>101</v>
      </c>
      <c r="C100" t="s">
        <v>418</v>
      </c>
      <c r="D100" t="s">
        <v>314</v>
      </c>
      <c r="E100" t="s">
        <v>416</v>
      </c>
      <c r="F100">
        <v>3</v>
      </c>
      <c r="G100" t="s">
        <v>307</v>
      </c>
      <c r="H100" t="s">
        <v>294</v>
      </c>
      <c r="I100" t="s">
        <v>308</v>
      </c>
      <c r="J100">
        <v>2</v>
      </c>
      <c r="L100">
        <v>2</v>
      </c>
      <c r="M100" t="s">
        <v>361</v>
      </c>
      <c r="N100" t="s">
        <v>362</v>
      </c>
      <c r="O100">
        <v>3</v>
      </c>
      <c r="P100" s="14">
        <v>1</v>
      </c>
      <c r="Q100" s="14" t="s">
        <v>381</v>
      </c>
      <c r="R100" s="14">
        <v>1</v>
      </c>
      <c r="S100" s="14" t="s">
        <v>381</v>
      </c>
      <c r="T100" s="15">
        <v>0.60955700000000002</v>
      </c>
      <c r="U100" s="16">
        <v>19816.2</v>
      </c>
      <c r="V100" s="17">
        <v>211816</v>
      </c>
      <c r="W100" s="24">
        <v>92.611699999999999</v>
      </c>
      <c r="X100" s="24">
        <v>72.136300000000006</v>
      </c>
      <c r="Y100" s="24">
        <v>67.096199999999996</v>
      </c>
      <c r="Z100" s="19">
        <f t="shared" si="22"/>
        <v>9.3553839181176116E-2</v>
      </c>
      <c r="AA100" s="19">
        <f t="shared" si="23"/>
        <v>32.067096617918672</v>
      </c>
      <c r="AB100" s="15">
        <v>0.63472900384483144</v>
      </c>
      <c r="AC100" s="16">
        <v>18742.01841405539</v>
      </c>
      <c r="AD100" s="17">
        <v>236223.76578207899</v>
      </c>
      <c r="AE100" s="21">
        <v>0.63453639708236398</v>
      </c>
      <c r="AF100" s="16">
        <v>18725.350641837635</v>
      </c>
      <c r="AG100" s="28">
        <v>235884.85076660971</v>
      </c>
      <c r="AH100" s="21">
        <v>0.63472900384483144</v>
      </c>
      <c r="AI100" s="16">
        <v>18742.01841405539</v>
      </c>
      <c r="AJ100" s="28">
        <v>236223.76578207899</v>
      </c>
      <c r="AK100" s="21">
        <v>0.63453639708236398</v>
      </c>
      <c r="AL100" s="16">
        <v>18725.350641837635</v>
      </c>
      <c r="AM100" s="28">
        <v>235884.85076660971</v>
      </c>
      <c r="AN100" s="15">
        <v>0.63472900384483144</v>
      </c>
      <c r="AO100" s="16">
        <v>18742.01841405539</v>
      </c>
      <c r="AP100" s="17">
        <v>236223.76578207899</v>
      </c>
      <c r="AQ100" s="15">
        <v>0.58907570092858719</v>
      </c>
      <c r="AR100" s="16">
        <v>16282.373487968449</v>
      </c>
      <c r="AS100" s="17">
        <v>174933.07769969618</v>
      </c>
      <c r="AT100" s="15">
        <v>0.58926877176873582</v>
      </c>
      <c r="AU100" s="16">
        <v>16294.67560688196</v>
      </c>
      <c r="AV100" s="17">
        <v>175147.6182023765</v>
      </c>
      <c r="AW100" s="24">
        <v>94.5</v>
      </c>
      <c r="AX100" s="24">
        <v>69.599999999999994</v>
      </c>
      <c r="AY100" s="24">
        <v>91.5</v>
      </c>
      <c r="AZ100" s="24">
        <v>69.7</v>
      </c>
      <c r="BA100" s="24">
        <f t="shared" si="24"/>
        <v>93</v>
      </c>
      <c r="BB100" s="24">
        <f t="shared" si="25"/>
        <v>69.650000000000006</v>
      </c>
      <c r="BC100" s="19">
        <f t="shared" si="26"/>
        <v>7.9340105141432998E-2</v>
      </c>
      <c r="BD100" s="24">
        <v>37.81189846739111</v>
      </c>
      <c r="BE100" s="19">
        <f t="shared" si="27"/>
        <v>2.5172003844831425</v>
      </c>
      <c r="BF100" s="24">
        <f t="shared" si="28"/>
        <v>1.3352476669059583</v>
      </c>
      <c r="BJ100" s="14"/>
      <c r="BK100" s="14">
        <f t="shared" si="29"/>
        <v>3.96578755537459</v>
      </c>
      <c r="BL100" s="14">
        <f t="shared" si="30"/>
        <v>-5.7314082304979426</v>
      </c>
      <c r="BM100" s="14">
        <f t="shared" si="31"/>
        <v>10.3324767943102</v>
      </c>
      <c r="BN100" s="14">
        <f t="shared" si="32"/>
        <v>1.9982010582010594</v>
      </c>
      <c r="BO100" s="14">
        <f t="shared" si="33"/>
        <v>-3.6441091954023155</v>
      </c>
      <c r="BP100" s="14">
        <f t="shared" si="34"/>
        <v>3.7357245337159348</v>
      </c>
      <c r="BQ100" s="14">
        <f t="shared" si="35"/>
        <v>0.41752688172043112</v>
      </c>
      <c r="BR100" s="14">
        <f t="shared" si="36"/>
        <v>-3.5697056712132089</v>
      </c>
      <c r="BS100" s="24">
        <f t="shared" si="37"/>
        <v>15.193106091794734</v>
      </c>
      <c r="BT100" s="24">
        <f t="shared" si="38"/>
        <v>15.15585197705861</v>
      </c>
      <c r="BU100" s="24">
        <f t="shared" si="39"/>
        <v>3.96578755537459</v>
      </c>
      <c r="BV100" s="24">
        <f t="shared" si="40"/>
        <v>5.8255216632638414</v>
      </c>
      <c r="BW100" s="24">
        <f t="shared" si="41"/>
        <v>-5.8255216632638414</v>
      </c>
      <c r="BX100" s="24">
        <f t="shared" si="42"/>
        <v>10.203644146026161</v>
      </c>
      <c r="BY100" s="24">
        <f t="shared" si="43"/>
        <v>10.203644146026161</v>
      </c>
    </row>
    <row r="101" spans="1:77">
      <c r="A101" t="s">
        <v>118</v>
      </c>
      <c r="B101">
        <v>102</v>
      </c>
      <c r="C101" t="s">
        <v>414</v>
      </c>
      <c r="D101" t="s">
        <v>314</v>
      </c>
      <c r="E101" t="s">
        <v>308</v>
      </c>
      <c r="F101">
        <v>4</v>
      </c>
      <c r="G101" t="s">
        <v>307</v>
      </c>
      <c r="H101" t="s">
        <v>294</v>
      </c>
      <c r="I101" t="s">
        <v>308</v>
      </c>
      <c r="J101">
        <v>2</v>
      </c>
      <c r="L101">
        <v>1</v>
      </c>
      <c r="M101" t="s">
        <v>361</v>
      </c>
      <c r="N101" t="s">
        <v>362</v>
      </c>
      <c r="O101">
        <v>3</v>
      </c>
      <c r="P101" s="14">
        <v>1</v>
      </c>
      <c r="Q101" s="14" t="s">
        <v>381</v>
      </c>
      <c r="R101" s="14">
        <v>1</v>
      </c>
      <c r="S101" s="14" t="s">
        <v>381</v>
      </c>
      <c r="T101" s="15">
        <v>0.53836700000000004</v>
      </c>
      <c r="U101" s="16">
        <v>15900.000000000002</v>
      </c>
      <c r="V101" s="17">
        <v>139105</v>
      </c>
      <c r="W101" s="24">
        <v>83.608199999999997</v>
      </c>
      <c r="X101" s="24">
        <v>62.503199999999993</v>
      </c>
      <c r="Y101" s="24">
        <v>60.068000000000005</v>
      </c>
      <c r="Z101" s="19">
        <f t="shared" si="22"/>
        <v>0.11430214586104023</v>
      </c>
      <c r="AA101" s="19">
        <f t="shared" si="23"/>
        <v>26.246226415094338</v>
      </c>
      <c r="AB101" s="15">
        <v>0.55492829379900821</v>
      </c>
      <c r="AC101" s="16">
        <v>13031.806727821424</v>
      </c>
      <c r="AD101" s="17">
        <v>133384.48817604478</v>
      </c>
      <c r="AE101" s="21">
        <v>0.58908960711545977</v>
      </c>
      <c r="AF101" s="16">
        <v>14643.951665170627</v>
      </c>
      <c r="AG101" s="28">
        <v>163084.41397269891</v>
      </c>
      <c r="AH101" s="21">
        <v>0.55492829379900821</v>
      </c>
      <c r="AI101" s="16">
        <v>13031.806727821424</v>
      </c>
      <c r="AJ101" s="28">
        <v>133384.48817604478</v>
      </c>
      <c r="AK101" s="21">
        <v>0.58908960711545977</v>
      </c>
      <c r="AL101" s="16">
        <v>14643.951665170627</v>
      </c>
      <c r="AM101" s="28">
        <v>163084.41397269891</v>
      </c>
      <c r="AN101" s="15">
        <v>0.55492829379900821</v>
      </c>
      <c r="AO101" s="16">
        <v>13031.806727821424</v>
      </c>
      <c r="AP101" s="17">
        <v>133384.48817604478</v>
      </c>
      <c r="AQ101" s="15">
        <v>0.56647494447738089</v>
      </c>
      <c r="AR101" s="16">
        <v>17052.268074260795</v>
      </c>
      <c r="AS101" s="17">
        <v>171355.42102393589</v>
      </c>
      <c r="AT101" s="15">
        <v>0.5179642690345807</v>
      </c>
      <c r="AU101" s="16">
        <v>14775.718957299567</v>
      </c>
      <c r="AV101" s="17">
        <v>132810.42715865216</v>
      </c>
      <c r="AW101" s="24">
        <v>83</v>
      </c>
      <c r="AX101" s="24">
        <v>61.5</v>
      </c>
      <c r="AY101" s="24">
        <v>81.7</v>
      </c>
      <c r="AZ101" s="24">
        <v>50.3</v>
      </c>
      <c r="BA101" s="24">
        <f t="shared" si="24"/>
        <v>82.35</v>
      </c>
      <c r="BB101" s="24">
        <f t="shared" si="25"/>
        <v>55.9</v>
      </c>
      <c r="BC101" s="19">
        <f t="shared" si="26"/>
        <v>9.770106633855101E-2</v>
      </c>
      <c r="BD101" s="24">
        <v>30.70590846577338</v>
      </c>
      <c r="BE101" s="19">
        <f t="shared" si="27"/>
        <v>1.656129379900817</v>
      </c>
      <c r="BF101" s="24">
        <f t="shared" si="28"/>
        <v>1.4731663685152057</v>
      </c>
      <c r="BJ101" s="14"/>
      <c r="BK101" s="14">
        <f t="shared" si="29"/>
        <v>2.9844024866042553</v>
      </c>
      <c r="BL101" s="14">
        <f t="shared" si="30"/>
        <v>-22.009175949911164</v>
      </c>
      <c r="BM101" s="14">
        <f t="shared" si="31"/>
        <v>-4.2887384449120685</v>
      </c>
      <c r="BN101" s="14">
        <f t="shared" si="32"/>
        <v>-0.73277108433734517</v>
      </c>
      <c r="BO101" s="14">
        <f t="shared" si="33"/>
        <v>-1.6312195121951096</v>
      </c>
      <c r="BP101" s="14">
        <f t="shared" si="34"/>
        <v>-19.419483101391666</v>
      </c>
      <c r="BQ101" s="14">
        <f t="shared" si="35"/>
        <v>-1.5278688524590192</v>
      </c>
      <c r="BR101" s="14">
        <f t="shared" si="36"/>
        <v>-11.81252236135956</v>
      </c>
      <c r="BS101" s="24">
        <f t="shared" si="37"/>
        <v>14.523856396074612</v>
      </c>
      <c r="BT101" s="24">
        <f t="shared" si="38"/>
        <v>0.60680193170665597</v>
      </c>
      <c r="BU101" s="24">
        <f t="shared" si="39"/>
        <v>2.9844024866042553</v>
      </c>
      <c r="BV101" s="24">
        <f t="shared" si="40"/>
        <v>8.5772499360044794</v>
      </c>
      <c r="BW101" s="24">
        <f t="shared" si="41"/>
        <v>-8.5772499360044794</v>
      </c>
      <c r="BX101" s="24">
        <f t="shared" si="42"/>
        <v>14.703682214974373</v>
      </c>
      <c r="BY101" s="24">
        <f t="shared" si="43"/>
        <v>14.703682214974373</v>
      </c>
    </row>
    <row r="102" spans="1:77">
      <c r="A102" t="s">
        <v>119</v>
      </c>
      <c r="B102" s="6">
        <v>103</v>
      </c>
      <c r="C102" t="s">
        <v>414</v>
      </c>
      <c r="D102" t="s">
        <v>314</v>
      </c>
      <c r="E102" t="s">
        <v>308</v>
      </c>
      <c r="F102">
        <v>4</v>
      </c>
      <c r="G102" t="s">
        <v>310</v>
      </c>
      <c r="H102" t="s">
        <v>294</v>
      </c>
      <c r="I102" t="s">
        <v>295</v>
      </c>
      <c r="J102">
        <v>3</v>
      </c>
      <c r="L102">
        <v>1</v>
      </c>
      <c r="M102" t="s">
        <v>361</v>
      </c>
      <c r="N102" t="s">
        <v>362</v>
      </c>
      <c r="O102">
        <v>3</v>
      </c>
      <c r="P102" s="14">
        <v>4</v>
      </c>
      <c r="Q102" s="14" t="s">
        <v>380</v>
      </c>
      <c r="R102" s="14">
        <v>4</v>
      </c>
      <c r="S102" s="14" t="s">
        <v>380</v>
      </c>
      <c r="T102" s="15">
        <v>0.58551500000000001</v>
      </c>
      <c r="U102" s="16">
        <v>20344.8</v>
      </c>
      <c r="V102" s="17">
        <v>203177</v>
      </c>
      <c r="W102" s="24">
        <v>96.848399999999998</v>
      </c>
      <c r="X102" s="24">
        <v>76.701099999999997</v>
      </c>
      <c r="Y102" s="24">
        <v>58.321100000000001</v>
      </c>
      <c r="Z102" s="19">
        <f t="shared" si="22"/>
        <v>0.10013338123901819</v>
      </c>
      <c r="AA102" s="19">
        <f t="shared" si="23"/>
        <v>29.960038928866343</v>
      </c>
      <c r="AB102" s="15">
        <v>0.5986754420710092</v>
      </c>
      <c r="AC102" s="16">
        <v>20796.249776415876</v>
      </c>
      <c r="AD102" s="17">
        <v>227681.87917986015</v>
      </c>
      <c r="AE102" s="21">
        <v>0.61518084364127334</v>
      </c>
      <c r="AF102" s="16">
        <v>22073.598812913966</v>
      </c>
      <c r="AG102" s="28">
        <v>252392.73877651134</v>
      </c>
      <c r="AH102" s="21">
        <v>0.62487356274621475</v>
      </c>
      <c r="AI102" s="16">
        <v>18028.915939493825</v>
      </c>
      <c r="AJ102" s="28">
        <v>221049.89420919132</v>
      </c>
      <c r="AK102" s="21">
        <v>0.63663935193337251</v>
      </c>
      <c r="AL102" s="16">
        <v>18959.01035028612</v>
      </c>
      <c r="AM102" s="28">
        <v>240271.62414042535</v>
      </c>
      <c r="AN102" s="15">
        <v>0.57952652492777879</v>
      </c>
      <c r="AO102" s="16">
        <v>15773.756492515729</v>
      </c>
      <c r="AP102" s="17">
        <v>165658.24749826099</v>
      </c>
      <c r="AQ102" s="15">
        <v>0.61518084364127334</v>
      </c>
      <c r="AR102" s="16">
        <v>22073.598812913966</v>
      </c>
      <c r="AS102" s="17">
        <v>252392.73877651134</v>
      </c>
      <c r="AT102" s="15">
        <v>0.5986754420710092</v>
      </c>
      <c r="AU102" s="16">
        <v>20796.249776415876</v>
      </c>
      <c r="AV102" s="17">
        <v>227681.87917986015</v>
      </c>
      <c r="AW102" s="24">
        <v>97.3</v>
      </c>
      <c r="AX102" s="24">
        <v>70</v>
      </c>
      <c r="AY102" s="24">
        <v>90</v>
      </c>
      <c r="AZ102" s="24">
        <v>64.400000000000006</v>
      </c>
      <c r="BA102" s="24">
        <f t="shared" si="24"/>
        <v>93.65</v>
      </c>
      <c r="BB102" s="24">
        <f t="shared" si="25"/>
        <v>67.2</v>
      </c>
      <c r="BC102" s="19">
        <f t="shared" si="26"/>
        <v>9.1339064186077012E-2</v>
      </c>
      <c r="BD102" s="24">
        <v>31.506429221890524</v>
      </c>
      <c r="BE102" s="19">
        <f t="shared" si="27"/>
        <v>-0.59884750722212221</v>
      </c>
      <c r="BF102" s="24">
        <f t="shared" si="28"/>
        <v>1.3936011904761905</v>
      </c>
      <c r="BJ102" s="14"/>
      <c r="BK102" s="14">
        <f t="shared" si="29"/>
        <v>-1.0333392544832201</v>
      </c>
      <c r="BL102" s="14">
        <f t="shared" si="30"/>
        <v>-28.978788341592065</v>
      </c>
      <c r="BM102" s="14">
        <f t="shared" si="31"/>
        <v>-22.648285291158153</v>
      </c>
      <c r="BN102" s="14">
        <f t="shared" si="32"/>
        <v>0.46413155190133515</v>
      </c>
      <c r="BO102" s="14">
        <f t="shared" si="33"/>
        <v>-9.5729999999999951</v>
      </c>
      <c r="BP102" s="14">
        <f t="shared" si="34"/>
        <v>9.4392857142857203</v>
      </c>
      <c r="BQ102" s="14">
        <f t="shared" si="35"/>
        <v>-3.4152696209289823</v>
      </c>
      <c r="BR102" s="14">
        <f t="shared" si="36"/>
        <v>-14.138541666666656</v>
      </c>
      <c r="BS102" s="24">
        <f t="shared" si="37"/>
        <v>4.9081737639432541</v>
      </c>
      <c r="BT102" s="24">
        <f t="shared" si="38"/>
        <v>6.6105510374096079</v>
      </c>
      <c r="BU102" s="24">
        <f t="shared" si="39"/>
        <v>6.2986442526453583</v>
      </c>
      <c r="BV102" s="24">
        <f t="shared" si="40"/>
        <v>7.8319753274783093</v>
      </c>
      <c r="BW102" s="24">
        <f t="shared" si="41"/>
        <v>-7.3093986664391766</v>
      </c>
      <c r="BX102" s="24">
        <f t="shared" si="42"/>
        <v>19.499665091431524</v>
      </c>
      <c r="BY102" s="24">
        <f t="shared" si="43"/>
        <v>15.438620466787045</v>
      </c>
    </row>
    <row r="103" spans="1:77">
      <c r="A103" t="s">
        <v>120</v>
      </c>
      <c r="B103" s="6">
        <v>104</v>
      </c>
      <c r="C103" t="s">
        <v>301</v>
      </c>
      <c r="D103" t="s">
        <v>302</v>
      </c>
      <c r="E103" t="s">
        <v>298</v>
      </c>
      <c r="F103">
        <v>1</v>
      </c>
      <c r="G103" t="s">
        <v>297</v>
      </c>
      <c r="H103" t="s">
        <v>294</v>
      </c>
      <c r="I103" t="s">
        <v>298</v>
      </c>
      <c r="J103">
        <v>2</v>
      </c>
      <c r="L103">
        <v>1</v>
      </c>
      <c r="M103" t="s">
        <v>361</v>
      </c>
      <c r="N103" t="s">
        <v>362</v>
      </c>
      <c r="O103">
        <v>3</v>
      </c>
      <c r="P103" s="14">
        <v>4</v>
      </c>
      <c r="Q103" s="14" t="s">
        <v>380</v>
      </c>
      <c r="R103" s="14">
        <v>4</v>
      </c>
      <c r="S103" s="14" t="s">
        <v>380</v>
      </c>
      <c r="T103" s="15">
        <v>0.57451399999999997</v>
      </c>
      <c r="U103" s="16">
        <v>16812.5</v>
      </c>
      <c r="V103" s="17">
        <v>167441</v>
      </c>
      <c r="W103" s="24">
        <v>84.505800000000008</v>
      </c>
      <c r="X103" s="24">
        <v>62.345200000000006</v>
      </c>
      <c r="Y103" s="24">
        <v>49.935200000000002</v>
      </c>
      <c r="Z103" s="19">
        <f t="shared" si="22"/>
        <v>0.1004085020992469</v>
      </c>
      <c r="AA103" s="19">
        <f t="shared" si="23"/>
        <v>29.877947955390333</v>
      </c>
      <c r="AB103" s="15">
        <v>0.56721314373241682</v>
      </c>
      <c r="AC103" s="16">
        <v>17243.398936736008</v>
      </c>
      <c r="AD103" s="17">
        <v>173742.26550160197</v>
      </c>
      <c r="AE103" s="21">
        <v>0.56892003144211345</v>
      </c>
      <c r="AF103" s="16">
        <v>17344.091385196014</v>
      </c>
      <c r="AG103" s="28">
        <v>175475.10884658495</v>
      </c>
      <c r="AH103" s="21">
        <v>0.58984589904363671</v>
      </c>
      <c r="AI103" s="16">
        <v>14782.459103255591</v>
      </c>
      <c r="AJ103" s="28">
        <v>164947.60068395792</v>
      </c>
      <c r="AK103" s="21">
        <v>0.59107299299236704</v>
      </c>
      <c r="AL103" s="16">
        <v>14856.791881452653</v>
      </c>
      <c r="AM103" s="28">
        <v>166297.41738349933</v>
      </c>
      <c r="AN103" s="15">
        <v>0.54221707675429087</v>
      </c>
      <c r="AO103" s="16">
        <v>12968.384511087854</v>
      </c>
      <c r="AP103" s="17">
        <v>124142.39044074531</v>
      </c>
      <c r="AQ103" s="15">
        <v>0.56892003144211345</v>
      </c>
      <c r="AR103" s="16">
        <v>17344.091385196014</v>
      </c>
      <c r="AS103" s="17">
        <v>175475.10884658495</v>
      </c>
      <c r="AT103" s="15">
        <v>0.56721314373241682</v>
      </c>
      <c r="AU103" s="16">
        <v>17243.398936736008</v>
      </c>
      <c r="AV103" s="17">
        <v>173742.26550160197</v>
      </c>
      <c r="AW103" s="24">
        <v>83.7</v>
      </c>
      <c r="AX103" s="24">
        <v>61.6</v>
      </c>
      <c r="AY103" s="24">
        <v>83.7</v>
      </c>
      <c r="AZ103" s="24">
        <v>61.1</v>
      </c>
      <c r="BA103" s="24">
        <f t="shared" si="24"/>
        <v>83.7</v>
      </c>
      <c r="BB103" s="24">
        <f t="shared" si="25"/>
        <v>61.35</v>
      </c>
      <c r="BC103" s="19">
        <f t="shared" si="26"/>
        <v>9.9247001798632689E-2</v>
      </c>
      <c r="BD103" s="24">
        <v>28.718085202039934</v>
      </c>
      <c r="BE103" s="19">
        <f t="shared" si="27"/>
        <v>-3.2296923245709097</v>
      </c>
      <c r="BF103" s="24">
        <f t="shared" si="28"/>
        <v>1.3643031784841075</v>
      </c>
      <c r="BJ103" s="14"/>
      <c r="BK103" s="14">
        <f t="shared" si="29"/>
        <v>-5.9564563032647992</v>
      </c>
      <c r="BL103" s="14">
        <f t="shared" si="30"/>
        <v>-29.642207829552415</v>
      </c>
      <c r="BM103" s="14">
        <f t="shared" si="31"/>
        <v>-34.878182549514911</v>
      </c>
      <c r="BN103" s="14">
        <f t="shared" si="32"/>
        <v>-0.96272401433692356</v>
      </c>
      <c r="BO103" s="14">
        <f t="shared" si="33"/>
        <v>-1.2097402597402664</v>
      </c>
      <c r="BP103" s="14">
        <f t="shared" si="34"/>
        <v>18.272995090016366</v>
      </c>
      <c r="BQ103" s="14">
        <f t="shared" si="35"/>
        <v>-0.96272401433692356</v>
      </c>
      <c r="BR103" s="14">
        <f t="shared" si="36"/>
        <v>-1.6221678891605609</v>
      </c>
      <c r="BS103" s="24">
        <f t="shared" si="37"/>
        <v>-4.0387886072153965</v>
      </c>
      <c r="BT103" s="24">
        <f t="shared" si="38"/>
        <v>1.3263782298165054</v>
      </c>
      <c r="BU103" s="24">
        <f t="shared" si="39"/>
        <v>2.5993058642088638</v>
      </c>
      <c r="BV103" s="24">
        <f t="shared" si="40"/>
        <v>3.0649710808705257</v>
      </c>
      <c r="BW103" s="24">
        <f t="shared" si="41"/>
        <v>-13.163731000289975</v>
      </c>
      <c r="BX103" s="24">
        <f t="shared" si="42"/>
        <v>4.5784891654400042</v>
      </c>
      <c r="BY103" s="24">
        <f t="shared" si="43"/>
        <v>0.68767310671064186</v>
      </c>
    </row>
    <row r="104" spans="1:77">
      <c r="A104" s="7" t="s">
        <v>121</v>
      </c>
      <c r="B104">
        <v>105</v>
      </c>
      <c r="C104" t="s">
        <v>413</v>
      </c>
      <c r="D104" t="s">
        <v>294</v>
      </c>
      <c r="E104" t="s">
        <v>298</v>
      </c>
      <c r="F104">
        <v>4</v>
      </c>
      <c r="G104" t="s">
        <v>310</v>
      </c>
      <c r="H104" t="s">
        <v>294</v>
      </c>
      <c r="I104" t="s">
        <v>295</v>
      </c>
      <c r="J104">
        <v>3</v>
      </c>
      <c r="L104">
        <v>0</v>
      </c>
      <c r="M104" t="s">
        <v>361</v>
      </c>
      <c r="N104" t="s">
        <v>362</v>
      </c>
      <c r="O104">
        <v>3</v>
      </c>
      <c r="P104" s="14">
        <v>4</v>
      </c>
      <c r="Q104" s="14" t="s">
        <v>380</v>
      </c>
      <c r="R104" s="14">
        <v>4</v>
      </c>
      <c r="S104" s="14" t="s">
        <v>380</v>
      </c>
      <c r="T104" s="15">
        <v>0.56137400000000004</v>
      </c>
      <c r="U104" s="16">
        <v>18110.3</v>
      </c>
      <c r="V104" s="17">
        <v>160052</v>
      </c>
      <c r="W104" s="24">
        <v>85.642800000000008</v>
      </c>
      <c r="X104" s="24">
        <v>70.3292</v>
      </c>
      <c r="Y104" s="24">
        <v>52.463299999999997</v>
      </c>
      <c r="Z104" s="19">
        <f t="shared" si="22"/>
        <v>0.11315260040486841</v>
      </c>
      <c r="AA104" s="19">
        <f t="shared" si="23"/>
        <v>26.512868367724447</v>
      </c>
      <c r="AB104" s="15">
        <v>0.59053038901082733</v>
      </c>
      <c r="AC104" s="16">
        <v>21657.812574588501</v>
      </c>
      <c r="AD104" s="17">
        <v>228991.46212257273</v>
      </c>
      <c r="AE104" s="21">
        <v>0.59807824174421886</v>
      </c>
      <c r="AF104" s="16">
        <v>22312.622574588502</v>
      </c>
      <c r="AG104" s="28">
        <v>240602.89712257273</v>
      </c>
      <c r="AH104" s="21">
        <v>0.59924030091733083</v>
      </c>
      <c r="AI104" s="16">
        <v>14950.082424169734</v>
      </c>
      <c r="AJ104" s="28">
        <v>171025.53684189927</v>
      </c>
      <c r="AK104" s="21">
        <v>0.60401605255370139</v>
      </c>
      <c r="AL104" s="16">
        <v>15288.037347618281</v>
      </c>
      <c r="AM104" s="28">
        <v>177105.26999083854</v>
      </c>
      <c r="AN104" s="15">
        <v>0.52445667524151207</v>
      </c>
      <c r="AO104" s="16">
        <v>11880.373241730429</v>
      </c>
      <c r="AP104" s="17">
        <v>108307.0414392282</v>
      </c>
      <c r="AQ104" s="15">
        <v>0.59807824174421886</v>
      </c>
      <c r="AR104" s="16">
        <v>22312.622574588502</v>
      </c>
      <c r="AS104" s="17">
        <v>240602.89712257273</v>
      </c>
      <c r="AT104" s="15">
        <v>0.59053038901082733</v>
      </c>
      <c r="AU104" s="16">
        <v>21657.812574588501</v>
      </c>
      <c r="AV104" s="17">
        <v>228991.46212257273</v>
      </c>
      <c r="AW104" s="24">
        <v>78.3</v>
      </c>
      <c r="AX104" s="24">
        <v>67</v>
      </c>
      <c r="AY104" s="24">
        <v>72.400000000000006</v>
      </c>
      <c r="AZ104" s="24">
        <v>64.7</v>
      </c>
      <c r="BA104" s="24">
        <f t="shared" si="24"/>
        <v>75.349999999999994</v>
      </c>
      <c r="BB104" s="24">
        <f t="shared" si="25"/>
        <v>65.849999999999994</v>
      </c>
      <c r="BC104" s="19">
        <f t="shared" si="26"/>
        <v>9.4579126985073703E-2</v>
      </c>
      <c r="BD104" s="24">
        <v>27.349403735598322</v>
      </c>
      <c r="BE104" s="19">
        <f t="shared" si="27"/>
        <v>-3.6917324758487968</v>
      </c>
      <c r="BF104" s="24">
        <f t="shared" si="28"/>
        <v>1.1442672741078208</v>
      </c>
      <c r="BJ104" s="14"/>
      <c r="BK104" s="14">
        <f t="shared" si="29"/>
        <v>-7.0391562356390169</v>
      </c>
      <c r="BL104" s="14">
        <f t="shared" si="30"/>
        <v>-52.438813423694711</v>
      </c>
      <c r="BM104" s="14">
        <f t="shared" si="31"/>
        <v>-47.776172142792994</v>
      </c>
      <c r="BN104" s="14">
        <f t="shared" si="32"/>
        <v>-9.3777777777777924</v>
      </c>
      <c r="BO104" s="14">
        <f t="shared" si="33"/>
        <v>-4.968955223880597</v>
      </c>
      <c r="BP104" s="14">
        <f t="shared" si="34"/>
        <v>18.912982998454414</v>
      </c>
      <c r="BQ104" s="14">
        <f t="shared" si="35"/>
        <v>-13.659986728599888</v>
      </c>
      <c r="BR104" s="14">
        <f t="shared" si="36"/>
        <v>-6.8021260440394933</v>
      </c>
      <c r="BS104" s="24">
        <f t="shared" si="37"/>
        <v>3.0586969133262318</v>
      </c>
      <c r="BT104" s="24">
        <f t="shared" si="38"/>
        <v>-3.3466788889373009</v>
      </c>
      <c r="BU104" s="24">
        <f t="shared" si="39"/>
        <v>6.3190511151142843</v>
      </c>
      <c r="BV104" s="24">
        <f t="shared" si="40"/>
        <v>18.833835245232279</v>
      </c>
      <c r="BW104" s="24">
        <f t="shared" si="41"/>
        <v>-18.460594961990967</v>
      </c>
      <c r="BX104" s="24">
        <f t="shared" si="42"/>
        <v>33.478772735449184</v>
      </c>
      <c r="BY104" s="24">
        <f t="shared" si="43"/>
        <v>9.6288890735553423</v>
      </c>
    </row>
    <row r="105" spans="1:77">
      <c r="A105" t="s">
        <v>122</v>
      </c>
      <c r="B105">
        <v>106</v>
      </c>
      <c r="C105" t="s">
        <v>413</v>
      </c>
      <c r="D105" t="s">
        <v>294</v>
      </c>
      <c r="E105" t="s">
        <v>298</v>
      </c>
      <c r="F105">
        <v>4</v>
      </c>
      <c r="G105" t="s">
        <v>297</v>
      </c>
      <c r="H105" t="s">
        <v>294</v>
      </c>
      <c r="I105" t="s">
        <v>298</v>
      </c>
      <c r="J105">
        <v>2</v>
      </c>
      <c r="L105">
        <v>0</v>
      </c>
      <c r="M105" t="s">
        <v>361</v>
      </c>
      <c r="N105" t="s">
        <v>362</v>
      </c>
      <c r="O105">
        <v>3</v>
      </c>
      <c r="P105" s="14">
        <v>4</v>
      </c>
      <c r="Q105" s="14" t="s">
        <v>380</v>
      </c>
      <c r="R105" s="14">
        <v>4</v>
      </c>
      <c r="S105" s="14" t="s">
        <v>380</v>
      </c>
      <c r="T105" s="15">
        <v>0.61809400000000003</v>
      </c>
      <c r="U105" s="16">
        <v>25117.4</v>
      </c>
      <c r="V105" s="17">
        <v>276154</v>
      </c>
      <c r="W105" s="24">
        <v>110.608</v>
      </c>
      <c r="X105" s="24">
        <v>71.1053</v>
      </c>
      <c r="Y105" s="24">
        <v>59.6494</v>
      </c>
      <c r="Z105" s="19">
        <f t="shared" si="22"/>
        <v>9.0954322588121125E-2</v>
      </c>
      <c r="AA105" s="19">
        <f t="shared" si="23"/>
        <v>32.983589065747246</v>
      </c>
      <c r="AB105" s="15">
        <v>0.55452438104972246</v>
      </c>
      <c r="AC105" s="16">
        <v>25125.56823464077</v>
      </c>
      <c r="AD105" s="17">
        <v>248176.3110259177</v>
      </c>
      <c r="AE105" s="21">
        <v>0.61685422023098202</v>
      </c>
      <c r="AF105" s="16">
        <v>29740.948234640768</v>
      </c>
      <c r="AG105" s="28">
        <v>343978.89902591769</v>
      </c>
      <c r="AH105" s="21">
        <v>0.58742577901758342</v>
      </c>
      <c r="AI105" s="16">
        <v>18303.375516019569</v>
      </c>
      <c r="AJ105" s="28">
        <v>203037.14337883829</v>
      </c>
      <c r="AK105" s="21">
        <v>0.6263327122294593</v>
      </c>
      <c r="AL105" s="16">
        <v>20588.473120566578</v>
      </c>
      <c r="AM105" s="28">
        <v>253199.26115478654</v>
      </c>
      <c r="AN105" s="15">
        <v>0.55244297333462722</v>
      </c>
      <c r="AO105" s="16">
        <v>18105.585116096041</v>
      </c>
      <c r="AP105" s="17">
        <v>180782.60218456987</v>
      </c>
      <c r="AQ105" s="15">
        <v>0.61685422023098202</v>
      </c>
      <c r="AR105" s="16">
        <v>29740.948234640768</v>
      </c>
      <c r="AS105" s="17">
        <v>343978.89902591769</v>
      </c>
      <c r="AT105" s="15">
        <v>0.55452438104972246</v>
      </c>
      <c r="AU105" s="16">
        <v>25125.56823464077</v>
      </c>
      <c r="AV105" s="17">
        <v>248176.3110259177</v>
      </c>
      <c r="AW105" s="24">
        <v>113.2</v>
      </c>
      <c r="AX105" s="24">
        <v>63.6</v>
      </c>
      <c r="AY105" s="24">
        <v>125.9</v>
      </c>
      <c r="AZ105" s="24">
        <v>51</v>
      </c>
      <c r="BA105" s="24">
        <f t="shared" si="24"/>
        <v>119.55000000000001</v>
      </c>
      <c r="BB105" s="24">
        <f t="shared" si="25"/>
        <v>57.3</v>
      </c>
      <c r="BC105" s="19">
        <f t="shared" si="26"/>
        <v>0.10124079986029304</v>
      </c>
      <c r="BD105" s="24">
        <v>29.954724085197174</v>
      </c>
      <c r="BE105" s="19">
        <f t="shared" si="27"/>
        <v>-6.5651026665372818</v>
      </c>
      <c r="BF105" s="24">
        <f t="shared" si="28"/>
        <v>2.086387434554974</v>
      </c>
      <c r="BJ105" s="14"/>
      <c r="BK105" s="14">
        <f t="shared" si="29"/>
        <v>-11.883765353932105</v>
      </c>
      <c r="BL105" s="14">
        <f t="shared" si="30"/>
        <v>-38.727358651725588</v>
      </c>
      <c r="BM105" s="14">
        <f t="shared" si="31"/>
        <v>-52.754743356366099</v>
      </c>
      <c r="BN105" s="14">
        <f t="shared" si="32"/>
        <v>2.2897526501766774</v>
      </c>
      <c r="BO105" s="14">
        <f t="shared" si="33"/>
        <v>-11.800786163522009</v>
      </c>
      <c r="BP105" s="14">
        <f t="shared" si="34"/>
        <v>-16.959607843137256</v>
      </c>
      <c r="BQ105" s="14">
        <f t="shared" si="35"/>
        <v>7.4797156001672995</v>
      </c>
      <c r="BR105" s="14">
        <f t="shared" si="36"/>
        <v>-24.093019197207685</v>
      </c>
      <c r="BS105" s="24">
        <f t="shared" si="37"/>
        <v>-10.111476813925508</v>
      </c>
      <c r="BT105" s="24">
        <f t="shared" si="38"/>
        <v>-5.59253363883938</v>
      </c>
      <c r="BU105" s="24">
        <f t="shared" si="39"/>
        <v>-5.2207822805642694</v>
      </c>
      <c r="BV105" s="24">
        <f t="shared" si="40"/>
        <v>15.546068666551422</v>
      </c>
      <c r="BW105" s="24">
        <f t="shared" si="41"/>
        <v>-21.997390738555126</v>
      </c>
      <c r="BX105" s="24">
        <f t="shared" si="42"/>
        <v>19.717749902097136</v>
      </c>
      <c r="BY105" s="24">
        <f t="shared" si="43"/>
        <v>9.0658790789996431</v>
      </c>
    </row>
    <row r="106" spans="1:77">
      <c r="A106" t="s">
        <v>123</v>
      </c>
      <c r="B106">
        <v>107</v>
      </c>
      <c r="C106" t="s">
        <v>293</v>
      </c>
      <c r="D106" t="s">
        <v>294</v>
      </c>
      <c r="E106" t="s">
        <v>295</v>
      </c>
      <c r="F106">
        <v>1</v>
      </c>
      <c r="G106" t="s">
        <v>297</v>
      </c>
      <c r="H106" t="s">
        <v>294</v>
      </c>
      <c r="I106" t="s">
        <v>298</v>
      </c>
      <c r="J106">
        <v>2</v>
      </c>
      <c r="L106">
        <v>1</v>
      </c>
      <c r="M106" t="s">
        <v>361</v>
      </c>
      <c r="N106" t="s">
        <v>362</v>
      </c>
      <c r="O106">
        <v>3</v>
      </c>
      <c r="P106" s="14">
        <v>4</v>
      </c>
      <c r="Q106" s="14" t="s">
        <v>380</v>
      </c>
      <c r="R106" s="14">
        <v>4</v>
      </c>
      <c r="S106" s="14" t="s">
        <v>380</v>
      </c>
      <c r="T106" s="15">
        <v>0.65135200000000004</v>
      </c>
      <c r="U106" s="16">
        <v>28992.400000000001</v>
      </c>
      <c r="V106" s="17">
        <v>353901</v>
      </c>
      <c r="W106" s="24">
        <v>115.595</v>
      </c>
      <c r="X106" s="24">
        <v>74.796899999999994</v>
      </c>
      <c r="Y106" s="24">
        <v>70.122100000000003</v>
      </c>
      <c r="Z106" s="19">
        <f t="shared" si="22"/>
        <v>8.1922345514706091E-2</v>
      </c>
      <c r="AA106" s="19">
        <f t="shared" si="23"/>
        <v>36.620045253238779</v>
      </c>
      <c r="AB106" s="15">
        <v>0.61454889888773312</v>
      </c>
      <c r="AC106" s="16">
        <v>25306.071343046184</v>
      </c>
      <c r="AD106" s="17">
        <v>291312.53183435899</v>
      </c>
      <c r="AE106" s="21">
        <v>0.65317724044047176</v>
      </c>
      <c r="AF106" s="16">
        <v>28804.06597863571</v>
      </c>
      <c r="AG106" s="28">
        <v>369718.43365192408</v>
      </c>
      <c r="AH106" s="21">
        <v>0.64406152805940553</v>
      </c>
      <c r="AI106" s="16">
        <v>21843.115468691052</v>
      </c>
      <c r="AJ106" s="28">
        <v>282933.08787776559</v>
      </c>
      <c r="AK106" s="21">
        <v>0.67063296282883611</v>
      </c>
      <c r="AL106" s="16">
        <v>24246.061443916751</v>
      </c>
      <c r="AM106" s="28">
        <v>340241.70376369258</v>
      </c>
      <c r="AN106" s="15">
        <v>0.60830163372997337</v>
      </c>
      <c r="AO106" s="16">
        <v>20154.628068607628</v>
      </c>
      <c r="AP106" s="17">
        <v>229847.75238118315</v>
      </c>
      <c r="AQ106" s="15">
        <v>0.65317724044047176</v>
      </c>
      <c r="AR106" s="16">
        <v>28804.06597863571</v>
      </c>
      <c r="AS106" s="17">
        <v>369718.43365192408</v>
      </c>
      <c r="AT106" s="15">
        <v>0.61454889888773312</v>
      </c>
      <c r="AU106" s="16">
        <v>25306.071343046184</v>
      </c>
      <c r="AV106" s="17">
        <v>291312.53183435899</v>
      </c>
      <c r="AW106" s="24">
        <v>114.6</v>
      </c>
      <c r="AX106" s="24">
        <v>75.400000000000006</v>
      </c>
      <c r="AY106" s="24">
        <v>114</v>
      </c>
      <c r="AZ106" s="24">
        <v>62.7</v>
      </c>
      <c r="BA106" s="24">
        <f t="shared" si="24"/>
        <v>114.3</v>
      </c>
      <c r="BB106" s="24">
        <f t="shared" si="25"/>
        <v>69.050000000000011</v>
      </c>
      <c r="BC106" s="19">
        <f t="shared" si="26"/>
        <v>8.6869147659721271E-2</v>
      </c>
      <c r="BD106" s="24">
        <v>34.212651049490994</v>
      </c>
      <c r="BE106" s="19">
        <f t="shared" si="27"/>
        <v>-4.3050366270026679</v>
      </c>
      <c r="BF106" s="24">
        <f t="shared" si="28"/>
        <v>1.6553222302679216</v>
      </c>
      <c r="BJ106" s="14"/>
      <c r="BK106" s="14">
        <f t="shared" si="29"/>
        <v>-7.0771413198500204</v>
      </c>
      <c r="BL106" s="14">
        <f t="shared" si="30"/>
        <v>-43.849838862359746</v>
      </c>
      <c r="BM106" s="14">
        <f t="shared" si="31"/>
        <v>-53.971921123285547</v>
      </c>
      <c r="BN106" s="14">
        <f t="shared" si="32"/>
        <v>-0.86823734729494295</v>
      </c>
      <c r="BO106" s="14">
        <f t="shared" si="33"/>
        <v>0.79986737400532093</v>
      </c>
      <c r="BP106" s="14">
        <f t="shared" si="34"/>
        <v>-11.837480063795853</v>
      </c>
      <c r="BQ106" s="14">
        <f t="shared" si="35"/>
        <v>-1.1329833770778668</v>
      </c>
      <c r="BR106" s="14">
        <f t="shared" si="36"/>
        <v>-8.3228095582910662</v>
      </c>
      <c r="BS106" s="24">
        <f t="shared" si="37"/>
        <v>-7.0365614177788238</v>
      </c>
      <c r="BT106" s="24">
        <f t="shared" si="38"/>
        <v>6.0951665146238447</v>
      </c>
      <c r="BU106" s="24">
        <f t="shared" si="39"/>
        <v>-1.1319527130522955</v>
      </c>
      <c r="BV106" s="24">
        <f t="shared" si="40"/>
        <v>0.65384526442892055</v>
      </c>
      <c r="BW106" s="24">
        <f t="shared" si="41"/>
        <v>-19.575709510849602</v>
      </c>
      <c r="BX106" s="24">
        <f t="shared" si="42"/>
        <v>4.2782377648001155</v>
      </c>
      <c r="BY106" s="24">
        <f t="shared" si="43"/>
        <v>4.0145861266301974</v>
      </c>
    </row>
    <row r="107" spans="1:77">
      <c r="A107" t="s">
        <v>124</v>
      </c>
      <c r="B107">
        <v>108</v>
      </c>
      <c r="C107" t="s">
        <v>300</v>
      </c>
      <c r="D107" t="s">
        <v>294</v>
      </c>
      <c r="E107" t="s">
        <v>298</v>
      </c>
      <c r="F107">
        <v>3</v>
      </c>
      <c r="G107" t="s">
        <v>299</v>
      </c>
      <c r="H107" t="s">
        <v>294</v>
      </c>
      <c r="I107" t="s">
        <v>295</v>
      </c>
      <c r="J107">
        <v>2</v>
      </c>
      <c r="K107" t="s">
        <v>322</v>
      </c>
      <c r="L107">
        <v>1</v>
      </c>
      <c r="M107" t="s">
        <v>361</v>
      </c>
      <c r="N107" t="s">
        <v>362</v>
      </c>
      <c r="O107">
        <v>3</v>
      </c>
      <c r="P107" s="14">
        <v>4</v>
      </c>
      <c r="Q107" s="14" t="s">
        <v>380</v>
      </c>
      <c r="R107" s="14">
        <v>4</v>
      </c>
      <c r="S107" s="14" t="s">
        <v>380</v>
      </c>
      <c r="T107" s="15">
        <v>0.61336500000000005</v>
      </c>
      <c r="U107" s="16">
        <v>30540.3</v>
      </c>
      <c r="V107" s="17">
        <v>319728</v>
      </c>
      <c r="W107" s="24">
        <v>141.63500000000002</v>
      </c>
      <c r="X107" s="24">
        <v>75.923500000000004</v>
      </c>
      <c r="Y107" s="24">
        <v>58.163600000000002</v>
      </c>
      <c r="Z107" s="19">
        <f t="shared" si="22"/>
        <v>9.5519629184807081E-2</v>
      </c>
      <c r="AA107" s="19">
        <f t="shared" si="23"/>
        <v>31.407157100617873</v>
      </c>
      <c r="AB107" s="15">
        <v>0.56768775041093367</v>
      </c>
      <c r="AC107" s="16">
        <v>25336.956086045164</v>
      </c>
      <c r="AD107" s="17">
        <v>261697.10369873009</v>
      </c>
      <c r="AE107" s="21">
        <v>0.61620241898076689</v>
      </c>
      <c r="AF107" s="16">
        <v>28618.661263073664</v>
      </c>
      <c r="AG107" s="28">
        <v>334335.80856963614</v>
      </c>
      <c r="AH107" s="21">
        <v>0.59557667778842338</v>
      </c>
      <c r="AI107" s="16">
        <v>20968.87215366806</v>
      </c>
      <c r="AJ107" s="28">
        <v>237475.08307995484</v>
      </c>
      <c r="AK107" s="21">
        <v>0.62776199229724949</v>
      </c>
      <c r="AL107" s="16">
        <v>23050.748134239722</v>
      </c>
      <c r="AM107" s="28">
        <v>284513.41684386897</v>
      </c>
      <c r="AN107" s="15">
        <v>0.56691530614168661</v>
      </c>
      <c r="AO107" s="16">
        <v>21804.277902649497</v>
      </c>
      <c r="AP107" s="17">
        <v>226710.67523867037</v>
      </c>
      <c r="AQ107" s="15">
        <v>0.61620241898076689</v>
      </c>
      <c r="AR107" s="16">
        <v>28618.661263073664</v>
      </c>
      <c r="AS107" s="17">
        <v>334335.80856963614</v>
      </c>
      <c r="AT107" s="15">
        <v>0.56768775041093367</v>
      </c>
      <c r="AU107" s="16">
        <v>25336.956086045164</v>
      </c>
      <c r="AV107" s="17">
        <v>261697.10369873009</v>
      </c>
      <c r="AW107" s="24">
        <v>138.9</v>
      </c>
      <c r="AX107" s="24">
        <v>62.3</v>
      </c>
      <c r="AY107" s="24">
        <v>141.1</v>
      </c>
      <c r="AZ107" s="24">
        <v>52</v>
      </c>
      <c r="BA107" s="24">
        <f t="shared" si="24"/>
        <v>140</v>
      </c>
      <c r="BB107" s="24">
        <f t="shared" si="25"/>
        <v>57.15</v>
      </c>
      <c r="BC107" s="19">
        <f t="shared" si="26"/>
        <v>9.6817869697226278E-2</v>
      </c>
      <c r="BD107" s="24">
        <v>31.192595726060091</v>
      </c>
      <c r="BE107" s="19">
        <f t="shared" si="27"/>
        <v>-4.6449693858313434</v>
      </c>
      <c r="BF107" s="24">
        <f t="shared" si="28"/>
        <v>2.4496937882764653</v>
      </c>
      <c r="BJ107" s="14"/>
      <c r="BK107" s="14">
        <f t="shared" si="29"/>
        <v>-8.1934097307128386</v>
      </c>
      <c r="BL107" s="14">
        <f t="shared" si="30"/>
        <v>-40.065633617194749</v>
      </c>
      <c r="BM107" s="14">
        <f t="shared" si="31"/>
        <v>-41.029089019917279</v>
      </c>
      <c r="BN107" s="14">
        <f t="shared" si="32"/>
        <v>-1.9690424766018815</v>
      </c>
      <c r="BO107" s="14">
        <f t="shared" si="33"/>
        <v>-21.867576243980754</v>
      </c>
      <c r="BP107" s="14">
        <f t="shared" si="34"/>
        <v>-11.853076923076927</v>
      </c>
      <c r="BQ107" s="14">
        <f t="shared" si="35"/>
        <v>-1.1678571428571565</v>
      </c>
      <c r="BR107" s="14">
        <f t="shared" si="36"/>
        <v>-32.849518810148744</v>
      </c>
      <c r="BS107" s="24">
        <f t="shared" si="37"/>
        <v>-0.68785995382399345</v>
      </c>
      <c r="BT107" s="24">
        <f t="shared" si="38"/>
        <v>-1.7232293629740694</v>
      </c>
      <c r="BU107" s="24">
        <f t="shared" si="39"/>
        <v>-2.9867392184715316</v>
      </c>
      <c r="BV107" s="24">
        <f t="shared" si="40"/>
        <v>6.7146353187589689</v>
      </c>
      <c r="BW107" s="24">
        <f t="shared" si="41"/>
        <v>-32.491578243550592</v>
      </c>
      <c r="BX107" s="24">
        <f t="shared" si="42"/>
        <v>4.3692025189080494</v>
      </c>
      <c r="BY107" s="24">
        <f t="shared" si="43"/>
        <v>12.377125671881958</v>
      </c>
    </row>
    <row r="108" spans="1:77">
      <c r="A108" s="9" t="s">
        <v>125</v>
      </c>
      <c r="B108" s="5">
        <v>109</v>
      </c>
      <c r="C108" s="9"/>
      <c r="D108" s="9"/>
      <c r="E108" s="9"/>
      <c r="F108" s="9"/>
      <c r="G108" s="11" t="s">
        <v>299</v>
      </c>
      <c r="H108" t="s">
        <v>294</v>
      </c>
      <c r="I108" s="11" t="s">
        <v>295</v>
      </c>
      <c r="J108" s="11">
        <v>2</v>
      </c>
      <c r="K108" s="11"/>
      <c r="L108" s="9">
        <v>1</v>
      </c>
      <c r="M108" t="s">
        <v>361</v>
      </c>
      <c r="N108" t="s">
        <v>362</v>
      </c>
      <c r="O108">
        <v>3</v>
      </c>
      <c r="P108" s="27"/>
      <c r="Q108" s="27"/>
      <c r="R108" s="18">
        <v>4</v>
      </c>
      <c r="S108" s="18" t="s">
        <v>380</v>
      </c>
      <c r="T108" s="15">
        <v>0.62682099999999996</v>
      </c>
      <c r="U108" s="16">
        <v>24246.6</v>
      </c>
      <c r="V108" s="17">
        <v>274684</v>
      </c>
      <c r="W108" s="24">
        <v>102.117</v>
      </c>
      <c r="X108" s="24">
        <v>74.399599999999992</v>
      </c>
      <c r="Y108" s="24">
        <v>62.364400000000003</v>
      </c>
      <c r="Z108" s="19">
        <f t="shared" si="22"/>
        <v>8.8270885817885281E-2</v>
      </c>
      <c r="AA108" s="19">
        <f t="shared" si="23"/>
        <v>33.986290861399127</v>
      </c>
      <c r="AB108" s="20"/>
      <c r="AC108" s="27"/>
      <c r="AD108" s="27"/>
      <c r="AE108" s="21"/>
      <c r="AF108" s="16"/>
      <c r="AG108" s="28"/>
      <c r="AH108" s="21"/>
      <c r="AI108" s="16"/>
      <c r="AJ108" s="28"/>
      <c r="AK108" s="21"/>
      <c r="AL108" s="16"/>
      <c r="AM108" s="28"/>
      <c r="AN108" s="15"/>
      <c r="AO108" s="16"/>
      <c r="AP108" s="27"/>
      <c r="AQ108" s="15" t="e">
        <v>#DIV/0!</v>
      </c>
      <c r="AR108" s="16">
        <v>0</v>
      </c>
      <c r="AS108" s="27">
        <v>0</v>
      </c>
      <c r="AT108" s="15" t="e">
        <v>#DIV/0!</v>
      </c>
      <c r="AU108" s="16">
        <v>0</v>
      </c>
      <c r="AV108" s="27">
        <v>0</v>
      </c>
      <c r="AW108" s="25"/>
      <c r="AX108" s="25"/>
      <c r="AY108" s="25"/>
      <c r="AZ108" s="25"/>
      <c r="BA108" s="24">
        <f t="shared" si="24"/>
        <v>0</v>
      </c>
      <c r="BB108" s="24">
        <f t="shared" si="25"/>
        <v>0</v>
      </c>
      <c r="BC108" s="19" t="e">
        <f t="shared" si="26"/>
        <v>#DIV/0!</v>
      </c>
      <c r="BD108" s="24">
        <v>-1</v>
      </c>
      <c r="BE108" s="19">
        <f t="shared" si="27"/>
        <v>-62.682099999999998</v>
      </c>
      <c r="BF108" s="24" t="e">
        <f t="shared" si="28"/>
        <v>#DIV/0!</v>
      </c>
      <c r="BJ108" s="14"/>
      <c r="BK108" s="14" t="e">
        <f t="shared" si="29"/>
        <v>#DIV/0!</v>
      </c>
      <c r="BL108" s="14" t="e">
        <f t="shared" si="30"/>
        <v>#DIV/0!</v>
      </c>
      <c r="BM108" s="14" t="e">
        <f t="shared" si="31"/>
        <v>#DIV/0!</v>
      </c>
      <c r="BN108" s="14" t="e">
        <f t="shared" si="32"/>
        <v>#DIV/0!</v>
      </c>
      <c r="BO108" s="14" t="e">
        <f t="shared" si="33"/>
        <v>#DIV/0!</v>
      </c>
      <c r="BP108" s="14" t="e">
        <f t="shared" si="34"/>
        <v>#DIV/0!</v>
      </c>
      <c r="BQ108" s="14" t="e">
        <f t="shared" si="35"/>
        <v>#DIV/0!</v>
      </c>
      <c r="BR108" s="14" t="e">
        <f t="shared" si="36"/>
        <v>#DIV/0!</v>
      </c>
      <c r="BS108" s="24">
        <f t="shared" si="37"/>
        <v>3498.6290861399125</v>
      </c>
      <c r="BT108" s="24" t="e">
        <f t="shared" si="38"/>
        <v>#DIV/0!</v>
      </c>
      <c r="BU108" s="24" t="e">
        <f t="shared" si="39"/>
        <v>#DIV/0!</v>
      </c>
      <c r="BV108" s="24" t="e">
        <f t="shared" si="40"/>
        <v>#DIV/0!</v>
      </c>
      <c r="BW108" s="24" t="e">
        <f t="shared" si="41"/>
        <v>#DIV/0!</v>
      </c>
      <c r="BX108" s="24" t="e">
        <f t="shared" si="42"/>
        <v>#DIV/0!</v>
      </c>
      <c r="BY108" s="24" t="e">
        <f t="shared" si="43"/>
        <v>#DIV/0!</v>
      </c>
    </row>
    <row r="109" spans="1:77">
      <c r="A109" t="s">
        <v>126</v>
      </c>
      <c r="B109">
        <v>110</v>
      </c>
      <c r="C109" t="s">
        <v>417</v>
      </c>
      <c r="D109" t="s">
        <v>314</v>
      </c>
      <c r="E109" t="s">
        <v>416</v>
      </c>
      <c r="F109">
        <v>4</v>
      </c>
      <c r="G109" t="s">
        <v>313</v>
      </c>
      <c r="H109" t="s">
        <v>314</v>
      </c>
      <c r="I109" t="s">
        <v>308</v>
      </c>
      <c r="J109">
        <v>3</v>
      </c>
      <c r="L109">
        <v>2</v>
      </c>
      <c r="M109" t="s">
        <v>363</v>
      </c>
      <c r="N109" t="s">
        <v>362</v>
      </c>
      <c r="O109">
        <v>4</v>
      </c>
      <c r="P109" s="14">
        <v>1</v>
      </c>
      <c r="Q109" s="14" t="s">
        <v>381</v>
      </c>
      <c r="R109" s="14">
        <v>1</v>
      </c>
      <c r="S109" s="14" t="s">
        <v>381</v>
      </c>
      <c r="T109" s="15">
        <v>0.602549</v>
      </c>
      <c r="U109" s="16">
        <v>19751.7</v>
      </c>
      <c r="V109" s="17">
        <v>200010</v>
      </c>
      <c r="W109" s="24">
        <v>81.181100000000001</v>
      </c>
      <c r="X109" s="24">
        <v>73.091899999999995</v>
      </c>
      <c r="Y109" s="24">
        <v>66.447099999999992</v>
      </c>
      <c r="Z109" s="19">
        <f t="shared" si="22"/>
        <v>9.8753562321883911E-2</v>
      </c>
      <c r="AA109" s="19">
        <f t="shared" si="23"/>
        <v>30.378650951563664</v>
      </c>
      <c r="AB109" s="15">
        <v>0.62823072473788344</v>
      </c>
      <c r="AC109" s="16">
        <v>17999.637717901242</v>
      </c>
      <c r="AD109" s="17">
        <v>222764.26786523996</v>
      </c>
      <c r="AE109" s="21">
        <v>0.65638989861205643</v>
      </c>
      <c r="AF109" s="16">
        <v>20494.924668857442</v>
      </c>
      <c r="AG109" s="28">
        <v>275385.74846332811</v>
      </c>
      <c r="AH109" s="21">
        <v>0.62823072473788344</v>
      </c>
      <c r="AI109" s="16">
        <v>17999.637717901242</v>
      </c>
      <c r="AJ109" s="28">
        <v>222764.26786523996</v>
      </c>
      <c r="AK109" s="21">
        <v>0.65638989861205643</v>
      </c>
      <c r="AL109" s="16">
        <v>20494.924668857442</v>
      </c>
      <c r="AM109" s="28">
        <v>275385.74846332811</v>
      </c>
      <c r="AN109" s="15">
        <v>0.62823072473788344</v>
      </c>
      <c r="AO109" s="16">
        <v>17999.637717901242</v>
      </c>
      <c r="AP109" s="17">
        <v>222764.26786523996</v>
      </c>
      <c r="AQ109" s="15">
        <v>0.57985293626535506</v>
      </c>
      <c r="AR109" s="16">
        <v>15873.268688802198</v>
      </c>
      <c r="AS109" s="17">
        <v>165327.42176138744</v>
      </c>
      <c r="AT109" s="15">
        <v>0.56932674317560739</v>
      </c>
      <c r="AU109" s="16">
        <v>14181.929859474414</v>
      </c>
      <c r="AV109" s="17">
        <v>144057.92537161038</v>
      </c>
      <c r="AW109" s="24">
        <v>85.7</v>
      </c>
      <c r="AX109" s="24">
        <v>78.5</v>
      </c>
      <c r="AY109" s="24">
        <v>85</v>
      </c>
      <c r="AZ109" s="24">
        <v>63.5</v>
      </c>
      <c r="BA109" s="24">
        <f t="shared" si="24"/>
        <v>85.35</v>
      </c>
      <c r="BB109" s="24">
        <f t="shared" si="25"/>
        <v>71</v>
      </c>
      <c r="BC109" s="19">
        <f t="shared" si="26"/>
        <v>8.0801278815460773E-2</v>
      </c>
      <c r="BD109" s="24">
        <v>37.128125247269857</v>
      </c>
      <c r="BE109" s="19">
        <f t="shared" si="27"/>
        <v>2.5681724737883438</v>
      </c>
      <c r="BF109" s="24">
        <f t="shared" si="28"/>
        <v>1.2021126760563379</v>
      </c>
      <c r="BJ109" s="14"/>
      <c r="BK109" s="14">
        <f t="shared" si="29"/>
        <v>4.0879447194497871</v>
      </c>
      <c r="BL109" s="14">
        <f t="shared" si="30"/>
        <v>-9.7338752565907178</v>
      </c>
      <c r="BM109" s="14">
        <f t="shared" si="31"/>
        <v>10.214505263027657</v>
      </c>
      <c r="BN109" s="14">
        <f t="shared" si="32"/>
        <v>5.2729288214702468</v>
      </c>
      <c r="BO109" s="14">
        <f t="shared" si="33"/>
        <v>6.8892993630573303</v>
      </c>
      <c r="BP109" s="14">
        <f t="shared" si="34"/>
        <v>-4.6411023622047116</v>
      </c>
      <c r="BQ109" s="14">
        <f t="shared" si="35"/>
        <v>4.8844756883421141</v>
      </c>
      <c r="BR109" s="14">
        <f t="shared" si="36"/>
        <v>-2.9463380281690075</v>
      </c>
      <c r="BS109" s="24">
        <f t="shared" si="37"/>
        <v>18.178871814171394</v>
      </c>
      <c r="BT109" s="24">
        <f t="shared" si="38"/>
        <v>11.449429488626812</v>
      </c>
      <c r="BU109" s="24">
        <f t="shared" si="39"/>
        <v>4.0879447194497871</v>
      </c>
      <c r="BV109" s="24">
        <f t="shared" si="40"/>
        <v>3.6263839992873463</v>
      </c>
      <c r="BW109" s="24">
        <f t="shared" si="41"/>
        <v>3.6263839992873463</v>
      </c>
      <c r="BX109" s="24">
        <f t="shared" si="42"/>
        <v>27.370969225506443</v>
      </c>
      <c r="BY109" s="24">
        <f t="shared" si="43"/>
        <v>27.370969225506443</v>
      </c>
    </row>
    <row r="110" spans="1:77">
      <c r="A110" t="s">
        <v>127</v>
      </c>
      <c r="B110">
        <v>111</v>
      </c>
      <c r="C110" t="s">
        <v>414</v>
      </c>
      <c r="D110" t="s">
        <v>314</v>
      </c>
      <c r="E110" t="s">
        <v>308</v>
      </c>
      <c r="F110">
        <v>4</v>
      </c>
      <c r="G110" t="s">
        <v>313</v>
      </c>
      <c r="H110" t="s">
        <v>314</v>
      </c>
      <c r="I110" t="s">
        <v>308</v>
      </c>
      <c r="J110">
        <v>3</v>
      </c>
      <c r="K110" t="s">
        <v>323</v>
      </c>
      <c r="L110">
        <v>1</v>
      </c>
      <c r="M110" t="s">
        <v>363</v>
      </c>
      <c r="N110" t="s">
        <v>362</v>
      </c>
      <c r="O110">
        <v>4</v>
      </c>
      <c r="P110" s="14">
        <v>1</v>
      </c>
      <c r="Q110" s="14" t="s">
        <v>381</v>
      </c>
      <c r="R110" s="14">
        <v>1</v>
      </c>
      <c r="S110" s="14" t="s">
        <v>381</v>
      </c>
      <c r="T110" s="15">
        <v>0.581237</v>
      </c>
      <c r="U110" s="16">
        <v>19361.400000000001</v>
      </c>
      <c r="V110" s="17">
        <v>182861</v>
      </c>
      <c r="W110" s="24">
        <v>96.182100000000005</v>
      </c>
      <c r="X110" s="24">
        <v>71.911799999999999</v>
      </c>
      <c r="Y110" s="24">
        <v>61.125100000000003</v>
      </c>
      <c r="Z110" s="19">
        <f t="shared" si="22"/>
        <v>0.10588042283483083</v>
      </c>
      <c r="AA110" s="19">
        <f t="shared" si="23"/>
        <v>28.333849824909354</v>
      </c>
      <c r="AB110" s="15">
        <v>0.60866809908303388</v>
      </c>
      <c r="AC110" s="16">
        <v>17232.903436257417</v>
      </c>
      <c r="AD110" s="17">
        <v>202026.19457087637</v>
      </c>
      <c r="AE110" s="21">
        <v>0.65748313848579598</v>
      </c>
      <c r="AF110" s="16">
        <v>20830.153894809475</v>
      </c>
      <c r="AG110" s="28">
        <v>280794.53036024328</v>
      </c>
      <c r="AH110" s="21">
        <v>0.60866809908303388</v>
      </c>
      <c r="AI110" s="16">
        <v>17232.903436257417</v>
      </c>
      <c r="AJ110" s="28">
        <v>202026.19457087637</v>
      </c>
      <c r="AK110" s="21">
        <v>0.65748313848579598</v>
      </c>
      <c r="AL110" s="16">
        <v>20830.153894809475</v>
      </c>
      <c r="AM110" s="28">
        <v>280794.53036024328</v>
      </c>
      <c r="AN110" s="15">
        <v>0.60866809908303388</v>
      </c>
      <c r="AO110" s="16">
        <v>17232.903436257417</v>
      </c>
      <c r="AP110" s="17">
        <v>202026.19457087637</v>
      </c>
      <c r="AQ110" s="15">
        <v>0.63248461510756659</v>
      </c>
      <c r="AR110" s="16">
        <v>23656.866019241279</v>
      </c>
      <c r="AS110" s="17">
        <v>282942.53729094053</v>
      </c>
      <c r="AT110" s="15">
        <v>0.56569835914797761</v>
      </c>
      <c r="AU110" s="16">
        <v>18635.653067681789</v>
      </c>
      <c r="AV110" s="17">
        <v>186922.21279672327</v>
      </c>
      <c r="AW110" s="24">
        <v>80.900000000000006</v>
      </c>
      <c r="AX110" s="24">
        <v>77</v>
      </c>
      <c r="AY110" s="24">
        <v>100</v>
      </c>
      <c r="AZ110" s="24">
        <v>55.4</v>
      </c>
      <c r="BA110" s="24">
        <f t="shared" si="24"/>
        <v>90.45</v>
      </c>
      <c r="BB110" s="24">
        <f t="shared" si="25"/>
        <v>66.2</v>
      </c>
      <c r="BC110" s="19">
        <f t="shared" si="26"/>
        <v>8.5300341734703314E-2</v>
      </c>
      <c r="BD110" s="24">
        <v>35.169847376818765</v>
      </c>
      <c r="BE110" s="19">
        <f t="shared" si="27"/>
        <v>2.7431099083033872</v>
      </c>
      <c r="BF110" s="24">
        <f t="shared" si="28"/>
        <v>1.3663141993957704</v>
      </c>
      <c r="BJ110" s="14"/>
      <c r="BK110" s="14">
        <f t="shared" si="29"/>
        <v>4.5067417077318765</v>
      </c>
      <c r="BL110" s="14">
        <f t="shared" si="30"/>
        <v>-12.351352002961404</v>
      </c>
      <c r="BM110" s="14">
        <f t="shared" si="31"/>
        <v>9.4864899136397334</v>
      </c>
      <c r="BN110" s="14">
        <f t="shared" si="32"/>
        <v>-18.890111248454879</v>
      </c>
      <c r="BO110" s="14">
        <f t="shared" si="33"/>
        <v>6.6080519480519486</v>
      </c>
      <c r="BP110" s="14">
        <f t="shared" si="34"/>
        <v>-10.334115523465712</v>
      </c>
      <c r="BQ110" s="14">
        <f t="shared" si="35"/>
        <v>-6.337313432835824</v>
      </c>
      <c r="BR110" s="14">
        <f t="shared" si="36"/>
        <v>-8.6280966767371545</v>
      </c>
      <c r="BS110" s="24">
        <f t="shared" si="37"/>
        <v>19.437097575848938</v>
      </c>
      <c r="BT110" s="24">
        <f t="shared" si="38"/>
        <v>9.7669635503790637</v>
      </c>
      <c r="BU110" s="24">
        <f t="shared" si="39"/>
        <v>4.5067417077318765</v>
      </c>
      <c r="BV110" s="24">
        <f t="shared" si="40"/>
        <v>7.0510947841602949</v>
      </c>
      <c r="BW110" s="24">
        <f t="shared" si="41"/>
        <v>7.0510947841602949</v>
      </c>
      <c r="BX110" s="24">
        <f t="shared" si="42"/>
        <v>34.877292743060266</v>
      </c>
      <c r="BY110" s="24">
        <f t="shared" si="43"/>
        <v>34.877292743060266</v>
      </c>
    </row>
    <row r="111" spans="1:77">
      <c r="A111" t="s">
        <v>128</v>
      </c>
      <c r="B111" s="6">
        <v>112</v>
      </c>
      <c r="C111" t="s">
        <v>417</v>
      </c>
      <c r="D111" t="s">
        <v>314</v>
      </c>
      <c r="E111" t="s">
        <v>416</v>
      </c>
      <c r="F111">
        <v>4</v>
      </c>
      <c r="G111" t="s">
        <v>313</v>
      </c>
      <c r="H111" t="s">
        <v>314</v>
      </c>
      <c r="I111" t="s">
        <v>308</v>
      </c>
      <c r="J111">
        <v>3</v>
      </c>
      <c r="L111">
        <v>2</v>
      </c>
      <c r="M111" t="s">
        <v>363</v>
      </c>
      <c r="N111" t="s">
        <v>362</v>
      </c>
      <c r="O111">
        <v>4</v>
      </c>
      <c r="P111" s="14">
        <v>1</v>
      </c>
      <c r="Q111" s="14" t="s">
        <v>381</v>
      </c>
      <c r="R111" s="14">
        <v>1</v>
      </c>
      <c r="S111" s="14" t="s">
        <v>381</v>
      </c>
      <c r="T111" s="15">
        <v>0.59326699999999999</v>
      </c>
      <c r="U111" s="16">
        <v>19965.2</v>
      </c>
      <c r="V111" s="17">
        <v>190631</v>
      </c>
      <c r="W111" s="24">
        <v>82.241799999999998</v>
      </c>
      <c r="X111" s="24">
        <v>73.674900000000008</v>
      </c>
      <c r="Y111" s="24">
        <v>70.53370000000001</v>
      </c>
      <c r="Z111" s="19">
        <f t="shared" si="22"/>
        <v>0.10473217892158149</v>
      </c>
      <c r="AA111" s="19">
        <f t="shared" si="23"/>
        <v>28.644491415062205</v>
      </c>
      <c r="AB111" s="15">
        <v>0.66701862643317744</v>
      </c>
      <c r="AC111" s="16">
        <v>22071.142555971423</v>
      </c>
      <c r="AD111" s="17">
        <v>306312.44341466232</v>
      </c>
      <c r="AE111" s="21">
        <v>0.65882084398981289</v>
      </c>
      <c r="AF111" s="16">
        <v>21069.862969746173</v>
      </c>
      <c r="AG111" s="28">
        <v>285174.65978919534</v>
      </c>
      <c r="AH111" s="21">
        <v>0.66701862643317744</v>
      </c>
      <c r="AI111" s="16">
        <v>22071.142555971423</v>
      </c>
      <c r="AJ111" s="28">
        <v>306312.44341466232</v>
      </c>
      <c r="AK111" s="21">
        <v>0.65882084398981289</v>
      </c>
      <c r="AL111" s="16">
        <v>21069.862969746173</v>
      </c>
      <c r="AM111" s="28">
        <v>285174.65978919534</v>
      </c>
      <c r="AN111" s="15">
        <v>0.66701862643317744</v>
      </c>
      <c r="AO111" s="16">
        <v>22071.142555971423</v>
      </c>
      <c r="AP111" s="17">
        <v>306312.44341466232</v>
      </c>
      <c r="AQ111" s="15">
        <v>0.60130904541622998</v>
      </c>
      <c r="AR111" s="16">
        <v>17292.351111222277</v>
      </c>
      <c r="AS111" s="17">
        <v>191134.43549591606</v>
      </c>
      <c r="AT111" s="15">
        <v>0.60669304930130008</v>
      </c>
      <c r="AU111" s="16">
        <v>17918.068576961654</v>
      </c>
      <c r="AV111" s="17">
        <v>200688.98435182887</v>
      </c>
      <c r="AW111" s="24">
        <v>92.1</v>
      </c>
      <c r="AX111" s="24">
        <v>76.900000000000006</v>
      </c>
      <c r="AY111" s="24">
        <v>92.1</v>
      </c>
      <c r="AZ111" s="24">
        <v>82.6</v>
      </c>
      <c r="BA111" s="24">
        <f t="shared" si="24"/>
        <v>92.1</v>
      </c>
      <c r="BB111" s="24">
        <f t="shared" si="25"/>
        <v>79.75</v>
      </c>
      <c r="BC111" s="19">
        <f t="shared" si="26"/>
        <v>7.2054345262406463E-2</v>
      </c>
      <c r="BD111" s="24">
        <v>41.635240582294429</v>
      </c>
      <c r="BE111" s="19">
        <f t="shared" si="27"/>
        <v>7.3751626433177453</v>
      </c>
      <c r="BF111" s="24">
        <f t="shared" si="28"/>
        <v>1.154858934169279</v>
      </c>
      <c r="BJ111" s="14"/>
      <c r="BK111" s="14">
        <f t="shared" si="29"/>
        <v>11.056906585586326</v>
      </c>
      <c r="BL111" s="14">
        <f t="shared" si="30"/>
        <v>9.541610954806016</v>
      </c>
      <c r="BM111" s="14">
        <f t="shared" si="31"/>
        <v>37.765832208801797</v>
      </c>
      <c r="BN111" s="14">
        <f t="shared" si="32"/>
        <v>10.703800217155262</v>
      </c>
      <c r="BO111" s="14">
        <f t="shared" si="33"/>
        <v>4.1938881664499315</v>
      </c>
      <c r="BP111" s="14">
        <f t="shared" si="34"/>
        <v>14.60811138014526</v>
      </c>
      <c r="BQ111" s="14">
        <f t="shared" si="35"/>
        <v>10.703800217155262</v>
      </c>
      <c r="BR111" s="14">
        <f t="shared" si="36"/>
        <v>7.6176802507836889</v>
      </c>
      <c r="BS111" s="24">
        <f t="shared" si="37"/>
        <v>31.201330857102334</v>
      </c>
      <c r="BT111" s="24">
        <f t="shared" si="38"/>
        <v>4.6607274602695634</v>
      </c>
      <c r="BU111" s="24">
        <f t="shared" si="39"/>
        <v>11.056906585586326</v>
      </c>
      <c r="BV111" s="24">
        <f t="shared" si="40"/>
        <v>5.2428578739801832</v>
      </c>
      <c r="BW111" s="24">
        <f t="shared" si="41"/>
        <v>5.2428578739801832</v>
      </c>
      <c r="BX111" s="24">
        <f t="shared" si="42"/>
        <v>33.152896494759801</v>
      </c>
      <c r="BY111" s="24">
        <f t="shared" si="43"/>
        <v>33.152896494759801</v>
      </c>
    </row>
    <row r="112" spans="1:77">
      <c r="A112" t="s">
        <v>129</v>
      </c>
      <c r="B112" s="6">
        <v>113</v>
      </c>
      <c r="C112" t="s">
        <v>420</v>
      </c>
      <c r="D112" t="s">
        <v>314</v>
      </c>
      <c r="E112" t="s">
        <v>416</v>
      </c>
      <c r="F112">
        <v>1</v>
      </c>
      <c r="G112" t="s">
        <v>321</v>
      </c>
      <c r="H112" t="s">
        <v>294</v>
      </c>
      <c r="I112" t="s">
        <v>308</v>
      </c>
      <c r="J112">
        <v>1</v>
      </c>
      <c r="L112">
        <v>2</v>
      </c>
      <c r="M112" t="s">
        <v>363</v>
      </c>
      <c r="N112" t="s">
        <v>362</v>
      </c>
      <c r="O112">
        <v>4</v>
      </c>
      <c r="P112" s="14">
        <v>1</v>
      </c>
      <c r="Q112" s="14" t="s">
        <v>381</v>
      </c>
      <c r="R112" s="14">
        <v>1</v>
      </c>
      <c r="S112" s="14" t="s">
        <v>381</v>
      </c>
      <c r="T112" s="15">
        <v>0.62811499999999998</v>
      </c>
      <c r="U112" s="16">
        <v>19650.899999999998</v>
      </c>
      <c r="V112" s="17">
        <v>233197</v>
      </c>
      <c r="W112" s="24">
        <v>95.876199999999997</v>
      </c>
      <c r="X112" s="24">
        <v>69.107399999999998</v>
      </c>
      <c r="Y112" s="24">
        <v>65.010099999999994</v>
      </c>
      <c r="Z112" s="19">
        <f t="shared" si="22"/>
        <v>8.4267379082921298E-2</v>
      </c>
      <c r="AA112" s="19">
        <f t="shared" si="23"/>
        <v>35.600964841304979</v>
      </c>
      <c r="AB112" s="15">
        <v>0.65254340462244942</v>
      </c>
      <c r="AC112" s="16">
        <v>21361.92566145584</v>
      </c>
      <c r="AD112" s="17">
        <v>283684.07512963057</v>
      </c>
      <c r="AE112" s="21">
        <v>0.66137978540865938</v>
      </c>
      <c r="AF112" s="16">
        <v>22232.309899666197</v>
      </c>
      <c r="AG112" s="28">
        <v>303192.43559699779</v>
      </c>
      <c r="AH112" s="21">
        <v>0.65254340462244942</v>
      </c>
      <c r="AI112" s="16">
        <v>21361.92566145584</v>
      </c>
      <c r="AJ112" s="28">
        <v>283684.07512963057</v>
      </c>
      <c r="AK112" s="21">
        <v>0.66137978540865938</v>
      </c>
      <c r="AL112" s="16">
        <v>22232.309899666197</v>
      </c>
      <c r="AM112" s="28">
        <v>303192.43559699779</v>
      </c>
      <c r="AN112" s="15">
        <v>0.65254340462244942</v>
      </c>
      <c r="AO112" s="16">
        <v>21361.92566145584</v>
      </c>
      <c r="AP112" s="17">
        <v>283684.07512963057</v>
      </c>
      <c r="AQ112" s="15">
        <v>0.62281534398393379</v>
      </c>
      <c r="AR112" s="16">
        <v>19734.021139081495</v>
      </c>
      <c r="AS112" s="17">
        <v>232702.58777360685</v>
      </c>
      <c r="AT112" s="15">
        <v>0.61321618397727251</v>
      </c>
      <c r="AU112" s="16">
        <v>19038.757482123452</v>
      </c>
      <c r="AV112" s="17">
        <v>218893.85899442504</v>
      </c>
      <c r="AW112" s="24">
        <v>104.5</v>
      </c>
      <c r="AX112" s="24">
        <v>74.599999999999994</v>
      </c>
      <c r="AY112" s="24">
        <v>103.6</v>
      </c>
      <c r="AZ112" s="24">
        <v>69.8</v>
      </c>
      <c r="BA112" s="24">
        <f t="shared" si="24"/>
        <v>104.05</v>
      </c>
      <c r="BB112" s="24">
        <f t="shared" si="25"/>
        <v>72.199999999999989</v>
      </c>
      <c r="BC112" s="19">
        <f t="shared" si="26"/>
        <v>7.5301814709530041E-2</v>
      </c>
      <c r="BD112" s="24">
        <v>39.839677324805912</v>
      </c>
      <c r="BE112" s="19">
        <f t="shared" si="27"/>
        <v>2.442840462244944</v>
      </c>
      <c r="BF112" s="24">
        <f t="shared" si="28"/>
        <v>1.4411357340720223</v>
      </c>
      <c r="BJ112" s="14"/>
      <c r="BK112" s="14">
        <f t="shared" si="29"/>
        <v>3.7435677763969286</v>
      </c>
      <c r="BL112" s="14">
        <f t="shared" si="30"/>
        <v>8.0096976675801894</v>
      </c>
      <c r="BM112" s="14">
        <f t="shared" si="31"/>
        <v>17.796936647416778</v>
      </c>
      <c r="BN112" s="14">
        <f t="shared" si="32"/>
        <v>8.2524401913875618</v>
      </c>
      <c r="BO112" s="14">
        <f t="shared" si="33"/>
        <v>7.362734584450398</v>
      </c>
      <c r="BP112" s="14">
        <f t="shared" si="34"/>
        <v>6.862320916905448</v>
      </c>
      <c r="BQ112" s="14">
        <f t="shared" si="35"/>
        <v>7.8556463238827492</v>
      </c>
      <c r="BR112" s="14">
        <f t="shared" si="36"/>
        <v>4.2833795013850287</v>
      </c>
      <c r="BS112" s="24">
        <f t="shared" si="37"/>
        <v>10.639424734651971</v>
      </c>
      <c r="BT112" s="24">
        <f t="shared" si="38"/>
        <v>6.1918713441409068</v>
      </c>
      <c r="BU112" s="24">
        <f t="shared" si="39"/>
        <v>3.7435677763969286</v>
      </c>
      <c r="BV112" s="24">
        <f t="shared" si="40"/>
        <v>11.611073753991517</v>
      </c>
      <c r="BW112" s="24">
        <f t="shared" si="41"/>
        <v>11.611073753991517</v>
      </c>
      <c r="BX112" s="24">
        <f t="shared" si="42"/>
        <v>23.086141796108482</v>
      </c>
      <c r="BY112" s="24">
        <f t="shared" si="43"/>
        <v>23.086141796108482</v>
      </c>
    </row>
    <row r="113" spans="1:77">
      <c r="A113" t="s">
        <v>130</v>
      </c>
      <c r="B113">
        <v>114</v>
      </c>
      <c r="C113" t="s">
        <v>420</v>
      </c>
      <c r="D113" t="s">
        <v>314</v>
      </c>
      <c r="E113" t="s">
        <v>416</v>
      </c>
      <c r="F113">
        <v>1</v>
      </c>
      <c r="G113" t="s">
        <v>321</v>
      </c>
      <c r="H113" t="s">
        <v>294</v>
      </c>
      <c r="I113" t="s">
        <v>308</v>
      </c>
      <c r="J113">
        <v>1</v>
      </c>
      <c r="L113">
        <v>2</v>
      </c>
      <c r="M113" t="s">
        <v>363</v>
      </c>
      <c r="N113" t="s">
        <v>362</v>
      </c>
      <c r="O113">
        <v>4</v>
      </c>
      <c r="P113" s="14">
        <v>1</v>
      </c>
      <c r="Q113" s="14" t="s">
        <v>381</v>
      </c>
      <c r="R113" s="14">
        <v>1</v>
      </c>
      <c r="S113" s="14" t="s">
        <v>381</v>
      </c>
      <c r="T113" s="15">
        <v>0.62042799999999998</v>
      </c>
      <c r="U113" s="16">
        <v>19639.899999999998</v>
      </c>
      <c r="V113" s="17">
        <v>221824</v>
      </c>
      <c r="W113" s="24">
        <v>97.020300000000006</v>
      </c>
      <c r="X113" s="24">
        <v>70.3</v>
      </c>
      <c r="Y113" s="24">
        <v>63.937999999999995</v>
      </c>
      <c r="Z113" s="19">
        <f t="shared" si="22"/>
        <v>8.8538210473167914E-2</v>
      </c>
      <c r="AA113" s="19">
        <f t="shared" si="23"/>
        <v>33.883675578796229</v>
      </c>
      <c r="AB113" s="15">
        <v>0.6559924562965106</v>
      </c>
      <c r="AC113" s="16">
        <v>21899.066238126372</v>
      </c>
      <c r="AD113" s="17">
        <v>293895.4272566475</v>
      </c>
      <c r="AE113" s="21">
        <v>0.6729584369170396</v>
      </c>
      <c r="AF113" s="16">
        <v>23634.153160048652</v>
      </c>
      <c r="AG113" s="28">
        <v>334166.81233263126</v>
      </c>
      <c r="AH113" s="21">
        <v>0.6559924562965106</v>
      </c>
      <c r="AI113" s="16">
        <v>21899.066238126372</v>
      </c>
      <c r="AJ113" s="28">
        <v>293895.4272566475</v>
      </c>
      <c r="AK113" s="21">
        <v>0.6729584369170396</v>
      </c>
      <c r="AL113" s="16">
        <v>23634.153160048652</v>
      </c>
      <c r="AM113" s="28">
        <v>334166.81233263126</v>
      </c>
      <c r="AN113" s="15">
        <v>0.6559924562965106</v>
      </c>
      <c r="AO113" s="16">
        <v>21899.066238126372</v>
      </c>
      <c r="AP113" s="17">
        <v>293895.4272566475</v>
      </c>
      <c r="AQ113" s="15">
        <v>0.63188608086456211</v>
      </c>
      <c r="AR113" s="16">
        <v>20616.077617093724</v>
      </c>
      <c r="AS113" s="17">
        <v>249147.59283121733</v>
      </c>
      <c r="AT113" s="15">
        <v>0.61451628089244348</v>
      </c>
      <c r="AU113" s="16">
        <v>19229.972496660921</v>
      </c>
      <c r="AV113" s="17">
        <v>221828.91533159089</v>
      </c>
      <c r="AW113" s="24">
        <v>105.9</v>
      </c>
      <c r="AX113" s="24">
        <v>78</v>
      </c>
      <c r="AY113" s="24">
        <v>103.9</v>
      </c>
      <c r="AZ113" s="24">
        <v>68.599999999999994</v>
      </c>
      <c r="BA113" s="24">
        <f t="shared" si="24"/>
        <v>104.9</v>
      </c>
      <c r="BB113" s="24">
        <f t="shared" si="25"/>
        <v>73.3</v>
      </c>
      <c r="BC113" s="19">
        <f t="shared" si="26"/>
        <v>7.4513123400871309E-2</v>
      </c>
      <c r="BD113" s="24">
        <v>40.261364214466951</v>
      </c>
      <c r="BE113" s="19">
        <f t="shared" si="27"/>
        <v>3.5564456296510616</v>
      </c>
      <c r="BF113" s="24">
        <f t="shared" si="28"/>
        <v>1.4311050477489768</v>
      </c>
      <c r="BJ113" s="14"/>
      <c r="BK113" s="14">
        <f t="shared" si="29"/>
        <v>5.4214733653027514</v>
      </c>
      <c r="BL113" s="14">
        <f t="shared" si="30"/>
        <v>10.316267431499684</v>
      </c>
      <c r="BM113" s="14">
        <f t="shared" si="31"/>
        <v>24.522813413394932</v>
      </c>
      <c r="BN113" s="14">
        <f t="shared" si="32"/>
        <v>8.3849858356940512</v>
      </c>
      <c r="BO113" s="14">
        <f t="shared" si="33"/>
        <v>9.8717948717948758</v>
      </c>
      <c r="BP113" s="14">
        <f t="shared" si="34"/>
        <v>6.7959183673469381</v>
      </c>
      <c r="BQ113" s="14">
        <f t="shared" si="35"/>
        <v>7.5116301239275503</v>
      </c>
      <c r="BR113" s="14">
        <f t="shared" si="36"/>
        <v>4.0927694406548438</v>
      </c>
      <c r="BS113" s="24">
        <f t="shared" si="37"/>
        <v>15.840716677402236</v>
      </c>
      <c r="BT113" s="24">
        <f t="shared" si="38"/>
        <v>16.704514090354987</v>
      </c>
      <c r="BU113" s="24">
        <f t="shared" si="39"/>
        <v>5.4214733653027514</v>
      </c>
      <c r="BV113" s="24">
        <f t="shared" si="40"/>
        <v>16.900343892162674</v>
      </c>
      <c r="BW113" s="24">
        <f t="shared" si="41"/>
        <v>16.900343892162674</v>
      </c>
      <c r="BX113" s="24">
        <f t="shared" si="42"/>
        <v>33.61878205331913</v>
      </c>
      <c r="BY113" s="24">
        <f t="shared" si="43"/>
        <v>33.61878205331913</v>
      </c>
    </row>
    <row r="114" spans="1:77">
      <c r="A114" t="s">
        <v>131</v>
      </c>
      <c r="B114">
        <v>115</v>
      </c>
      <c r="C114" t="s">
        <v>420</v>
      </c>
      <c r="D114" t="s">
        <v>314</v>
      </c>
      <c r="E114" t="s">
        <v>416</v>
      </c>
      <c r="F114">
        <v>1</v>
      </c>
      <c r="G114" t="s">
        <v>321</v>
      </c>
      <c r="H114" t="s">
        <v>294</v>
      </c>
      <c r="I114" t="s">
        <v>308</v>
      </c>
      <c r="J114">
        <v>1</v>
      </c>
      <c r="L114">
        <v>2</v>
      </c>
      <c r="M114" t="s">
        <v>363</v>
      </c>
      <c r="N114" t="s">
        <v>362</v>
      </c>
      <c r="O114">
        <v>4</v>
      </c>
      <c r="P114" s="14">
        <v>1</v>
      </c>
      <c r="Q114" s="14" t="s">
        <v>381</v>
      </c>
      <c r="R114" s="14">
        <v>1</v>
      </c>
      <c r="S114" s="14" t="s">
        <v>381</v>
      </c>
      <c r="T114" s="15">
        <v>0.56054400000000004</v>
      </c>
      <c r="U114" s="16">
        <v>15666.5</v>
      </c>
      <c r="V114" s="17">
        <v>141432</v>
      </c>
      <c r="W114" s="24">
        <v>74.624700000000004</v>
      </c>
      <c r="X114" s="24">
        <v>68.200100000000006</v>
      </c>
      <c r="Y114" s="24">
        <v>59.7986</v>
      </c>
      <c r="Z114" s="19">
        <f t="shared" si="22"/>
        <v>0.11077054697663895</v>
      </c>
      <c r="AA114" s="19">
        <f t="shared" si="23"/>
        <v>27.083011521399165</v>
      </c>
      <c r="AB114" s="15">
        <v>0.60052192073041466</v>
      </c>
      <c r="AC114" s="16">
        <v>15920.171683640772</v>
      </c>
      <c r="AD114" s="17">
        <v>182728.67581126955</v>
      </c>
      <c r="AE114" s="21">
        <v>0.63371613770107993</v>
      </c>
      <c r="AF114" s="16">
        <v>18177.216105987511</v>
      </c>
      <c r="AG114" s="28">
        <v>228490.84856260323</v>
      </c>
      <c r="AH114" s="21">
        <v>0.60052192073041466</v>
      </c>
      <c r="AI114" s="16">
        <v>15920.171683640772</v>
      </c>
      <c r="AJ114" s="28">
        <v>182728.67581126955</v>
      </c>
      <c r="AK114" s="21">
        <v>0.63371613770107993</v>
      </c>
      <c r="AL114" s="16">
        <v>18177.216105987511</v>
      </c>
      <c r="AM114" s="28">
        <v>228490.84856260323</v>
      </c>
      <c r="AN114" s="15">
        <v>0.60052192073041466</v>
      </c>
      <c r="AO114" s="16">
        <v>15920.171683640772</v>
      </c>
      <c r="AP114" s="17">
        <v>182728.67581126955</v>
      </c>
      <c r="AQ114" s="15">
        <v>0.57315306590005299</v>
      </c>
      <c r="AR114" s="16">
        <v>14926.883506175705</v>
      </c>
      <c r="AS114" s="17">
        <v>153302.95507774508</v>
      </c>
      <c r="AT114" s="15">
        <v>0.54876982038648958</v>
      </c>
      <c r="AU114" s="16">
        <v>13224.247823991445</v>
      </c>
      <c r="AV114" s="17">
        <v>128315.77532904467</v>
      </c>
      <c r="AW114" s="24">
        <v>86.7</v>
      </c>
      <c r="AX114" s="24">
        <v>71.400000000000006</v>
      </c>
      <c r="AY114" s="24">
        <v>84.5</v>
      </c>
      <c r="AZ114" s="24">
        <v>57.1</v>
      </c>
      <c r="BA114" s="24">
        <f t="shared" si="24"/>
        <v>85.6</v>
      </c>
      <c r="BB114" s="24">
        <f t="shared" si="25"/>
        <v>64.25</v>
      </c>
      <c r="BC114" s="19">
        <f t="shared" si="26"/>
        <v>8.7124648679027514E-2</v>
      </c>
      <c r="BD114" s="24">
        <v>34.433424357924032</v>
      </c>
      <c r="BE114" s="19">
        <f t="shared" si="27"/>
        <v>3.9977920730414618</v>
      </c>
      <c r="BF114" s="24">
        <f t="shared" si="28"/>
        <v>1.3322957198443579</v>
      </c>
      <c r="BJ114" s="14"/>
      <c r="BK114" s="14">
        <f t="shared" si="29"/>
        <v>6.6571959074848559</v>
      </c>
      <c r="BL114" s="14">
        <f t="shared" si="30"/>
        <v>1.593397914806659</v>
      </c>
      <c r="BM114" s="14">
        <f t="shared" si="31"/>
        <v>22.599997306346502</v>
      </c>
      <c r="BN114" s="14">
        <f t="shared" si="32"/>
        <v>13.927681660899651</v>
      </c>
      <c r="BO114" s="14">
        <f t="shared" si="33"/>
        <v>4.4816526610644249</v>
      </c>
      <c r="BP114" s="14">
        <f t="shared" si="34"/>
        <v>-4.7260945709281943</v>
      </c>
      <c r="BQ114" s="14">
        <f t="shared" si="35"/>
        <v>12.821612149532699</v>
      </c>
      <c r="BR114" s="14">
        <f t="shared" si="36"/>
        <v>-6.1480155642023444</v>
      </c>
      <c r="BS114" s="24">
        <f t="shared" si="37"/>
        <v>21.346737867601441</v>
      </c>
      <c r="BT114" s="24">
        <f t="shared" si="38"/>
        <v>2.5716778746081324</v>
      </c>
      <c r="BU114" s="24">
        <f t="shared" si="39"/>
        <v>6.6571959074848559</v>
      </c>
      <c r="BV114" s="24">
        <f t="shared" si="40"/>
        <v>13.812434705887055</v>
      </c>
      <c r="BW114" s="24">
        <f t="shared" si="41"/>
        <v>13.812434705887055</v>
      </c>
      <c r="BX114" s="24">
        <f t="shared" si="42"/>
        <v>38.101678518100627</v>
      </c>
      <c r="BY114" s="24">
        <f t="shared" si="43"/>
        <v>38.101678518100627</v>
      </c>
    </row>
    <row r="115" spans="1:77">
      <c r="A115" t="s">
        <v>132</v>
      </c>
      <c r="B115">
        <v>116</v>
      </c>
      <c r="C115" t="s">
        <v>414</v>
      </c>
      <c r="D115" t="s">
        <v>314</v>
      </c>
      <c r="E115" t="s">
        <v>308</v>
      </c>
      <c r="F115">
        <v>4</v>
      </c>
      <c r="G115" t="s">
        <v>310</v>
      </c>
      <c r="H115" t="s">
        <v>294</v>
      </c>
      <c r="I115" t="s">
        <v>295</v>
      </c>
      <c r="J115">
        <v>3</v>
      </c>
      <c r="L115">
        <v>1</v>
      </c>
      <c r="M115" t="s">
        <v>363</v>
      </c>
      <c r="N115" t="s">
        <v>362</v>
      </c>
      <c r="O115">
        <v>4</v>
      </c>
      <c r="P115" s="14">
        <v>4</v>
      </c>
      <c r="Q115" s="14" t="s">
        <v>380</v>
      </c>
      <c r="R115" s="14">
        <v>4</v>
      </c>
      <c r="S115" s="14" t="s">
        <v>380</v>
      </c>
      <c r="T115" s="15">
        <v>0.61741900000000005</v>
      </c>
      <c r="U115" s="16">
        <v>22042.2</v>
      </c>
      <c r="V115" s="17">
        <v>231892</v>
      </c>
      <c r="W115" s="24">
        <v>95.199299999999994</v>
      </c>
      <c r="X115" s="24">
        <v>73.280600000000007</v>
      </c>
      <c r="Y115" s="24">
        <v>61.503399999999999</v>
      </c>
      <c r="Z115" s="19">
        <f t="shared" si="22"/>
        <v>9.5053731909682096E-2</v>
      </c>
      <c r="AA115" s="19">
        <f t="shared" si="23"/>
        <v>31.561096442278899</v>
      </c>
      <c r="AB115" s="15">
        <v>0.59179751104628575</v>
      </c>
      <c r="AC115" s="16">
        <v>20594.08659182785</v>
      </c>
      <c r="AD115" s="17">
        <v>221311.48278633712</v>
      </c>
      <c r="AE115" s="21">
        <v>0.63087163039131788</v>
      </c>
      <c r="AF115" s="16">
        <v>23736.478307696205</v>
      </c>
      <c r="AG115" s="28">
        <v>283193.44636965217</v>
      </c>
      <c r="AH115" s="21">
        <v>0.62580329838386206</v>
      </c>
      <c r="AI115" s="16">
        <v>18356.738487492938</v>
      </c>
      <c r="AJ115" s="28">
        <v>225685.09006928708</v>
      </c>
      <c r="AK115" s="21">
        <v>0.65376062495864007</v>
      </c>
      <c r="AL115" s="16">
        <v>20628.12035682494</v>
      </c>
      <c r="AM115" s="28">
        <v>274938.83936779597</v>
      </c>
      <c r="AN115" s="15">
        <v>0.57828126473754382</v>
      </c>
      <c r="AO115" s="16">
        <v>15602.27634837085</v>
      </c>
      <c r="AP115" s="17">
        <v>163177.92018987081</v>
      </c>
      <c r="AQ115" s="15">
        <v>0.63087163039131788</v>
      </c>
      <c r="AR115" s="16">
        <v>23736.478307696205</v>
      </c>
      <c r="AS115" s="17">
        <v>283193.44636965217</v>
      </c>
      <c r="AT115" s="15">
        <v>0.59179751104628575</v>
      </c>
      <c r="AU115" s="16">
        <v>20594.08659182785</v>
      </c>
      <c r="AV115" s="17">
        <v>221311.48278633712</v>
      </c>
      <c r="AW115" s="24">
        <v>94</v>
      </c>
      <c r="AX115" s="24">
        <v>74.8</v>
      </c>
      <c r="AY115" s="24">
        <v>93.7</v>
      </c>
      <c r="AZ115" s="24">
        <v>61.4</v>
      </c>
      <c r="BA115" s="24">
        <f t="shared" si="24"/>
        <v>93.85</v>
      </c>
      <c r="BB115" s="24">
        <f t="shared" si="25"/>
        <v>68.099999999999994</v>
      </c>
      <c r="BC115" s="19">
        <f t="shared" si="26"/>
        <v>9.3054758535553256E-2</v>
      </c>
      <c r="BD115" s="24">
        <v>31.37579091917112</v>
      </c>
      <c r="BE115" s="19">
        <f t="shared" si="27"/>
        <v>-3.913773526245623</v>
      </c>
      <c r="BF115" s="24">
        <f t="shared" si="28"/>
        <v>1.3781204111600587</v>
      </c>
      <c r="BJ115" s="14"/>
      <c r="BK115" s="14">
        <f t="shared" si="29"/>
        <v>-6.7679410779837577</v>
      </c>
      <c r="BL115" s="14">
        <f t="shared" si="30"/>
        <v>-41.275538952375953</v>
      </c>
      <c r="BM115" s="14">
        <f t="shared" si="31"/>
        <v>-42.109912744429366</v>
      </c>
      <c r="BN115" s="14">
        <f t="shared" si="32"/>
        <v>-1.2758510638297806</v>
      </c>
      <c r="BO115" s="14">
        <f t="shared" si="33"/>
        <v>2.0312834224598801</v>
      </c>
      <c r="BP115" s="14">
        <f t="shared" si="34"/>
        <v>-0.16840390879478925</v>
      </c>
      <c r="BQ115" s="14">
        <f t="shared" si="35"/>
        <v>-1.4377197655833773</v>
      </c>
      <c r="BR115" s="14">
        <f t="shared" si="36"/>
        <v>-7.60734214390604</v>
      </c>
      <c r="BS115" s="24">
        <f t="shared" si="37"/>
        <v>-0.59060032489748082</v>
      </c>
      <c r="BT115" s="24">
        <f t="shared" si="38"/>
        <v>8.9515247905963022</v>
      </c>
      <c r="BU115" s="24">
        <f t="shared" si="39"/>
        <v>1.3397657707325086</v>
      </c>
      <c r="BV115" s="24">
        <f t="shared" si="40"/>
        <v>7.1378672342765324</v>
      </c>
      <c r="BW115" s="24">
        <f t="shared" si="41"/>
        <v>-6.8551066152142335</v>
      </c>
      <c r="BX115" s="24">
        <f t="shared" si="42"/>
        <v>18.115336716757362</v>
      </c>
      <c r="BY115" s="24">
        <f t="shared" si="43"/>
        <v>15.656878259462861</v>
      </c>
    </row>
    <row r="116" spans="1:77">
      <c r="A116" t="s">
        <v>133</v>
      </c>
      <c r="B116">
        <v>117</v>
      </c>
      <c r="C116" t="s">
        <v>321</v>
      </c>
      <c r="D116" t="s">
        <v>294</v>
      </c>
      <c r="E116" t="s">
        <v>308</v>
      </c>
      <c r="F116">
        <v>1</v>
      </c>
      <c r="G116" t="s">
        <v>307</v>
      </c>
      <c r="H116" t="s">
        <v>294</v>
      </c>
      <c r="I116" t="s">
        <v>308</v>
      </c>
      <c r="J116">
        <v>2</v>
      </c>
      <c r="L116">
        <v>2</v>
      </c>
      <c r="M116" t="s">
        <v>363</v>
      </c>
      <c r="N116" t="s">
        <v>362</v>
      </c>
      <c r="O116">
        <v>4</v>
      </c>
      <c r="P116" s="14">
        <v>4</v>
      </c>
      <c r="Q116" s="14" t="s">
        <v>380</v>
      </c>
      <c r="R116" s="18">
        <v>1</v>
      </c>
      <c r="S116" s="18" t="s">
        <v>381</v>
      </c>
      <c r="T116" s="15">
        <v>0.57439899999999999</v>
      </c>
      <c r="U116" s="16">
        <v>15785.199999999999</v>
      </c>
      <c r="V116" s="17">
        <v>153829</v>
      </c>
      <c r="W116" s="24">
        <v>70.094999999999999</v>
      </c>
      <c r="X116" s="24">
        <v>64.392400000000009</v>
      </c>
      <c r="Y116" s="24">
        <v>59.164900000000003</v>
      </c>
      <c r="Z116" s="19">
        <f t="shared" si="22"/>
        <v>0.10261524159943833</v>
      </c>
      <c r="AA116" s="19">
        <f t="shared" si="23"/>
        <v>29.235423054506757</v>
      </c>
      <c r="AB116" s="15">
        <v>0.54135063087494251</v>
      </c>
      <c r="AC116" s="16">
        <v>13109.393930828324</v>
      </c>
      <c r="AD116" s="17">
        <v>124134.43877045903</v>
      </c>
      <c r="AE116" s="21">
        <v>0.62293712923043099</v>
      </c>
      <c r="AF116" s="16">
        <v>16888.714229946159</v>
      </c>
      <c r="AG116" s="28">
        <v>205977.7599727975</v>
      </c>
      <c r="AH116" s="21">
        <v>0.62311357974817083</v>
      </c>
      <c r="AI116" s="16">
        <v>16904.174032668288</v>
      </c>
      <c r="AJ116" s="28">
        <v>206267.05457950084</v>
      </c>
      <c r="AK116" s="21">
        <v>0.62293712923043099</v>
      </c>
      <c r="AL116" s="16">
        <v>16888.714229946159</v>
      </c>
      <c r="AM116" s="28">
        <v>205977.7599727975</v>
      </c>
      <c r="AN116" s="15">
        <v>0.62311357974817083</v>
      </c>
      <c r="AO116" s="16">
        <v>16904.174032668288</v>
      </c>
      <c r="AP116" s="17">
        <v>206267.05457950084</v>
      </c>
      <c r="AQ116" s="15">
        <v>0.54129594470000564</v>
      </c>
      <c r="AR116" s="16">
        <v>13100.31639170406</v>
      </c>
      <c r="AS116" s="17">
        <v>124034.78677077938</v>
      </c>
      <c r="AT116" s="15">
        <v>0.54135063087494251</v>
      </c>
      <c r="AU116" s="16">
        <v>13109.393930828324</v>
      </c>
      <c r="AV116" s="17">
        <v>124134.43877045903</v>
      </c>
      <c r="AW116" s="24">
        <v>77.599999999999994</v>
      </c>
      <c r="AX116" s="24">
        <v>71.2</v>
      </c>
      <c r="AY116" s="24">
        <v>77.599999999999994</v>
      </c>
      <c r="AZ116" s="24">
        <v>71.3</v>
      </c>
      <c r="BA116" s="24">
        <f t="shared" si="24"/>
        <v>77.599999999999994</v>
      </c>
      <c r="BB116" s="24">
        <f t="shared" si="25"/>
        <v>71.25</v>
      </c>
      <c r="BC116" s="19">
        <f t="shared" si="26"/>
        <v>0.1056064220427123</v>
      </c>
      <c r="BD116" s="24">
        <v>28.407363321017129</v>
      </c>
      <c r="BE116" s="19">
        <f t="shared" si="27"/>
        <v>4.8714579748170834</v>
      </c>
      <c r="BF116" s="24">
        <f t="shared" si="28"/>
        <v>1.0891228070175438</v>
      </c>
      <c r="BJ116" s="14"/>
      <c r="BK116" s="14">
        <f t="shared" si="29"/>
        <v>7.8179294002641804</v>
      </c>
      <c r="BL116" s="14">
        <f t="shared" si="30"/>
        <v>6.6195132072457836</v>
      </c>
      <c r="BM116" s="14">
        <f t="shared" si="31"/>
        <v>25.422409160979125</v>
      </c>
      <c r="BN116" s="14">
        <f t="shared" si="32"/>
        <v>9.6713917525773141</v>
      </c>
      <c r="BO116" s="14">
        <f t="shared" si="33"/>
        <v>9.561235955056171</v>
      </c>
      <c r="BP116" s="14">
        <f t="shared" si="34"/>
        <v>17.019775596072925</v>
      </c>
      <c r="BQ116" s="14">
        <f t="shared" si="35"/>
        <v>9.6713917525773141</v>
      </c>
      <c r="BR116" s="14">
        <f t="shared" si="36"/>
        <v>9.624701754385951</v>
      </c>
      <c r="BS116" s="24">
        <f t="shared" si="37"/>
        <v>-2.9149475230493831</v>
      </c>
      <c r="BT116" s="24">
        <f t="shared" si="38"/>
        <v>6.4133485316224643</v>
      </c>
      <c r="BU116" s="24">
        <f t="shared" si="39"/>
        <v>7.8179294002641804</v>
      </c>
      <c r="BV116" s="24">
        <f t="shared" si="40"/>
        <v>6.5340334078805613</v>
      </c>
      <c r="BW116" s="24">
        <f t="shared" si="41"/>
        <v>6.5340334078805613</v>
      </c>
      <c r="BX116" s="24">
        <f t="shared" si="42"/>
        <v>25.317665353620967</v>
      </c>
      <c r="BY116" s="24">
        <f t="shared" si="43"/>
        <v>25.317665353620967</v>
      </c>
    </row>
    <row r="117" spans="1:77">
      <c r="A117" t="s">
        <v>134</v>
      </c>
      <c r="B117" s="5">
        <v>118</v>
      </c>
      <c r="C117" t="s">
        <v>419</v>
      </c>
      <c r="D117" t="s">
        <v>314</v>
      </c>
      <c r="E117" t="s">
        <v>416</v>
      </c>
      <c r="F117">
        <v>2</v>
      </c>
      <c r="G117" t="s">
        <v>313</v>
      </c>
      <c r="H117" t="s">
        <v>314</v>
      </c>
      <c r="I117" t="s">
        <v>308</v>
      </c>
      <c r="J117">
        <v>3</v>
      </c>
      <c r="L117">
        <v>2</v>
      </c>
      <c r="M117" t="s">
        <v>363</v>
      </c>
      <c r="N117" t="s">
        <v>362</v>
      </c>
      <c r="O117">
        <v>4</v>
      </c>
      <c r="P117" s="14">
        <v>1</v>
      </c>
      <c r="Q117" s="14" t="s">
        <v>381</v>
      </c>
      <c r="R117" s="14">
        <v>1</v>
      </c>
      <c r="S117" s="14" t="s">
        <v>381</v>
      </c>
      <c r="T117" s="15">
        <v>0.582986</v>
      </c>
      <c r="U117" s="16">
        <v>17386</v>
      </c>
      <c r="V117" s="17">
        <v>165712</v>
      </c>
      <c r="W117" s="24">
        <v>75.524799999999999</v>
      </c>
      <c r="X117" s="24">
        <v>70.693200000000004</v>
      </c>
      <c r="Y117" s="24">
        <v>63.318700000000007</v>
      </c>
      <c r="Z117" s="19">
        <f t="shared" si="22"/>
        <v>0.10491696437192237</v>
      </c>
      <c r="AA117" s="19">
        <f t="shared" si="23"/>
        <v>28.59404118256068</v>
      </c>
      <c r="AB117" s="15">
        <v>0.64262208770388063</v>
      </c>
      <c r="AC117" s="16">
        <v>18964.664362195308</v>
      </c>
      <c r="AD117" s="17">
        <v>244604.92865447441</v>
      </c>
      <c r="AE117" s="21">
        <v>0.65690779119817722</v>
      </c>
      <c r="AF117" s="16">
        <v>20484.948159065949</v>
      </c>
      <c r="AG117" s="28">
        <v>275692.9852292749</v>
      </c>
      <c r="AH117" s="21">
        <v>0.64262208770388063</v>
      </c>
      <c r="AI117" s="16">
        <v>18964.664362195308</v>
      </c>
      <c r="AJ117" s="28">
        <v>244604.92865447441</v>
      </c>
      <c r="AK117" s="21">
        <v>0.65690779119817722</v>
      </c>
      <c r="AL117" s="16">
        <v>20484.948159065949</v>
      </c>
      <c r="AM117" s="28">
        <v>275692.9852292749</v>
      </c>
      <c r="AN117" s="15">
        <v>0.64262208770388063</v>
      </c>
      <c r="AO117" s="16">
        <v>18964.664362195308</v>
      </c>
      <c r="AP117" s="17">
        <v>244604.92865447441</v>
      </c>
      <c r="AQ117" s="15">
        <v>0.55761175231229054</v>
      </c>
      <c r="AR117" s="16">
        <v>15020.859124626762</v>
      </c>
      <c r="AS117" s="17">
        <v>147693.71401749738</v>
      </c>
      <c r="AT117" s="15">
        <v>0.55971775938363411</v>
      </c>
      <c r="AU117" s="16">
        <v>14141.267684893872</v>
      </c>
      <c r="AV117" s="17">
        <v>139791.25820163309</v>
      </c>
      <c r="AW117" s="24">
        <v>81.3</v>
      </c>
      <c r="AX117" s="24">
        <v>80.7</v>
      </c>
      <c r="AY117" s="24">
        <v>80.400000000000006</v>
      </c>
      <c r="AZ117" s="24">
        <v>71.599999999999994</v>
      </c>
      <c r="BA117" s="24">
        <f t="shared" si="24"/>
        <v>80.849999999999994</v>
      </c>
      <c r="BB117" s="24">
        <f t="shared" si="25"/>
        <v>76.150000000000006</v>
      </c>
      <c r="BC117" s="19">
        <f t="shared" si="26"/>
        <v>7.7531816167876716E-2</v>
      </c>
      <c r="BD117" s="24">
        <v>38.693792410385605</v>
      </c>
      <c r="BE117" s="19">
        <f t="shared" si="27"/>
        <v>5.9636087703880625</v>
      </c>
      <c r="BF117" s="24">
        <f t="shared" si="28"/>
        <v>1.0617202889034798</v>
      </c>
      <c r="BJ117" s="14"/>
      <c r="BK117" s="14">
        <f t="shared" si="29"/>
        <v>9.2801179487874759</v>
      </c>
      <c r="BL117" s="14">
        <f t="shared" si="30"/>
        <v>8.3242409780911366</v>
      </c>
      <c r="BM117" s="14">
        <f t="shared" si="31"/>
        <v>32.253204826431556</v>
      </c>
      <c r="BN117" s="14">
        <f t="shared" si="32"/>
        <v>7.1035670356703555</v>
      </c>
      <c r="BO117" s="14">
        <f t="shared" si="33"/>
        <v>12.399999999999997</v>
      </c>
      <c r="BP117" s="14">
        <f t="shared" si="34"/>
        <v>11.566061452513949</v>
      </c>
      <c r="BQ117" s="14">
        <f t="shared" si="35"/>
        <v>6.5865182436610947</v>
      </c>
      <c r="BR117" s="14">
        <f t="shared" si="36"/>
        <v>7.1658568614576508</v>
      </c>
      <c r="BS117" s="24">
        <f t="shared" si="37"/>
        <v>26.101735184566969</v>
      </c>
      <c r="BT117" s="24">
        <f t="shared" si="38"/>
        <v>10.301870689452855</v>
      </c>
      <c r="BU117" s="24">
        <f t="shared" si="39"/>
        <v>9.2801179487874759</v>
      </c>
      <c r="BV117" s="24">
        <f t="shared" si="40"/>
        <v>15.127927759458149</v>
      </c>
      <c r="BW117" s="24">
        <f t="shared" si="41"/>
        <v>15.127927759458149</v>
      </c>
      <c r="BX117" s="24">
        <f t="shared" si="42"/>
        <v>39.8925584333643</v>
      </c>
      <c r="BY117" s="24">
        <f t="shared" si="43"/>
        <v>39.8925584333643</v>
      </c>
    </row>
    <row r="118" spans="1:77">
      <c r="A118" t="s">
        <v>135</v>
      </c>
      <c r="B118">
        <v>119</v>
      </c>
      <c r="C118" t="s">
        <v>321</v>
      </c>
      <c r="D118" t="s">
        <v>294</v>
      </c>
      <c r="E118" t="s">
        <v>308</v>
      </c>
      <c r="F118">
        <v>1</v>
      </c>
      <c r="G118" t="s">
        <v>293</v>
      </c>
      <c r="H118" t="s">
        <v>294</v>
      </c>
      <c r="I118" t="s">
        <v>295</v>
      </c>
      <c r="J118">
        <v>1</v>
      </c>
      <c r="L118">
        <v>2</v>
      </c>
      <c r="M118" t="s">
        <v>363</v>
      </c>
      <c r="N118" t="s">
        <v>362</v>
      </c>
      <c r="O118">
        <v>4</v>
      </c>
      <c r="P118" s="14">
        <v>4</v>
      </c>
      <c r="Q118" s="14" t="s">
        <v>380</v>
      </c>
      <c r="R118" s="14">
        <v>4</v>
      </c>
      <c r="S118" s="14" t="s">
        <v>380</v>
      </c>
      <c r="T118" s="15">
        <v>0.58923400000000004</v>
      </c>
      <c r="U118" s="16">
        <v>18943.899999999998</v>
      </c>
      <c r="V118" s="17">
        <v>196557</v>
      </c>
      <c r="W118" s="24">
        <v>100.04899999999999</v>
      </c>
      <c r="X118" s="24">
        <v>67.945900000000009</v>
      </c>
      <c r="Y118" s="24">
        <v>51.426899999999996</v>
      </c>
      <c r="Z118" s="19">
        <f t="shared" si="22"/>
        <v>9.6378658607935597E-2</v>
      </c>
      <c r="AA118" s="19">
        <f t="shared" si="23"/>
        <v>31.127223011101204</v>
      </c>
      <c r="AB118" s="15">
        <v>0.55228816591689345</v>
      </c>
      <c r="AC118" s="16">
        <v>16321.253290953269</v>
      </c>
      <c r="AD118" s="17">
        <v>160395.3537802723</v>
      </c>
      <c r="AE118" s="21">
        <v>0.6306372612161687</v>
      </c>
      <c r="AF118" s="16">
        <v>21060.600889193447</v>
      </c>
      <c r="AG118" s="28">
        <v>254542.91337145053</v>
      </c>
      <c r="AH118" s="21">
        <v>0.5857659831442219</v>
      </c>
      <c r="AI118" s="16">
        <v>18270.864653772907</v>
      </c>
      <c r="AJ118" s="28">
        <v>201628.04482592363</v>
      </c>
      <c r="AK118" s="21">
        <v>0.66345726248382775</v>
      </c>
      <c r="AL118" s="16">
        <v>23034.896464148671</v>
      </c>
      <c r="AM118" s="28">
        <v>316111.76519318536</v>
      </c>
      <c r="AN118" s="15">
        <v>0.55228816591689345</v>
      </c>
      <c r="AO118" s="16">
        <v>16321.253290953269</v>
      </c>
      <c r="AP118" s="17">
        <v>160395.3537802723</v>
      </c>
      <c r="AQ118" s="15">
        <v>0.6306372612161687</v>
      </c>
      <c r="AR118" s="16">
        <v>21060.600889193447</v>
      </c>
      <c r="AS118" s="17">
        <v>254542.91337145053</v>
      </c>
      <c r="AT118" s="15">
        <v>0.55228816591689345</v>
      </c>
      <c r="AU118" s="16">
        <v>16321.253290953269</v>
      </c>
      <c r="AV118" s="17">
        <v>160395.3537802723</v>
      </c>
      <c r="AW118" s="24">
        <v>109.3</v>
      </c>
      <c r="AX118" s="24">
        <v>74</v>
      </c>
      <c r="AY118" s="24">
        <v>111.2</v>
      </c>
      <c r="AZ118" s="24">
        <v>47.2</v>
      </c>
      <c r="BA118" s="24">
        <f t="shared" si="24"/>
        <v>110.25</v>
      </c>
      <c r="BB118" s="24">
        <f t="shared" si="25"/>
        <v>60.6</v>
      </c>
      <c r="BC118" s="19">
        <f t="shared" si="26"/>
        <v>0.10175639696715884</v>
      </c>
      <c r="BD118" s="24">
        <v>29.482175955662314</v>
      </c>
      <c r="BE118" s="19">
        <f t="shared" si="27"/>
        <v>-3.6945834083106588</v>
      </c>
      <c r="BF118" s="24">
        <f t="shared" si="28"/>
        <v>1.8193069306930694</v>
      </c>
      <c r="BJ118" s="14"/>
      <c r="BK118" s="14">
        <f t="shared" si="29"/>
        <v>-6.689593651127784</v>
      </c>
      <c r="BL118" s="14">
        <f t="shared" si="30"/>
        <v>-16.068905140394087</v>
      </c>
      <c r="BM118" s="14">
        <f t="shared" si="31"/>
        <v>-22.545320277335474</v>
      </c>
      <c r="BN118" s="14">
        <f t="shared" si="32"/>
        <v>8.4638609332113486</v>
      </c>
      <c r="BO118" s="14">
        <f t="shared" si="33"/>
        <v>8.181216216216205</v>
      </c>
      <c r="BP118" s="14">
        <f t="shared" si="34"/>
        <v>-8.9552966101694782</v>
      </c>
      <c r="BQ118" s="14">
        <f t="shared" si="35"/>
        <v>9.2526077097505741</v>
      </c>
      <c r="BR118" s="14">
        <f t="shared" si="36"/>
        <v>-12.121947194719485</v>
      </c>
      <c r="BS118" s="24">
        <f t="shared" si="37"/>
        <v>-5.5798020400965171</v>
      </c>
      <c r="BT118" s="24">
        <f t="shared" si="38"/>
        <v>-3.5628625464503711</v>
      </c>
      <c r="BU118" s="24">
        <f t="shared" si="39"/>
        <v>-0.59204818230700673</v>
      </c>
      <c r="BV118" s="24">
        <f t="shared" si="40"/>
        <v>10.050524675578295</v>
      </c>
      <c r="BW118" s="24">
        <f t="shared" si="41"/>
        <v>17.75999501676019</v>
      </c>
      <c r="BX118" s="24">
        <f t="shared" si="42"/>
        <v>22.780407674061852</v>
      </c>
      <c r="BY118" s="24">
        <f t="shared" si="43"/>
        <v>37.820409854129238</v>
      </c>
    </row>
    <row r="119" spans="1:77">
      <c r="A119" t="s">
        <v>136</v>
      </c>
      <c r="B119">
        <v>120</v>
      </c>
      <c r="C119" t="s">
        <v>321</v>
      </c>
      <c r="D119" t="s">
        <v>294</v>
      </c>
      <c r="E119" t="s">
        <v>308</v>
      </c>
      <c r="F119">
        <v>1</v>
      </c>
      <c r="G119" t="s">
        <v>299</v>
      </c>
      <c r="H119" t="s">
        <v>294</v>
      </c>
      <c r="I119" t="s">
        <v>295</v>
      </c>
      <c r="J119">
        <v>2</v>
      </c>
      <c r="L119">
        <v>2</v>
      </c>
      <c r="M119" t="s">
        <v>363</v>
      </c>
      <c r="N119" t="s">
        <v>362</v>
      </c>
      <c r="O119">
        <v>4</v>
      </c>
      <c r="P119" s="14">
        <v>4</v>
      </c>
      <c r="Q119" s="14" t="s">
        <v>380</v>
      </c>
      <c r="R119" s="14">
        <v>4</v>
      </c>
      <c r="S119" s="14" t="s">
        <v>380</v>
      </c>
      <c r="T119" s="15">
        <v>0.65310599999999996</v>
      </c>
      <c r="U119" s="16">
        <v>25932.799999999999</v>
      </c>
      <c r="V119" s="17">
        <v>312230</v>
      </c>
      <c r="W119" s="24">
        <v>98.397999999999996</v>
      </c>
      <c r="X119" s="24">
        <v>73.53949999999999</v>
      </c>
      <c r="Y119" s="24">
        <v>70.777499999999989</v>
      </c>
      <c r="Z119" s="19">
        <f t="shared" si="22"/>
        <v>8.3056721006949996E-2</v>
      </c>
      <c r="AA119" s="19">
        <f t="shared" si="23"/>
        <v>36.119894496544916</v>
      </c>
      <c r="AB119" s="15">
        <v>0.60186876226347163</v>
      </c>
      <c r="AC119" s="16">
        <v>17927.028926136336</v>
      </c>
      <c r="AD119" s="17">
        <v>199712.76672596083</v>
      </c>
      <c r="AE119" s="21">
        <v>0.62667178621902775</v>
      </c>
      <c r="AF119" s="16">
        <v>19909.567073371916</v>
      </c>
      <c r="AG119" s="28">
        <v>236754.65704765701</v>
      </c>
      <c r="AH119" s="21">
        <v>0.64531495727554034</v>
      </c>
      <c r="AI119" s="16">
        <v>20737.428053030864</v>
      </c>
      <c r="AJ119" s="28">
        <v>269612.90781414072</v>
      </c>
      <c r="AK119" s="21">
        <v>0.67156509210808746</v>
      </c>
      <c r="AL119" s="16">
        <v>23213.170505049002</v>
      </c>
      <c r="AM119" s="28">
        <v>326790.87742797553</v>
      </c>
      <c r="AN119" s="15">
        <v>0.60186876226347163</v>
      </c>
      <c r="AO119" s="16">
        <v>17927.028926136336</v>
      </c>
      <c r="AP119" s="17">
        <v>199712.76672596083</v>
      </c>
      <c r="AQ119" s="15">
        <v>0.62667178621902775</v>
      </c>
      <c r="AR119" s="16">
        <v>19909.567073371916</v>
      </c>
      <c r="AS119" s="17">
        <v>236754.65704765701</v>
      </c>
      <c r="AT119" s="15">
        <v>0.60186876226347163</v>
      </c>
      <c r="AU119" s="16">
        <v>17927.028926136336</v>
      </c>
      <c r="AV119" s="17">
        <v>199712.76672596083</v>
      </c>
      <c r="AW119" s="24">
        <v>102.8</v>
      </c>
      <c r="AX119" s="24">
        <v>78.3</v>
      </c>
      <c r="AY119" s="24">
        <v>100.8</v>
      </c>
      <c r="AZ119" s="24">
        <v>64.599999999999994</v>
      </c>
      <c r="BA119" s="24">
        <f t="shared" si="24"/>
        <v>101.8</v>
      </c>
      <c r="BB119" s="24">
        <f t="shared" si="25"/>
        <v>71.449999999999989</v>
      </c>
      <c r="BC119" s="19">
        <f t="shared" si="26"/>
        <v>8.9764060755991651E-2</v>
      </c>
      <c r="BD119" s="24">
        <v>33.420947924303356</v>
      </c>
      <c r="BE119" s="19">
        <f t="shared" si="27"/>
        <v>-5.1237237736528325</v>
      </c>
      <c r="BF119" s="24">
        <f t="shared" si="28"/>
        <v>1.4247725682295314</v>
      </c>
      <c r="BJ119" s="14"/>
      <c r="BK119" s="14">
        <f t="shared" si="29"/>
        <v>-8.5130249232138944</v>
      </c>
      <c r="BL119" s="14">
        <f t="shared" si="30"/>
        <v>-44.657545357065928</v>
      </c>
      <c r="BM119" s="14">
        <f t="shared" si="31"/>
        <v>-56.339529574707434</v>
      </c>
      <c r="BN119" s="14">
        <f t="shared" si="32"/>
        <v>4.2821011673151759</v>
      </c>
      <c r="BO119" s="14">
        <f t="shared" si="33"/>
        <v>6.0798212005108656</v>
      </c>
      <c r="BP119" s="14">
        <f t="shared" si="34"/>
        <v>-9.5626934984520062</v>
      </c>
      <c r="BQ119" s="14">
        <f t="shared" si="35"/>
        <v>3.3418467583497065</v>
      </c>
      <c r="BR119" s="14">
        <f t="shared" si="36"/>
        <v>-2.9244226731980425</v>
      </c>
      <c r="BS119" s="24">
        <f t="shared" si="37"/>
        <v>-8.0756134695955613</v>
      </c>
      <c r="BT119" s="24">
        <f t="shared" si="38"/>
        <v>-0.30529757730365004</v>
      </c>
      <c r="BU119" s="24">
        <f t="shared" si="39"/>
        <v>-1.2073240572871093</v>
      </c>
      <c r="BV119" s="24">
        <f t="shared" si="40"/>
        <v>30.252957808830843</v>
      </c>
      <c r="BW119" s="24">
        <f t="shared" si="41"/>
        <v>-11.715889883975402</v>
      </c>
      <c r="BX119" s="24">
        <f t="shared" si="42"/>
        <v>31.879137624376426</v>
      </c>
      <c r="BY119" s="24">
        <f t="shared" si="43"/>
        <v>4.4557172288827847</v>
      </c>
    </row>
    <row r="120" spans="1:77">
      <c r="A120" t="s">
        <v>137</v>
      </c>
      <c r="B120" s="6">
        <v>121</v>
      </c>
      <c r="C120" t="s">
        <v>313</v>
      </c>
      <c r="D120" t="s">
        <v>314</v>
      </c>
      <c r="E120" t="s">
        <v>308</v>
      </c>
      <c r="F120">
        <v>3</v>
      </c>
      <c r="G120" t="s">
        <v>310</v>
      </c>
      <c r="H120" t="s">
        <v>294</v>
      </c>
      <c r="I120" t="s">
        <v>295</v>
      </c>
      <c r="J120">
        <v>3</v>
      </c>
      <c r="L120">
        <v>0</v>
      </c>
      <c r="M120" t="s">
        <v>363</v>
      </c>
      <c r="N120" t="s">
        <v>362</v>
      </c>
      <c r="O120">
        <v>4</v>
      </c>
      <c r="P120" s="14">
        <v>4</v>
      </c>
      <c r="Q120" s="14" t="s">
        <v>380</v>
      </c>
      <c r="R120" s="14">
        <v>4</v>
      </c>
      <c r="S120" s="14" t="s">
        <v>380</v>
      </c>
      <c r="T120" s="15">
        <v>0.62858499999999995</v>
      </c>
      <c r="U120" s="16">
        <v>25834.9</v>
      </c>
      <c r="V120" s="17">
        <v>277725</v>
      </c>
      <c r="W120" s="24">
        <v>105.833</v>
      </c>
      <c r="X120" s="24">
        <v>81.632599999999996</v>
      </c>
      <c r="Y120" s="24">
        <v>70.073999999999998</v>
      </c>
      <c r="Z120" s="19">
        <f t="shared" si="22"/>
        <v>9.3023314429741655E-2</v>
      </c>
      <c r="AA120" s="19">
        <f t="shared" si="23"/>
        <v>32.249979678651741</v>
      </c>
      <c r="AB120" s="15">
        <v>0.58886565450269368</v>
      </c>
      <c r="AC120" s="16">
        <v>26184.13521758316</v>
      </c>
      <c r="AD120" s="17">
        <v>279012.31187678763</v>
      </c>
      <c r="AE120" s="21">
        <v>0.65228440166035195</v>
      </c>
      <c r="AF120" s="16">
        <v>32176.875217583161</v>
      </c>
      <c r="AG120" s="28">
        <v>408631.25587678765</v>
      </c>
      <c r="AH120" s="21">
        <v>0.62300918505492919</v>
      </c>
      <c r="AI120" s="16">
        <v>19093.80984385169</v>
      </c>
      <c r="AJ120" s="28">
        <v>232920.86281770293</v>
      </c>
      <c r="AK120" s="21">
        <v>0.6611808065813185</v>
      </c>
      <c r="AL120" s="16">
        <v>22068.737482515629</v>
      </c>
      <c r="AM120" s="28">
        <v>300789.18319044745</v>
      </c>
      <c r="AN120" s="15">
        <v>0.58202637548631864</v>
      </c>
      <c r="AO120" s="16">
        <v>16839.665674260847</v>
      </c>
      <c r="AP120" s="17">
        <v>178577.9850016397</v>
      </c>
      <c r="AQ120" s="15">
        <v>0.65228440166035195</v>
      </c>
      <c r="AR120" s="16">
        <v>32176.875217583161</v>
      </c>
      <c r="AS120" s="17">
        <v>408631.25587678765</v>
      </c>
      <c r="AT120" s="15">
        <v>0.58886565450269368</v>
      </c>
      <c r="AU120" s="16">
        <v>26184.13521758316</v>
      </c>
      <c r="AV120" s="17">
        <v>279012.31187678763</v>
      </c>
      <c r="AW120" s="24">
        <v>99.2</v>
      </c>
      <c r="AX120" s="24">
        <v>74.900000000000006</v>
      </c>
      <c r="AY120" s="24">
        <v>105.6</v>
      </c>
      <c r="AZ120" s="24">
        <v>58</v>
      </c>
      <c r="BA120" s="24">
        <f t="shared" si="24"/>
        <v>102.4</v>
      </c>
      <c r="BB120" s="24">
        <f t="shared" si="25"/>
        <v>66.45</v>
      </c>
      <c r="BC120" s="19">
        <f t="shared" si="26"/>
        <v>9.3845805733282925E-2</v>
      </c>
      <c r="BD120" s="24">
        <v>31.813811827854735</v>
      </c>
      <c r="BE120" s="19">
        <f t="shared" si="27"/>
        <v>-4.6558624513681313</v>
      </c>
      <c r="BF120" s="24">
        <f t="shared" si="28"/>
        <v>1.5410082768999247</v>
      </c>
      <c r="BJ120" s="14"/>
      <c r="BK120" s="14">
        <f t="shared" si="29"/>
        <v>-7.9994011396440117</v>
      </c>
      <c r="BL120" s="14">
        <f t="shared" si="30"/>
        <v>-53.416941284578016</v>
      </c>
      <c r="BM120" s="14">
        <f t="shared" si="31"/>
        <v>-55.520289915607421</v>
      </c>
      <c r="BN120" s="14">
        <f t="shared" si="32"/>
        <v>-6.6864919354838666</v>
      </c>
      <c r="BO120" s="14">
        <f t="shared" si="33"/>
        <v>-8.9887850467289585</v>
      </c>
      <c r="BP120" s="14">
        <f t="shared" si="34"/>
        <v>-20.817241379310342</v>
      </c>
      <c r="BQ120" s="14">
        <f t="shared" si="35"/>
        <v>-3.3525390624999929</v>
      </c>
      <c r="BR120" s="14">
        <f t="shared" si="36"/>
        <v>-22.848156508653112</v>
      </c>
      <c r="BS120" s="24">
        <f t="shared" si="37"/>
        <v>-1.3710015422141797</v>
      </c>
      <c r="BT120" s="24">
        <f t="shared" si="38"/>
        <v>3.8065300346214275</v>
      </c>
      <c r="BU120" s="24">
        <f t="shared" si="39"/>
        <v>-0.89498117825969947</v>
      </c>
      <c r="BV120" s="24">
        <f t="shared" si="40"/>
        <v>19.709729968177786</v>
      </c>
      <c r="BW120" s="24">
        <f t="shared" si="41"/>
        <v>-17.065600243186474</v>
      </c>
      <c r="BX120" s="24">
        <f t="shared" si="42"/>
        <v>32.035301752898491</v>
      </c>
      <c r="BY120" s="24">
        <f t="shared" si="43"/>
        <v>7.6678898309465309</v>
      </c>
    </row>
    <row r="121" spans="1:77">
      <c r="A121" t="s">
        <v>138</v>
      </c>
      <c r="B121" s="6">
        <v>122</v>
      </c>
      <c r="C121" t="s">
        <v>313</v>
      </c>
      <c r="D121" t="s">
        <v>314</v>
      </c>
      <c r="E121" t="s">
        <v>308</v>
      </c>
      <c r="F121">
        <v>3</v>
      </c>
      <c r="G121" t="s">
        <v>307</v>
      </c>
      <c r="H121" t="s">
        <v>294</v>
      </c>
      <c r="I121" t="s">
        <v>308</v>
      </c>
      <c r="J121">
        <v>2</v>
      </c>
      <c r="L121">
        <v>2</v>
      </c>
      <c r="M121" t="s">
        <v>363</v>
      </c>
      <c r="N121" t="s">
        <v>362</v>
      </c>
      <c r="O121">
        <v>4</v>
      </c>
      <c r="P121" s="14">
        <v>4</v>
      </c>
      <c r="Q121" s="14" t="s">
        <v>380</v>
      </c>
      <c r="R121" s="18">
        <v>1</v>
      </c>
      <c r="S121" s="18" t="s">
        <v>381</v>
      </c>
      <c r="T121" s="15">
        <v>0.62745499999999998</v>
      </c>
      <c r="U121" s="16">
        <v>23595.5</v>
      </c>
      <c r="V121" s="17">
        <v>259001.99999999997</v>
      </c>
      <c r="W121" s="24">
        <v>103.87100000000001</v>
      </c>
      <c r="X121" s="24">
        <v>78.871200000000002</v>
      </c>
      <c r="Y121" s="24">
        <v>68.660200000000003</v>
      </c>
      <c r="Z121" s="19">
        <f t="shared" si="22"/>
        <v>9.1101613114956653E-2</v>
      </c>
      <c r="AA121" s="19">
        <f t="shared" si="23"/>
        <v>32.930262126252885</v>
      </c>
      <c r="AB121" s="15">
        <v>0.61634121458090907</v>
      </c>
      <c r="AC121" s="16">
        <v>19637.059193767098</v>
      </c>
      <c r="AD121" s="17">
        <v>227842.3214679134</v>
      </c>
      <c r="AE121" s="21">
        <v>0.67855846320030111</v>
      </c>
      <c r="AF121" s="16">
        <v>24533.725533183726</v>
      </c>
      <c r="AG121" s="28">
        <v>353136.24750284012</v>
      </c>
      <c r="AH121" s="21">
        <v>0.65689139873700197</v>
      </c>
      <c r="AI121" s="16">
        <v>22303.184015574414</v>
      </c>
      <c r="AJ121" s="28">
        <v>300143.54453583132</v>
      </c>
      <c r="AK121" s="21">
        <v>0.67855846320030111</v>
      </c>
      <c r="AL121" s="16">
        <v>24533.725533183726</v>
      </c>
      <c r="AM121" s="28">
        <v>353136.24750284012</v>
      </c>
      <c r="AN121" s="15">
        <v>0.65689139873700197</v>
      </c>
      <c r="AO121" s="16">
        <v>22303.184015574414</v>
      </c>
      <c r="AP121" s="17">
        <v>300143.54453583132</v>
      </c>
      <c r="AQ121" s="15">
        <v>0.63859268348795739</v>
      </c>
      <c r="AR121" s="16">
        <v>21459.524490427721</v>
      </c>
      <c r="AS121" s="17">
        <v>264505.09977509803</v>
      </c>
      <c r="AT121" s="15">
        <v>0.61634121458090907</v>
      </c>
      <c r="AU121" s="16">
        <v>19637.059193767098</v>
      </c>
      <c r="AV121" s="17">
        <v>227842.3214679134</v>
      </c>
      <c r="AW121" s="24">
        <v>108.3</v>
      </c>
      <c r="AX121" s="24">
        <v>79.3</v>
      </c>
      <c r="AY121" s="24">
        <v>106.2</v>
      </c>
      <c r="AZ121" s="24">
        <v>67.400000000000006</v>
      </c>
      <c r="BA121" s="24">
        <f t="shared" si="24"/>
        <v>107.25</v>
      </c>
      <c r="BB121" s="24">
        <f t="shared" si="25"/>
        <v>73.349999999999994</v>
      </c>
      <c r="BC121" s="19">
        <f t="shared" si="26"/>
        <v>8.6187057203648387E-2</v>
      </c>
      <c r="BD121" s="24">
        <v>34.808010591560219</v>
      </c>
      <c r="BE121" s="19">
        <f t="shared" si="27"/>
        <v>2.943639873700199</v>
      </c>
      <c r="BF121" s="24">
        <f t="shared" si="28"/>
        <v>1.4621676891615543</v>
      </c>
      <c r="BJ121" s="14"/>
      <c r="BK121" s="14">
        <f t="shared" si="29"/>
        <v>4.4811667185167954</v>
      </c>
      <c r="BL121" s="14">
        <f t="shared" si="30"/>
        <v>-5.7943116261927265</v>
      </c>
      <c r="BM121" s="14">
        <f t="shared" si="31"/>
        <v>13.707289490252503</v>
      </c>
      <c r="BN121" s="14">
        <f t="shared" si="32"/>
        <v>4.0895660203139315</v>
      </c>
      <c r="BO121" s="14">
        <f t="shared" si="33"/>
        <v>0.54073139974778739</v>
      </c>
      <c r="BP121" s="14">
        <f t="shared" si="34"/>
        <v>-1.8697329376854559</v>
      </c>
      <c r="BQ121" s="14">
        <f t="shared" si="35"/>
        <v>3.1505827505827422</v>
      </c>
      <c r="BR121" s="14">
        <f t="shared" si="36"/>
        <v>-7.5271983640081901</v>
      </c>
      <c r="BS121" s="24">
        <f t="shared" si="37"/>
        <v>5.3945871464502071</v>
      </c>
      <c r="BT121" s="24">
        <f t="shared" si="38"/>
        <v>6.8740522342482864</v>
      </c>
      <c r="BU121" s="24">
        <f t="shared" si="39"/>
        <v>4.4811667185167954</v>
      </c>
      <c r="BV121" s="24">
        <f t="shared" si="40"/>
        <v>3.824227722425217</v>
      </c>
      <c r="BW121" s="24">
        <f t="shared" si="41"/>
        <v>3.824227722425217</v>
      </c>
      <c r="BX121" s="24">
        <f t="shared" si="42"/>
        <v>26.656636969016635</v>
      </c>
      <c r="BY121" s="24">
        <f t="shared" si="43"/>
        <v>26.656636969016635</v>
      </c>
    </row>
    <row r="122" spans="1:77">
      <c r="A122" t="s">
        <v>139</v>
      </c>
      <c r="B122">
        <v>123</v>
      </c>
      <c r="C122" t="s">
        <v>415</v>
      </c>
      <c r="D122" t="s">
        <v>294</v>
      </c>
      <c r="E122" t="s">
        <v>295</v>
      </c>
      <c r="F122">
        <v>4</v>
      </c>
      <c r="G122" t="s">
        <v>300</v>
      </c>
      <c r="H122" t="s">
        <v>294</v>
      </c>
      <c r="I122" t="s">
        <v>298</v>
      </c>
      <c r="J122">
        <v>3</v>
      </c>
      <c r="L122">
        <v>1</v>
      </c>
      <c r="M122" t="s">
        <v>363</v>
      </c>
      <c r="N122" t="s">
        <v>362</v>
      </c>
      <c r="O122">
        <v>4</v>
      </c>
      <c r="P122" s="14">
        <v>4</v>
      </c>
      <c r="Q122" s="14" t="s">
        <v>380</v>
      </c>
      <c r="R122" s="14">
        <v>4</v>
      </c>
      <c r="S122" s="14" t="s">
        <v>380</v>
      </c>
      <c r="T122" s="15">
        <v>0.63191399999999998</v>
      </c>
      <c r="U122" s="16">
        <v>25113.300000000003</v>
      </c>
      <c r="V122" s="17">
        <v>275487</v>
      </c>
      <c r="W122" s="24">
        <v>108.60300000000001</v>
      </c>
      <c r="X122" s="24">
        <v>78.326000000000008</v>
      </c>
      <c r="Y122" s="24">
        <v>75.035000000000011</v>
      </c>
      <c r="Z122" s="19">
        <f t="shared" si="22"/>
        <v>9.1159655446536508E-2</v>
      </c>
      <c r="AA122" s="19">
        <f t="shared" si="23"/>
        <v>32.909295074721356</v>
      </c>
      <c r="AB122" s="15">
        <v>0.63369559498159012</v>
      </c>
      <c r="AC122" s="16">
        <v>24498.058493138273</v>
      </c>
      <c r="AD122" s="17">
        <v>294406.42971612129</v>
      </c>
      <c r="AE122" s="21">
        <v>0.65547747737966222</v>
      </c>
      <c r="AF122" s="16">
        <v>27039.757457282121</v>
      </c>
      <c r="AG122" s="28">
        <v>346221.37400361127</v>
      </c>
      <c r="AH122" s="21">
        <v>0.66492793541190998</v>
      </c>
      <c r="AI122" s="16">
        <v>22085.811643660814</v>
      </c>
      <c r="AJ122" s="28">
        <v>304618.09243759193</v>
      </c>
      <c r="AK122" s="21">
        <v>0.68113600250735484</v>
      </c>
      <c r="AL122" s="16">
        <v>24017.020897595547</v>
      </c>
      <c r="AM122" s="28">
        <v>348669.27633716189</v>
      </c>
      <c r="AN122" s="15">
        <v>0.60754323994322701</v>
      </c>
      <c r="AO122" s="16">
        <v>17727.317883575037</v>
      </c>
      <c r="AP122" s="17">
        <v>199266.60442272571</v>
      </c>
      <c r="AQ122" s="15">
        <v>0.65547747737966222</v>
      </c>
      <c r="AR122" s="16">
        <v>27039.757457282121</v>
      </c>
      <c r="AS122" s="17">
        <v>346221.37400361127</v>
      </c>
      <c r="AT122" s="15">
        <v>0.63369559498159012</v>
      </c>
      <c r="AU122" s="16">
        <v>24498.058493138273</v>
      </c>
      <c r="AV122" s="17">
        <v>294406.42971612129</v>
      </c>
      <c r="AW122" s="24">
        <v>90.2</v>
      </c>
      <c r="AX122" s="24">
        <v>83.9</v>
      </c>
      <c r="AY122" s="24">
        <v>99</v>
      </c>
      <c r="AZ122" s="24">
        <v>73.3</v>
      </c>
      <c r="BA122" s="24">
        <f t="shared" si="24"/>
        <v>94.6</v>
      </c>
      <c r="BB122" s="24">
        <f t="shared" si="25"/>
        <v>78.599999999999994</v>
      </c>
      <c r="BC122" s="19">
        <f t="shared" si="26"/>
        <v>8.3211696554182937E-2</v>
      </c>
      <c r="BD122" s="24">
        <v>33.721954849247609</v>
      </c>
      <c r="BE122" s="19">
        <f t="shared" si="27"/>
        <v>-2.4370760056772967</v>
      </c>
      <c r="BF122" s="24">
        <f t="shared" si="28"/>
        <v>1.2035623409669212</v>
      </c>
      <c r="BJ122" s="14"/>
      <c r="BK122" s="14">
        <f t="shared" si="29"/>
        <v>-4.0113622297978884</v>
      </c>
      <c r="BL122" s="14">
        <f t="shared" si="30"/>
        <v>-41.664408372054581</v>
      </c>
      <c r="BM122" s="14">
        <f t="shared" si="31"/>
        <v>-38.250461384678268</v>
      </c>
      <c r="BN122" s="14">
        <f t="shared" si="32"/>
        <v>-20.402439024390251</v>
      </c>
      <c r="BO122" s="14">
        <f t="shared" si="33"/>
        <v>6.6436233611442175</v>
      </c>
      <c r="BP122" s="14">
        <f t="shared" si="34"/>
        <v>-2.3669849931787361</v>
      </c>
      <c r="BQ122" s="14">
        <f t="shared" si="35"/>
        <v>-14.802325581395365</v>
      </c>
      <c r="BR122" s="14">
        <f t="shared" si="36"/>
        <v>0.34860050890583555</v>
      </c>
      <c r="BS122" s="24">
        <f t="shared" si="37"/>
        <v>2.4098833479826709</v>
      </c>
      <c r="BT122" s="24">
        <f t="shared" si="38"/>
        <v>9.7165012647371789</v>
      </c>
      <c r="BU122" s="24">
        <f t="shared" si="39"/>
        <v>4.9650396161290029</v>
      </c>
      <c r="BV122" s="24">
        <f t="shared" si="40"/>
        <v>7.1245367504703738</v>
      </c>
      <c r="BW122" s="24">
        <f t="shared" si="41"/>
        <v>-4.5645923658841872</v>
      </c>
      <c r="BX122" s="24">
        <f t="shared" si="42"/>
        <v>20.430389142547124</v>
      </c>
      <c r="BY122" s="24">
        <f t="shared" si="43"/>
        <v>20.989023496981392</v>
      </c>
    </row>
    <row r="123" spans="1:77">
      <c r="A123" t="s">
        <v>140</v>
      </c>
      <c r="B123">
        <v>124</v>
      </c>
      <c r="C123" t="s">
        <v>297</v>
      </c>
      <c r="D123" t="s">
        <v>302</v>
      </c>
      <c r="E123" t="s">
        <v>298</v>
      </c>
      <c r="F123">
        <v>2</v>
      </c>
      <c r="G123" t="s">
        <v>299</v>
      </c>
      <c r="H123" t="s">
        <v>294</v>
      </c>
      <c r="I123" t="s">
        <v>295</v>
      </c>
      <c r="J123">
        <v>2</v>
      </c>
      <c r="L123">
        <v>1</v>
      </c>
      <c r="M123" t="s">
        <v>363</v>
      </c>
      <c r="N123" t="s">
        <v>362</v>
      </c>
      <c r="O123">
        <v>4</v>
      </c>
      <c r="P123" s="14">
        <v>4</v>
      </c>
      <c r="Q123" s="14" t="s">
        <v>380</v>
      </c>
      <c r="R123" s="14">
        <v>4</v>
      </c>
      <c r="S123" s="14" t="s">
        <v>380</v>
      </c>
      <c r="T123" s="15">
        <v>0.59178799999999998</v>
      </c>
      <c r="U123" s="16">
        <v>20311</v>
      </c>
      <c r="V123" s="17">
        <v>206921</v>
      </c>
      <c r="W123" s="24">
        <v>91.17179999999999</v>
      </c>
      <c r="X123" s="24">
        <v>78.628</v>
      </c>
      <c r="Y123" s="24">
        <v>45.8919</v>
      </c>
      <c r="Z123" s="19">
        <f t="shared" si="22"/>
        <v>9.815823430197998E-2</v>
      </c>
      <c r="AA123" s="19">
        <f t="shared" si="23"/>
        <v>30.562896952390329</v>
      </c>
      <c r="AB123" s="15">
        <v>0.55676558480372418</v>
      </c>
      <c r="AC123" s="16">
        <v>17091.571589444968</v>
      </c>
      <c r="AD123" s="17">
        <v>155801.25867594159</v>
      </c>
      <c r="AE123" s="21">
        <v>0.6464365554128747</v>
      </c>
      <c r="AF123" s="16">
        <v>25575.846242125561</v>
      </c>
      <c r="AG123" s="28">
        <v>318489.67887125531</v>
      </c>
      <c r="AH123" s="21">
        <v>0.58314405287847737</v>
      </c>
      <c r="AI123" s="16">
        <v>16845.077842156654</v>
      </c>
      <c r="AJ123" s="28">
        <v>183959.60207842843</v>
      </c>
      <c r="AK123" s="21">
        <v>0.67243871744744899</v>
      </c>
      <c r="AL123" s="16">
        <v>22717.117408138311</v>
      </c>
      <c r="AM123" s="28">
        <v>320750.07541879831</v>
      </c>
      <c r="AN123" s="15">
        <v>0.60035172313429519</v>
      </c>
      <c r="AO123" s="16">
        <v>13109.936705584498</v>
      </c>
      <c r="AP123" s="17">
        <v>137104.34213898581</v>
      </c>
      <c r="AQ123" s="15">
        <v>0.6464365554128747</v>
      </c>
      <c r="AR123" s="16">
        <v>25575.846242125561</v>
      </c>
      <c r="AS123" s="17">
        <v>318489.67887125531</v>
      </c>
      <c r="AT123" s="15">
        <v>0.55676558480372418</v>
      </c>
      <c r="AU123" s="16">
        <v>17091.571589444968</v>
      </c>
      <c r="AV123" s="17">
        <v>155801.25867594159</v>
      </c>
      <c r="AW123" s="24">
        <v>92</v>
      </c>
      <c r="AX123" s="24">
        <v>81.599999999999994</v>
      </c>
      <c r="AY123" s="24">
        <v>92</v>
      </c>
      <c r="AZ123" s="24">
        <v>46.8</v>
      </c>
      <c r="BA123" s="24">
        <f t="shared" si="24"/>
        <v>92</v>
      </c>
      <c r="BB123" s="24">
        <f t="shared" si="25"/>
        <v>64.199999999999989</v>
      </c>
      <c r="BC123" s="19">
        <f t="shared" si="26"/>
        <v>0.10970111367966889</v>
      </c>
      <c r="BD123" s="24">
        <v>31.374142808923601</v>
      </c>
      <c r="BE123" s="19">
        <f t="shared" si="27"/>
        <v>0.85637231342952091</v>
      </c>
      <c r="BF123" s="24">
        <f t="shared" si="28"/>
        <v>1.4330218068535827</v>
      </c>
      <c r="BJ123" s="14"/>
      <c r="BK123" s="14">
        <f t="shared" si="29"/>
        <v>1.4264509960238017</v>
      </c>
      <c r="BL123" s="14">
        <f t="shared" si="30"/>
        <v>-54.928284217787514</v>
      </c>
      <c r="BM123" s="14">
        <f t="shared" si="31"/>
        <v>-50.922280630790993</v>
      </c>
      <c r="BN123" s="14">
        <f t="shared" si="32"/>
        <v>0.90021739130435818</v>
      </c>
      <c r="BO123" s="14">
        <f t="shared" si="33"/>
        <v>3.6421568627450913</v>
      </c>
      <c r="BP123" s="14">
        <f t="shared" si="34"/>
        <v>1.94038461538461</v>
      </c>
      <c r="BQ123" s="14">
        <f t="shared" si="35"/>
        <v>0.90021739130435818</v>
      </c>
      <c r="BR123" s="14">
        <f t="shared" si="36"/>
        <v>-22.473520249221206</v>
      </c>
      <c r="BS123" s="24">
        <f t="shared" si="37"/>
        <v>2.5857148081270718</v>
      </c>
      <c r="BT123" s="24">
        <f t="shared" si="38"/>
        <v>-1.3983498475502847</v>
      </c>
      <c r="BU123" s="24">
        <f t="shared" si="39"/>
        <v>-1.4823004845637928</v>
      </c>
      <c r="BV123" s="24">
        <f t="shared" si="40"/>
        <v>20.585227922796619</v>
      </c>
      <c r="BW123" s="24">
        <f t="shared" si="41"/>
        <v>10.591649305278183</v>
      </c>
      <c r="BX123" s="24">
        <f t="shared" si="42"/>
        <v>35.030547698330686</v>
      </c>
      <c r="BY123" s="24">
        <f t="shared" si="43"/>
        <v>35.488401762703717</v>
      </c>
    </row>
    <row r="124" spans="1:77">
      <c r="A124" t="s">
        <v>141</v>
      </c>
      <c r="B124">
        <v>125</v>
      </c>
      <c r="C124" t="s">
        <v>299</v>
      </c>
      <c r="D124" t="s">
        <v>294</v>
      </c>
      <c r="E124" t="s">
        <v>295</v>
      </c>
      <c r="F124">
        <v>2</v>
      </c>
      <c r="G124" t="s">
        <v>299</v>
      </c>
      <c r="H124" t="s">
        <v>294</v>
      </c>
      <c r="I124" t="s">
        <v>295</v>
      </c>
      <c r="J124">
        <v>2</v>
      </c>
      <c r="L124">
        <v>1</v>
      </c>
      <c r="M124" t="s">
        <v>363</v>
      </c>
      <c r="N124" t="s">
        <v>362</v>
      </c>
      <c r="O124">
        <v>4</v>
      </c>
      <c r="P124" s="14">
        <v>4</v>
      </c>
      <c r="Q124" s="14" t="s">
        <v>380</v>
      </c>
      <c r="R124" s="14">
        <v>4</v>
      </c>
      <c r="S124" s="14" t="s">
        <v>380</v>
      </c>
      <c r="T124" s="15">
        <v>0.65547599999999995</v>
      </c>
      <c r="U124" s="16">
        <v>26343.200000000001</v>
      </c>
      <c r="V124" s="17">
        <v>319065</v>
      </c>
      <c r="W124" s="24">
        <v>99.417000000000002</v>
      </c>
      <c r="X124" s="24">
        <v>80.7971</v>
      </c>
      <c r="Y124" s="24">
        <v>73.149699999999996</v>
      </c>
      <c r="Z124" s="19">
        <f t="shared" si="22"/>
        <v>8.2563740930531399E-2</v>
      </c>
      <c r="AA124" s="19">
        <f t="shared" si="23"/>
        <v>36.335562877706579</v>
      </c>
      <c r="AB124" s="15">
        <v>0.62797558298279255</v>
      </c>
      <c r="AC124" s="16">
        <v>24626.692370544159</v>
      </c>
      <c r="AD124" s="17">
        <v>292297.66140744905</v>
      </c>
      <c r="AE124" s="21">
        <v>0.6541094678874787</v>
      </c>
      <c r="AF124" s="16">
        <v>27334.593541113467</v>
      </c>
      <c r="AG124" s="28">
        <v>349759.81319313275</v>
      </c>
      <c r="AH124" s="21">
        <v>0.65735454884821165</v>
      </c>
      <c r="AI124" s="16">
        <v>21745.531382105641</v>
      </c>
      <c r="AJ124" s="28">
        <v>293052.78927510156</v>
      </c>
      <c r="AK124" s="21">
        <v>0.67607511594259107</v>
      </c>
      <c r="AL124" s="16">
        <v>23722.590441356162</v>
      </c>
      <c r="AM124" s="28">
        <v>338789.35176312324</v>
      </c>
      <c r="AN124" s="15">
        <v>0.61149524562360369</v>
      </c>
      <c r="AO124" s="16">
        <v>18544.968509490533</v>
      </c>
      <c r="AP124" s="17">
        <v>211690.0819031258</v>
      </c>
      <c r="AQ124" s="15">
        <v>0.6541094678874787</v>
      </c>
      <c r="AR124" s="16">
        <v>27334.593541113467</v>
      </c>
      <c r="AS124" s="17">
        <v>349759.81319313275</v>
      </c>
      <c r="AT124" s="15">
        <v>0.62797558298279255</v>
      </c>
      <c r="AU124" s="16">
        <v>24626.692370544159</v>
      </c>
      <c r="AV124" s="17">
        <v>292297.66140744905</v>
      </c>
      <c r="AW124" s="24">
        <v>99</v>
      </c>
      <c r="AX124" s="24">
        <v>80</v>
      </c>
      <c r="AY124" s="24">
        <v>103.2</v>
      </c>
      <c r="AZ124" s="24">
        <v>69.2</v>
      </c>
      <c r="BA124" s="24">
        <f t="shared" si="24"/>
        <v>101.1</v>
      </c>
      <c r="BB124" s="24">
        <f t="shared" si="25"/>
        <v>74.599999999999994</v>
      </c>
      <c r="BC124" s="19">
        <f t="shared" si="26"/>
        <v>8.4252101956490577E-2</v>
      </c>
      <c r="BD124" s="24">
        <v>34.24488132101034</v>
      </c>
      <c r="BE124" s="19">
        <f t="shared" si="27"/>
        <v>-4.3980754376396263</v>
      </c>
      <c r="BF124" s="24">
        <f t="shared" si="28"/>
        <v>1.3552278820375336</v>
      </c>
      <c r="BJ124" s="14"/>
      <c r="BK124" s="14">
        <f t="shared" si="29"/>
        <v>-7.1923297345582187</v>
      </c>
      <c r="BL124" s="14">
        <f t="shared" si="30"/>
        <v>-42.05038949793127</v>
      </c>
      <c r="BM124" s="14">
        <f t="shared" si="31"/>
        <v>-50.722696657092989</v>
      </c>
      <c r="BN124" s="14">
        <f t="shared" si="32"/>
        <v>-0.42121212121212276</v>
      </c>
      <c r="BO124" s="14">
        <f t="shared" si="33"/>
        <v>-0.99637500000000034</v>
      </c>
      <c r="BP124" s="14">
        <f t="shared" si="34"/>
        <v>-5.7076589595375617</v>
      </c>
      <c r="BQ124" s="14">
        <f t="shared" si="35"/>
        <v>1.6646884272996962</v>
      </c>
      <c r="BR124" s="14">
        <f t="shared" si="36"/>
        <v>-8.3071045576407592</v>
      </c>
      <c r="BS124" s="24">
        <f t="shared" si="37"/>
        <v>-6.1050921365393629</v>
      </c>
      <c r="BT124" s="24">
        <f t="shared" si="38"/>
        <v>9.8630995352870876</v>
      </c>
      <c r="BU124" s="24">
        <f t="shared" si="39"/>
        <v>0.28577406994493543</v>
      </c>
      <c r="BV124" s="24">
        <f t="shared" si="40"/>
        <v>3.6268823226594868</v>
      </c>
      <c r="BW124" s="24">
        <f t="shared" si="41"/>
        <v>-11.046894583971181</v>
      </c>
      <c r="BX124" s="24">
        <f t="shared" si="42"/>
        <v>8.775969118036862</v>
      </c>
      <c r="BY124" s="24">
        <f t="shared" si="43"/>
        <v>5.8220105385467447</v>
      </c>
    </row>
    <row r="125" spans="1:77">
      <c r="A125" t="s">
        <v>142</v>
      </c>
      <c r="B125">
        <v>126</v>
      </c>
      <c r="C125" t="s">
        <v>417</v>
      </c>
      <c r="D125" t="s">
        <v>314</v>
      </c>
      <c r="E125" t="s">
        <v>416</v>
      </c>
      <c r="F125">
        <v>4</v>
      </c>
      <c r="G125" t="s">
        <v>313</v>
      </c>
      <c r="H125" t="s">
        <v>314</v>
      </c>
      <c r="I125" t="s">
        <v>308</v>
      </c>
      <c r="J125">
        <v>3</v>
      </c>
      <c r="L125">
        <v>0</v>
      </c>
      <c r="M125" t="s">
        <v>363</v>
      </c>
      <c r="N125" t="s">
        <v>362</v>
      </c>
      <c r="O125">
        <v>4</v>
      </c>
      <c r="P125" s="14">
        <v>1</v>
      </c>
      <c r="Q125" s="14" t="s">
        <v>381</v>
      </c>
      <c r="R125" s="14">
        <v>1</v>
      </c>
      <c r="S125" s="14" t="s">
        <v>381</v>
      </c>
      <c r="T125" s="15">
        <v>0.58959399999999995</v>
      </c>
      <c r="U125" s="16">
        <v>21387.199999999997</v>
      </c>
      <c r="V125" s="17">
        <v>192184</v>
      </c>
      <c r="W125" s="24">
        <v>84.007499999999993</v>
      </c>
      <c r="X125" s="24">
        <v>80.42</v>
      </c>
      <c r="Y125" s="24">
        <v>61.2866</v>
      </c>
      <c r="Z125" s="19">
        <f t="shared" si="22"/>
        <v>0.11128501852391456</v>
      </c>
      <c r="AA125" s="19">
        <f t="shared" si="23"/>
        <v>26.957806538490317</v>
      </c>
      <c r="AB125" s="15">
        <v>0.62648086133370773</v>
      </c>
      <c r="AC125" s="16">
        <v>18139.721875204108</v>
      </c>
      <c r="AD125" s="17">
        <v>223413.60757780125</v>
      </c>
      <c r="AE125" s="21">
        <v>0.63828840720866975</v>
      </c>
      <c r="AF125" s="16">
        <v>19088.242047283489</v>
      </c>
      <c r="AG125" s="28">
        <v>243065.73046658933</v>
      </c>
      <c r="AH125" s="21">
        <v>0.62648086133370773</v>
      </c>
      <c r="AI125" s="16">
        <v>18139.721875204108</v>
      </c>
      <c r="AJ125" s="28">
        <v>223413.60757780125</v>
      </c>
      <c r="AK125" s="21">
        <v>0.63828840720866975</v>
      </c>
      <c r="AL125" s="16">
        <v>19088.242047283489</v>
      </c>
      <c r="AM125" s="28">
        <v>243065.73046658933</v>
      </c>
      <c r="AN125" s="15">
        <v>0.62648086133370773</v>
      </c>
      <c r="AO125" s="16">
        <v>18139.721875204108</v>
      </c>
      <c r="AP125" s="17">
        <v>223413.60757780125</v>
      </c>
      <c r="AQ125" s="15">
        <v>0.62981512546928853</v>
      </c>
      <c r="AR125" s="16">
        <v>27843.681459626121</v>
      </c>
      <c r="AS125" s="17">
        <v>330212.18930696428</v>
      </c>
      <c r="AT125" s="15">
        <v>0.61123941920506997</v>
      </c>
      <c r="AU125" s="16">
        <v>25975.221459626118</v>
      </c>
      <c r="AV125" s="17">
        <v>292679.39930696425</v>
      </c>
      <c r="AW125" s="24">
        <v>95.5</v>
      </c>
      <c r="AX125" s="24">
        <v>70.5</v>
      </c>
      <c r="AY125" s="24">
        <v>91.3</v>
      </c>
      <c r="AZ125" s="24">
        <v>64.8</v>
      </c>
      <c r="BA125" s="24">
        <f t="shared" si="24"/>
        <v>93.4</v>
      </c>
      <c r="BB125" s="24">
        <f t="shared" si="25"/>
        <v>67.650000000000006</v>
      </c>
      <c r="BC125" s="19">
        <f t="shared" si="26"/>
        <v>8.119345133839781E-2</v>
      </c>
      <c r="BD125" s="24">
        <v>36.948792674135873</v>
      </c>
      <c r="BE125" s="19">
        <f t="shared" si="27"/>
        <v>3.6886861333707777</v>
      </c>
      <c r="BF125" s="24">
        <f t="shared" si="28"/>
        <v>1.3806356245380635</v>
      </c>
      <c r="BJ125" s="14"/>
      <c r="BK125" s="14">
        <f t="shared" si="29"/>
        <v>5.887947040421917</v>
      </c>
      <c r="BL125" s="14">
        <f t="shared" si="30"/>
        <v>-17.902579472483495</v>
      </c>
      <c r="BM125" s="14">
        <f t="shared" si="31"/>
        <v>13.978382031598452</v>
      </c>
      <c r="BN125" s="14">
        <f t="shared" si="32"/>
        <v>12.034031413612572</v>
      </c>
      <c r="BO125" s="14">
        <f t="shared" si="33"/>
        <v>-14.070921985815604</v>
      </c>
      <c r="BP125" s="14">
        <f t="shared" si="34"/>
        <v>5.4219135802469092</v>
      </c>
      <c r="BQ125" s="14">
        <f t="shared" si="35"/>
        <v>10.056209850107081</v>
      </c>
      <c r="BR125" s="14">
        <f t="shared" si="36"/>
        <v>-18.876570583887649</v>
      </c>
      <c r="BS125" s="24">
        <f t="shared" si="37"/>
        <v>27.040088220904817</v>
      </c>
      <c r="BT125" s="24">
        <f t="shared" si="38"/>
        <v>-0.10850781300557884</v>
      </c>
      <c r="BU125" s="24">
        <f t="shared" si="39"/>
        <v>5.887947040421917</v>
      </c>
      <c r="BV125" s="24">
        <f t="shared" si="40"/>
        <v>12.043843257130533</v>
      </c>
      <c r="BW125" s="24">
        <f t="shared" si="41"/>
        <v>-12.043843257130533</v>
      </c>
      <c r="BX125" s="24">
        <f t="shared" si="42"/>
        <v>20.93332135670326</v>
      </c>
      <c r="BY125" s="24">
        <f t="shared" si="43"/>
        <v>20.93332135670326</v>
      </c>
    </row>
    <row r="126" spans="1:77">
      <c r="A126" t="s">
        <v>143</v>
      </c>
      <c r="B126" s="5">
        <v>127</v>
      </c>
      <c r="C126" t="s">
        <v>313</v>
      </c>
      <c r="D126" t="s">
        <v>314</v>
      </c>
      <c r="E126" t="s">
        <v>308</v>
      </c>
      <c r="F126">
        <v>3</v>
      </c>
      <c r="G126" t="s">
        <v>310</v>
      </c>
      <c r="H126" t="s">
        <v>294</v>
      </c>
      <c r="I126" t="s">
        <v>295</v>
      </c>
      <c r="J126">
        <v>3</v>
      </c>
      <c r="L126">
        <v>1</v>
      </c>
      <c r="M126" t="s">
        <v>363</v>
      </c>
      <c r="N126" t="s">
        <v>362</v>
      </c>
      <c r="O126">
        <v>4</v>
      </c>
      <c r="P126" s="14">
        <v>1</v>
      </c>
      <c r="Q126" s="14" t="s">
        <v>381</v>
      </c>
      <c r="R126" s="18">
        <v>4</v>
      </c>
      <c r="S126" s="18" t="s">
        <v>380</v>
      </c>
      <c r="T126" s="15">
        <v>0.63898100000000002</v>
      </c>
      <c r="U126" s="16">
        <v>25031.8</v>
      </c>
      <c r="V126" s="17">
        <v>286196</v>
      </c>
      <c r="W126" s="24">
        <v>109.64999999999999</v>
      </c>
      <c r="X126" s="24">
        <v>75.595200000000006</v>
      </c>
      <c r="Y126" s="24">
        <v>69.607399999999998</v>
      </c>
      <c r="Z126" s="19">
        <f t="shared" si="22"/>
        <v>8.746383597255028E-2</v>
      </c>
      <c r="AA126" s="19">
        <f t="shared" si="23"/>
        <v>34.299890539234092</v>
      </c>
      <c r="AB126" s="15">
        <v>0.6340616604294822</v>
      </c>
      <c r="AC126" s="16">
        <v>20791.420574893276</v>
      </c>
      <c r="AD126" s="17">
        <v>261593.7600879964</v>
      </c>
      <c r="AE126" s="21">
        <v>0.63744914086172755</v>
      </c>
      <c r="AF126" s="16">
        <v>26887.199429261349</v>
      </c>
      <c r="AG126" s="28">
        <v>329889.52518054657</v>
      </c>
      <c r="AH126" s="21">
        <v>0.6340616604294822</v>
      </c>
      <c r="AI126" s="16">
        <v>20791.420574893276</v>
      </c>
      <c r="AJ126" s="28">
        <v>261593.7600879964</v>
      </c>
      <c r="AK126" s="21">
        <v>0.65405110593722438</v>
      </c>
      <c r="AL126" s="16">
        <v>22439.937164744977</v>
      </c>
      <c r="AM126" s="28">
        <v>299205.78698271641</v>
      </c>
      <c r="AN126" s="15">
        <v>0.60100277216454301</v>
      </c>
      <c r="AO126" s="16">
        <v>19652.542409293237</v>
      </c>
      <c r="AP126" s="17">
        <v>220113.91490676958</v>
      </c>
      <c r="AQ126" s="15">
        <v>0.63744914086172755</v>
      </c>
      <c r="AR126" s="16">
        <v>26887.199429261349</v>
      </c>
      <c r="AS126" s="17">
        <v>329889.52518054657</v>
      </c>
      <c r="AT126" s="15">
        <v>0.60836404238457931</v>
      </c>
      <c r="AU126" s="16">
        <v>24478.276170654583</v>
      </c>
      <c r="AV126" s="17">
        <v>277380.19943289028</v>
      </c>
      <c r="AW126" s="24">
        <v>113.3</v>
      </c>
      <c r="AX126" s="24">
        <v>70.8</v>
      </c>
      <c r="AY126" s="24">
        <v>114.7</v>
      </c>
      <c r="AZ126" s="24">
        <v>61.9</v>
      </c>
      <c r="BA126" s="24">
        <f t="shared" si="24"/>
        <v>114</v>
      </c>
      <c r="BB126" s="24">
        <f t="shared" si="25"/>
        <v>66.349999999999994</v>
      </c>
      <c r="BC126" s="19">
        <f t="shared" si="26"/>
        <v>7.947980321816292E-2</v>
      </c>
      <c r="BD126" s="24">
        <v>37.745438193465894</v>
      </c>
      <c r="BE126" s="19">
        <f t="shared" si="27"/>
        <v>-3.7978227835457012</v>
      </c>
      <c r="BF126" s="24">
        <f t="shared" si="28"/>
        <v>1.7181612660135646</v>
      </c>
      <c r="BJ126" s="14"/>
      <c r="BK126" s="14">
        <f t="shared" si="29"/>
        <v>-6.3191435371714562</v>
      </c>
      <c r="BL126" s="14">
        <f t="shared" si="30"/>
        <v>-27.371815201696421</v>
      </c>
      <c r="BM126" s="14">
        <f t="shared" si="31"/>
        <v>-30.021766284616685</v>
      </c>
      <c r="BN126" s="14">
        <f t="shared" si="32"/>
        <v>3.2215357458075951</v>
      </c>
      <c r="BO126" s="14">
        <f t="shared" si="33"/>
        <v>-6.7728813559322161</v>
      </c>
      <c r="BP126" s="14">
        <f t="shared" si="34"/>
        <v>-12.451373182552503</v>
      </c>
      <c r="BQ126" s="14">
        <f t="shared" si="35"/>
        <v>3.8157894736842182</v>
      </c>
      <c r="BR126" s="14">
        <f t="shared" si="36"/>
        <v>-13.93398643556897</v>
      </c>
      <c r="BS126" s="24">
        <f t="shared" si="37"/>
        <v>9.1283816512382163</v>
      </c>
      <c r="BT126" s="24">
        <f t="shared" si="38"/>
        <v>-0.85981120483796147</v>
      </c>
      <c r="BU126" s="24">
        <f t="shared" si="39"/>
        <v>-0.77584561211061132</v>
      </c>
      <c r="BV126" s="24">
        <f t="shared" si="40"/>
        <v>6.9006793888772133</v>
      </c>
      <c r="BW126" s="24">
        <f t="shared" si="41"/>
        <v>-11.550223230246189</v>
      </c>
      <c r="BX126" s="24">
        <f t="shared" si="42"/>
        <v>13.24489619869966</v>
      </c>
      <c r="BY126" s="24">
        <f t="shared" si="43"/>
        <v>4.3481067374769458</v>
      </c>
    </row>
    <row r="127" spans="1:77">
      <c r="A127" t="s">
        <v>144</v>
      </c>
      <c r="B127">
        <v>128</v>
      </c>
      <c r="C127" t="s">
        <v>321</v>
      </c>
      <c r="D127" t="s">
        <v>294</v>
      </c>
      <c r="E127" t="s">
        <v>308</v>
      </c>
      <c r="F127">
        <v>1</v>
      </c>
      <c r="G127" t="s">
        <v>299</v>
      </c>
      <c r="H127" t="s">
        <v>294</v>
      </c>
      <c r="I127" t="s">
        <v>295</v>
      </c>
      <c r="J127">
        <v>2</v>
      </c>
      <c r="L127">
        <v>1</v>
      </c>
      <c r="M127" t="s">
        <v>363</v>
      </c>
      <c r="N127" t="s">
        <v>362</v>
      </c>
      <c r="O127">
        <v>4</v>
      </c>
      <c r="P127" s="14">
        <v>4</v>
      </c>
      <c r="Q127" s="14" t="s">
        <v>380</v>
      </c>
      <c r="R127" s="14">
        <v>4</v>
      </c>
      <c r="S127" s="14" t="s">
        <v>380</v>
      </c>
      <c r="T127" s="15">
        <v>0.64293</v>
      </c>
      <c r="U127" s="16">
        <v>26062.100000000002</v>
      </c>
      <c r="V127" s="17">
        <v>308553</v>
      </c>
      <c r="W127" s="24">
        <v>120.47099999999999</v>
      </c>
      <c r="X127" s="24">
        <v>73.554599999999994</v>
      </c>
      <c r="Y127" s="24">
        <v>60.036499999999997</v>
      </c>
      <c r="Z127" s="19">
        <f t="shared" si="22"/>
        <v>8.4465553729829237E-2</v>
      </c>
      <c r="AA127" s="19">
        <f t="shared" si="23"/>
        <v>35.517437198076898</v>
      </c>
      <c r="AB127" s="15">
        <v>0.58669769061610888</v>
      </c>
      <c r="AC127" s="16">
        <v>24590.88314339233</v>
      </c>
      <c r="AD127" s="17">
        <v>263050.75073997874</v>
      </c>
      <c r="AE127" s="21">
        <v>0.66718545683103869</v>
      </c>
      <c r="AF127" s="16">
        <v>31422.038687825225</v>
      </c>
      <c r="AG127" s="28">
        <v>421341.91108682886</v>
      </c>
      <c r="AH127" s="21">
        <v>0.62992238718760429</v>
      </c>
      <c r="AI127" s="16">
        <v>21928.989415664055</v>
      </c>
      <c r="AJ127" s="28">
        <v>272693.66457319137</v>
      </c>
      <c r="AK127" s="21">
        <v>0.68429939491693148</v>
      </c>
      <c r="AL127" s="16">
        <v>26454.814275833258</v>
      </c>
      <c r="AM127" s="28">
        <v>387874.74311132636</v>
      </c>
      <c r="AN127" s="15">
        <v>0.59387011403814738</v>
      </c>
      <c r="AO127" s="16">
        <v>19962.153133084284</v>
      </c>
      <c r="AP127" s="17">
        <v>219141.5191615363</v>
      </c>
      <c r="AQ127" s="15">
        <v>0.66718545683103869</v>
      </c>
      <c r="AR127" s="16">
        <v>31422.038687825225</v>
      </c>
      <c r="AS127" s="17">
        <v>421341.91108682886</v>
      </c>
      <c r="AT127" s="15">
        <v>0.58669769061610888</v>
      </c>
      <c r="AU127" s="16">
        <v>24590.88314339233</v>
      </c>
      <c r="AV127" s="17">
        <v>263050.75073997874</v>
      </c>
      <c r="AW127" s="24">
        <v>114.7</v>
      </c>
      <c r="AX127" s="24">
        <v>78.8</v>
      </c>
      <c r="AY127" s="24">
        <v>123.9</v>
      </c>
      <c r="AZ127" s="24">
        <v>55.4</v>
      </c>
      <c r="BA127" s="24">
        <f t="shared" si="24"/>
        <v>119.30000000000001</v>
      </c>
      <c r="BB127" s="24">
        <f t="shared" si="25"/>
        <v>67.099999999999994</v>
      </c>
      <c r="BC127" s="19">
        <f t="shared" si="26"/>
        <v>9.3483417455440018E-2</v>
      </c>
      <c r="BD127" s="24">
        <v>32.933549457399259</v>
      </c>
      <c r="BE127" s="19">
        <f t="shared" si="27"/>
        <v>-4.9059885961852618</v>
      </c>
      <c r="BF127" s="24">
        <f t="shared" si="28"/>
        <v>1.7779433681073029</v>
      </c>
      <c r="BJ127" s="14"/>
      <c r="BK127" s="14">
        <f t="shared" si="29"/>
        <v>-8.2610464480624213</v>
      </c>
      <c r="BL127" s="14">
        <f t="shared" si="30"/>
        <v>-30.557559729395962</v>
      </c>
      <c r="BM127" s="14">
        <f t="shared" si="31"/>
        <v>-40.800794473162163</v>
      </c>
      <c r="BN127" s="14">
        <f t="shared" si="32"/>
        <v>-5.0313862249346002</v>
      </c>
      <c r="BO127" s="14">
        <f t="shared" si="33"/>
        <v>6.6565989847715779</v>
      </c>
      <c r="BP127" s="14">
        <f t="shared" si="34"/>
        <v>-8.3691335740072184</v>
      </c>
      <c r="BQ127" s="14">
        <f t="shared" si="35"/>
        <v>-0.98155909471917679</v>
      </c>
      <c r="BR127" s="14">
        <f t="shared" si="36"/>
        <v>-9.6193740685543947</v>
      </c>
      <c r="BS127" s="24">
        <f t="shared" si="37"/>
        <v>-7.845761490178857</v>
      </c>
      <c r="BT127" s="24">
        <f t="shared" si="38"/>
        <v>-0.30959055654062861</v>
      </c>
      <c r="BU127" s="24">
        <f t="shared" si="39"/>
        <v>-2.064954838400078</v>
      </c>
      <c r="BV127" s="24">
        <f t="shared" si="40"/>
        <v>17.057896023474704</v>
      </c>
      <c r="BW127" s="24">
        <f t="shared" si="41"/>
        <v>1.4844718686685476</v>
      </c>
      <c r="BX127" s="24">
        <f t="shared" si="42"/>
        <v>26.768975057785234</v>
      </c>
      <c r="BY127" s="24">
        <f t="shared" si="43"/>
        <v>20.450350150424651</v>
      </c>
    </row>
    <row r="128" spans="1:77">
      <c r="A128" t="s">
        <v>145</v>
      </c>
      <c r="B128">
        <v>129</v>
      </c>
      <c r="C128" t="s">
        <v>414</v>
      </c>
      <c r="D128" t="s">
        <v>314</v>
      </c>
      <c r="E128" t="s">
        <v>308</v>
      </c>
      <c r="F128">
        <v>4</v>
      </c>
      <c r="G128" t="s">
        <v>310</v>
      </c>
      <c r="H128" t="s">
        <v>294</v>
      </c>
      <c r="I128" t="s">
        <v>295</v>
      </c>
      <c r="J128">
        <v>3</v>
      </c>
      <c r="L128">
        <v>2</v>
      </c>
      <c r="M128" t="s">
        <v>363</v>
      </c>
      <c r="N128" t="s">
        <v>362</v>
      </c>
      <c r="O128">
        <v>4</v>
      </c>
      <c r="P128" s="14">
        <v>4</v>
      </c>
      <c r="Q128" s="14" t="s">
        <v>380</v>
      </c>
      <c r="R128" s="14">
        <v>4</v>
      </c>
      <c r="S128" s="14" t="s">
        <v>380</v>
      </c>
      <c r="T128" s="15">
        <v>0.66925100000000004</v>
      </c>
      <c r="U128" s="16">
        <v>31212</v>
      </c>
      <c r="V128" s="17">
        <v>397997</v>
      </c>
      <c r="W128" s="24">
        <v>130.57399999999998</v>
      </c>
      <c r="X128" s="24">
        <v>75.047799999999995</v>
      </c>
      <c r="Y128" s="24">
        <v>70.709800000000001</v>
      </c>
      <c r="Z128" s="19">
        <f t="shared" si="22"/>
        <v>7.8422701678655865E-2</v>
      </c>
      <c r="AA128" s="19">
        <f t="shared" si="23"/>
        <v>38.254229142637442</v>
      </c>
      <c r="AB128" s="15">
        <v>0.59412810937617644</v>
      </c>
      <c r="AC128" s="16">
        <v>23155.567566528283</v>
      </c>
      <c r="AD128" s="17">
        <v>256490.7241737537</v>
      </c>
      <c r="AE128" s="21">
        <v>0.65375303937768647</v>
      </c>
      <c r="AF128" s="16">
        <v>27121.673090786117</v>
      </c>
      <c r="AG128" s="28">
        <v>353663.0777102561</v>
      </c>
      <c r="AH128" s="21">
        <v>0.62824868035170478</v>
      </c>
      <c r="AI128" s="16">
        <v>23535.748683631806</v>
      </c>
      <c r="AJ128" s="28">
        <v>291348.30561452586</v>
      </c>
      <c r="AK128" s="21">
        <v>0.67305012882921589</v>
      </c>
      <c r="AL128" s="16">
        <v>27197.256670258084</v>
      </c>
      <c r="AM128" s="28">
        <v>384432.51155996101</v>
      </c>
      <c r="AN128" s="15">
        <v>0.59412810937617644</v>
      </c>
      <c r="AO128" s="16">
        <v>23155.567566528283</v>
      </c>
      <c r="AP128" s="17">
        <v>256490.7241737537</v>
      </c>
      <c r="AQ128" s="15">
        <v>0.65375303937768647</v>
      </c>
      <c r="AR128" s="16">
        <v>27121.673090786117</v>
      </c>
      <c r="AS128" s="17">
        <v>353663.0777102561</v>
      </c>
      <c r="AT128" s="15">
        <v>0.59412810937617644</v>
      </c>
      <c r="AU128" s="16">
        <v>23155.567566528283</v>
      </c>
      <c r="AV128" s="17">
        <v>256490.7241737537</v>
      </c>
      <c r="AW128" s="24">
        <v>131.9</v>
      </c>
      <c r="AX128" s="24">
        <v>73.099999999999994</v>
      </c>
      <c r="AY128" s="24">
        <v>142.9</v>
      </c>
      <c r="AZ128" s="24">
        <v>55.4</v>
      </c>
      <c r="BA128" s="24">
        <f t="shared" si="24"/>
        <v>137.4</v>
      </c>
      <c r="BB128" s="24">
        <f t="shared" si="25"/>
        <v>64.25</v>
      </c>
      <c r="BC128" s="19">
        <f t="shared" si="26"/>
        <v>9.0278381961454796E-2</v>
      </c>
      <c r="BD128" s="24">
        <v>33.230546835463642</v>
      </c>
      <c r="BE128" s="19">
        <f t="shared" si="27"/>
        <v>-7.5122890623823597</v>
      </c>
      <c r="BF128" s="24">
        <f t="shared" si="28"/>
        <v>2.1385214007782101</v>
      </c>
      <c r="BJ128" s="14"/>
      <c r="BK128" s="14">
        <f t="shared" si="29"/>
        <v>-12.644224273903024</v>
      </c>
      <c r="BL128" s="14">
        <f t="shared" si="30"/>
        <v>-34.792636415949524</v>
      </c>
      <c r="BM128" s="14">
        <f t="shared" si="31"/>
        <v>-55.170133844834936</v>
      </c>
      <c r="BN128" s="14">
        <f t="shared" si="32"/>
        <v>1.0053070507960742</v>
      </c>
      <c r="BO128" s="14">
        <f t="shared" si="33"/>
        <v>-2.6645690834473337</v>
      </c>
      <c r="BP128" s="14">
        <f t="shared" si="34"/>
        <v>-27.635018050541522</v>
      </c>
      <c r="BQ128" s="14">
        <f t="shared" si="35"/>
        <v>4.9679767103348045</v>
      </c>
      <c r="BR128" s="14">
        <f t="shared" si="36"/>
        <v>-16.805914396887154</v>
      </c>
      <c r="BS128" s="24">
        <f t="shared" si="37"/>
        <v>-15.117663672667964</v>
      </c>
      <c r="BT128" s="24">
        <f t="shared" si="38"/>
        <v>1.4185845141943039</v>
      </c>
      <c r="BU128" s="24">
        <f t="shared" si="39"/>
        <v>-6.5264473974448194</v>
      </c>
      <c r="BV128" s="24">
        <f t="shared" si="40"/>
        <v>15.081395957845483</v>
      </c>
      <c r="BW128" s="24">
        <f t="shared" si="41"/>
        <v>-14.761574589735336</v>
      </c>
      <c r="BX128" s="24">
        <f t="shared" si="42"/>
        <v>12.535637753530255</v>
      </c>
      <c r="BY128" s="24">
        <f t="shared" si="43"/>
        <v>3.5284446637971962</v>
      </c>
    </row>
    <row r="129" spans="1:77">
      <c r="A129" t="s">
        <v>146</v>
      </c>
      <c r="B129" s="6">
        <v>130</v>
      </c>
      <c r="C129" t="s">
        <v>293</v>
      </c>
      <c r="D129" t="s">
        <v>294</v>
      </c>
      <c r="E129" t="s">
        <v>295</v>
      </c>
      <c r="F129">
        <v>1</v>
      </c>
      <c r="G129" t="s">
        <v>301</v>
      </c>
      <c r="H129" t="s">
        <v>302</v>
      </c>
      <c r="I129" t="s">
        <v>298</v>
      </c>
      <c r="J129">
        <v>1</v>
      </c>
      <c r="L129">
        <v>1</v>
      </c>
      <c r="M129" t="s">
        <v>363</v>
      </c>
      <c r="N129" t="s">
        <v>362</v>
      </c>
      <c r="O129">
        <v>4</v>
      </c>
      <c r="P129" s="14">
        <v>4</v>
      </c>
      <c r="Q129" s="14" t="s">
        <v>380</v>
      </c>
      <c r="R129" s="14">
        <v>4</v>
      </c>
      <c r="S129" s="14" t="s">
        <v>380</v>
      </c>
      <c r="T129" s="15">
        <v>0.64447900000000002</v>
      </c>
      <c r="U129" s="16">
        <v>33207.699999999997</v>
      </c>
      <c r="V129" s="17">
        <v>402798</v>
      </c>
      <c r="W129" s="24">
        <v>167.33200000000002</v>
      </c>
      <c r="X129" s="24">
        <v>70.903400000000005</v>
      </c>
      <c r="Y129" s="24">
        <v>57.289899999999996</v>
      </c>
      <c r="Z129" s="19">
        <f t="shared" si="22"/>
        <v>8.2442564262980439E-2</v>
      </c>
      <c r="AA129" s="19">
        <f t="shared" si="23"/>
        <v>36.388970028035672</v>
      </c>
      <c r="AB129" s="15">
        <v>0.60697422733415962</v>
      </c>
      <c r="AC129" s="16">
        <v>35142.047237583378</v>
      </c>
      <c r="AD129" s="17">
        <v>402274.61315184855</v>
      </c>
      <c r="AE129" s="21">
        <v>0.6794836008881695</v>
      </c>
      <c r="AF129" s="16">
        <v>42590.605956812033</v>
      </c>
      <c r="AG129" s="28">
        <v>601676.56320013851</v>
      </c>
      <c r="AH129" s="21">
        <v>0.64230421925387304</v>
      </c>
      <c r="AI129" s="16">
        <v>29621.302800037709</v>
      </c>
      <c r="AJ129" s="28">
        <v>381718.12367098068</v>
      </c>
      <c r="AK129" s="21">
        <v>0.68922253266133471</v>
      </c>
      <c r="AL129" s="16">
        <v>34222.012873043379</v>
      </c>
      <c r="AM129" s="28">
        <v>509637.92269084597</v>
      </c>
      <c r="AN129" s="15">
        <v>0.6103720491769361</v>
      </c>
      <c r="AO129" s="16">
        <v>30647.048557504124</v>
      </c>
      <c r="AP129" s="17">
        <v>356499.42428589787</v>
      </c>
      <c r="AQ129" s="15">
        <v>0.6794836008881695</v>
      </c>
      <c r="AR129" s="16">
        <v>42590.605956812033</v>
      </c>
      <c r="AS129" s="17">
        <v>601676.56320013851</v>
      </c>
      <c r="AT129" s="15">
        <v>0.60697422733415962</v>
      </c>
      <c r="AU129" s="16">
        <v>35142.047237583378</v>
      </c>
      <c r="AV129" s="17">
        <v>402274.61315184855</v>
      </c>
      <c r="AW129" s="24">
        <v>175.5</v>
      </c>
      <c r="AX129" s="24">
        <v>74.900000000000006</v>
      </c>
      <c r="AY129" s="24">
        <v>171.5</v>
      </c>
      <c r="AZ129" s="24">
        <v>56.1</v>
      </c>
      <c r="BA129" s="24">
        <f t="shared" si="24"/>
        <v>173.5</v>
      </c>
      <c r="BB129" s="24">
        <f t="shared" si="25"/>
        <v>65.5</v>
      </c>
      <c r="BC129" s="19">
        <f t="shared" si="26"/>
        <v>8.7358351953266661E-2</v>
      </c>
      <c r="BD129" s="24">
        <v>34.897268193736721</v>
      </c>
      <c r="BE129" s="19">
        <f t="shared" si="27"/>
        <v>-3.410695082306392</v>
      </c>
      <c r="BF129" s="24">
        <f t="shared" si="28"/>
        <v>2.6488549618320612</v>
      </c>
      <c r="BJ129" s="14"/>
      <c r="BK129" s="14">
        <f t="shared" si="29"/>
        <v>-5.5878952630704282</v>
      </c>
      <c r="BL129" s="14">
        <f t="shared" si="30"/>
        <v>-8.3552954134922111</v>
      </c>
      <c r="BM129" s="14">
        <f t="shared" si="31"/>
        <v>-12.986998732702743</v>
      </c>
      <c r="BN129" s="14">
        <f t="shared" si="32"/>
        <v>4.6541310541310414</v>
      </c>
      <c r="BO129" s="14">
        <f t="shared" si="33"/>
        <v>5.3359145527369831</v>
      </c>
      <c r="BP129" s="14">
        <f t="shared" si="34"/>
        <v>-2.1210338680926819</v>
      </c>
      <c r="BQ129" s="14">
        <f t="shared" si="35"/>
        <v>3.5550432276656934</v>
      </c>
      <c r="BR129" s="14">
        <f t="shared" si="36"/>
        <v>-8.2494656488549687</v>
      </c>
      <c r="BS129" s="24">
        <f t="shared" si="37"/>
        <v>-4.2745518818767536</v>
      </c>
      <c r="BT129" s="24">
        <f t="shared" si="38"/>
        <v>6.3734578482192061</v>
      </c>
      <c r="BU129" s="24">
        <f t="shared" si="39"/>
        <v>-0.33859044996672999</v>
      </c>
      <c r="BV129" s="24">
        <f t="shared" si="40"/>
        <v>22.030458938120166</v>
      </c>
      <c r="BW129" s="24">
        <f t="shared" si="41"/>
        <v>2.9639193837202793</v>
      </c>
      <c r="BX129" s="24">
        <f t="shared" si="42"/>
        <v>33.054065151277065</v>
      </c>
      <c r="BY129" s="24">
        <f t="shared" si="43"/>
        <v>20.963887876855793</v>
      </c>
    </row>
    <row r="130" spans="1:77">
      <c r="A130" t="s">
        <v>147</v>
      </c>
      <c r="B130" s="6">
        <v>131</v>
      </c>
      <c r="C130" t="s">
        <v>415</v>
      </c>
      <c r="D130" t="s">
        <v>294</v>
      </c>
      <c r="E130" t="s">
        <v>295</v>
      </c>
      <c r="F130">
        <v>4</v>
      </c>
      <c r="G130" t="s">
        <v>299</v>
      </c>
      <c r="H130" t="s">
        <v>294</v>
      </c>
      <c r="I130" t="s">
        <v>295</v>
      </c>
      <c r="J130">
        <v>2</v>
      </c>
      <c r="L130">
        <v>1</v>
      </c>
      <c r="M130" t="s">
        <v>363</v>
      </c>
      <c r="N130" t="s">
        <v>362</v>
      </c>
      <c r="O130">
        <v>4</v>
      </c>
      <c r="P130" s="14">
        <v>4</v>
      </c>
      <c r="Q130" s="14" t="s">
        <v>380</v>
      </c>
      <c r="R130" s="14">
        <v>4</v>
      </c>
      <c r="S130" s="14" t="s">
        <v>380</v>
      </c>
      <c r="T130" s="15">
        <v>0.63617699999999999</v>
      </c>
      <c r="U130" s="16">
        <v>28133.8</v>
      </c>
      <c r="V130" s="17">
        <v>320295</v>
      </c>
      <c r="W130" s="24">
        <v>127.87399999999998</v>
      </c>
      <c r="X130" s="24">
        <v>73.196899999999999</v>
      </c>
      <c r="Y130" s="24">
        <v>60.8504</v>
      </c>
      <c r="Z130" s="19">
        <f t="shared" ref="Z130:Z193" si="44">U130/V130</f>
        <v>8.7837150127226454E-2</v>
      </c>
      <c r="AA130" s="19">
        <f t="shared" ref="AA130:AA193" si="45">3*(V130/U130)</f>
        <v>34.154113557358052</v>
      </c>
      <c r="AB130" s="15">
        <v>0.58341651749837331</v>
      </c>
      <c r="AC130" s="16">
        <v>25521.020697675354</v>
      </c>
      <c r="AD130" s="17">
        <v>272301.71825650631</v>
      </c>
      <c r="AE130" s="21">
        <v>0.6536305571949268</v>
      </c>
      <c r="AF130" s="16">
        <v>31054.842120617275</v>
      </c>
      <c r="AG130" s="28">
        <v>401255.10963426932</v>
      </c>
      <c r="AH130" s="21">
        <v>0.62139476965610896</v>
      </c>
      <c r="AI130" s="16">
        <v>22014.207334752107</v>
      </c>
      <c r="AJ130" s="28">
        <v>267355.88869163324</v>
      </c>
      <c r="AK130" s="21">
        <v>0.66800970054091025</v>
      </c>
      <c r="AL130" s="16">
        <v>25596.550558803334</v>
      </c>
      <c r="AM130" s="28">
        <v>356147.47741307475</v>
      </c>
      <c r="AN130" s="15">
        <v>0.58580030552817319</v>
      </c>
      <c r="AO130" s="16">
        <v>21286.842115093263</v>
      </c>
      <c r="AP130" s="17">
        <v>230345.69684242076</v>
      </c>
      <c r="AQ130" s="15">
        <v>0.6536305571949268</v>
      </c>
      <c r="AR130" s="16">
        <v>31054.842120617275</v>
      </c>
      <c r="AS130" s="17">
        <v>401255.10963426932</v>
      </c>
      <c r="AT130" s="15">
        <v>0.58341651749837331</v>
      </c>
      <c r="AU130" s="16">
        <v>25521.020697675354</v>
      </c>
      <c r="AV130" s="17">
        <v>272301.71825650631</v>
      </c>
      <c r="AW130" s="24">
        <v>131.4</v>
      </c>
      <c r="AX130" s="24">
        <v>72.599999999999994</v>
      </c>
      <c r="AY130" s="24">
        <v>126.7</v>
      </c>
      <c r="AZ130" s="24">
        <v>54.5</v>
      </c>
      <c r="BA130" s="24">
        <f t="shared" ref="BA130:BA193" si="46">(AW130+AY130)/2</f>
        <v>129.05000000000001</v>
      </c>
      <c r="BB130" s="24">
        <f t="shared" ref="BB130:BB193" si="47">(AX130+AZ130)/2</f>
        <v>63.55</v>
      </c>
      <c r="BC130" s="19">
        <f t="shared" ref="BC130:BC193" si="48">AC130/AD130</f>
        <v>9.3723318608054954E-2</v>
      </c>
      <c r="BD130" s="24">
        <v>32.463109689590269</v>
      </c>
      <c r="BE130" s="19">
        <f t="shared" ref="BE130:BE193" si="49">(AN130-T130)*100</f>
        <v>-5.0376694471826795</v>
      </c>
      <c r="BF130" s="24">
        <f t="shared" ref="BF130:BF193" si="50">BA130/BB130</f>
        <v>2.0306845003933911</v>
      </c>
      <c r="BJ130" s="14"/>
      <c r="BK130" s="14">
        <f t="shared" ref="BK130:BK193" si="51">((AN130-T130)/AN130)*100</f>
        <v>-8.5996360869777675</v>
      </c>
      <c r="BL130" s="14">
        <f t="shared" ref="BL130:BL193" si="52">((AO130-U130)/AO130)*100</f>
        <v>-32.165211955285542</v>
      </c>
      <c r="BM130" s="14">
        <f t="shared" ref="BM130:BM193" si="53">((AP130-V130)/AP130)*100</f>
        <v>-39.049699816668799</v>
      </c>
      <c r="BN130" s="14">
        <f t="shared" ref="BN130:BN193" si="54">((AW130-W130)/AW130)*100</f>
        <v>2.683409436834113</v>
      </c>
      <c r="BO130" s="14">
        <f t="shared" ref="BO130:BO193" si="55">((AX130-X130)/AX130)*100</f>
        <v>-0.82217630853995194</v>
      </c>
      <c r="BP130" s="14">
        <f t="shared" ref="BP130:BP193" si="56">((AZ130-Y130)/AZ130)*100</f>
        <v>-11.65211009174312</v>
      </c>
      <c r="BQ130" s="14">
        <f t="shared" ref="BQ130:BQ193" si="57">((BA130-W130)/BA130)*100</f>
        <v>0.91127469972881081</v>
      </c>
      <c r="BR130" s="14">
        <f t="shared" ref="BR130:BR193" si="58">((BB130-X130)/BB130)*100</f>
        <v>-15.180015735641231</v>
      </c>
      <c r="BS130" s="24">
        <f t="shared" ref="BS130:BS193" si="59">((BD130-AA130)/BD130)*100</f>
        <v>-5.209001491037152</v>
      </c>
      <c r="BT130" s="24">
        <f t="shared" ref="BT130:BT193" si="60">((AE130-T131)/AE130)*100</f>
        <v>-1.9875819240805355</v>
      </c>
      <c r="BU130" s="24">
        <f t="shared" ref="BU130:BU193" si="61">((AH130-T130)/AH130)*100</f>
        <v>-2.3788791064449715</v>
      </c>
      <c r="BV130" s="24">
        <f t="shared" ref="BV130:BV193" si="62">ABS((AF130-U130)/AF130)*100</f>
        <v>9.4060762224194328</v>
      </c>
      <c r="BW130" s="24">
        <f t="shared" ref="BW130:BW193" si="63">((AL130-U130)/AL130)*100</f>
        <v>-9.9124662730152053</v>
      </c>
      <c r="BX130" s="24">
        <f t="shared" ref="BX130:BX193" si="64">ABS((AG130-V130)/AG130)*100</f>
        <v>20.1767174274894</v>
      </c>
      <c r="BY130" s="24">
        <f t="shared" ref="BY130:BY193" si="65">ABS((AM130-V130)/AM130)*100</f>
        <v>10.066750345529346</v>
      </c>
    </row>
    <row r="131" spans="1:77">
      <c r="A131" t="s">
        <v>148</v>
      </c>
      <c r="B131">
        <v>132</v>
      </c>
      <c r="C131" t="s">
        <v>293</v>
      </c>
      <c r="D131" t="s">
        <v>294</v>
      </c>
      <c r="E131" t="s">
        <v>295</v>
      </c>
      <c r="F131">
        <v>1</v>
      </c>
      <c r="G131" t="s">
        <v>293</v>
      </c>
      <c r="H131" t="s">
        <v>294</v>
      </c>
      <c r="I131" t="s">
        <v>295</v>
      </c>
      <c r="J131">
        <v>1</v>
      </c>
      <c r="K131" t="s">
        <v>324</v>
      </c>
      <c r="L131">
        <v>2</v>
      </c>
      <c r="M131" t="s">
        <v>363</v>
      </c>
      <c r="N131" t="s">
        <v>362</v>
      </c>
      <c r="O131">
        <v>4</v>
      </c>
      <c r="P131" s="14">
        <v>4</v>
      </c>
      <c r="Q131" s="14" t="s">
        <v>380</v>
      </c>
      <c r="R131" s="14">
        <v>4</v>
      </c>
      <c r="S131" s="14" t="s">
        <v>380</v>
      </c>
      <c r="T131" s="15">
        <v>0.66662200000000005</v>
      </c>
      <c r="U131" s="16">
        <v>44098</v>
      </c>
      <c r="V131" s="17">
        <v>571852</v>
      </c>
      <c r="W131" s="24">
        <v>207.21700000000001</v>
      </c>
      <c r="X131" s="24">
        <v>72.25330000000001</v>
      </c>
      <c r="Y131" s="24">
        <v>57.257399999999997</v>
      </c>
      <c r="Z131" s="19">
        <f t="shared" si="44"/>
        <v>7.7114358260528953E-2</v>
      </c>
      <c r="AA131" s="19">
        <f t="shared" si="45"/>
        <v>38.903260918862536</v>
      </c>
      <c r="AB131" s="15">
        <v>0.61108731161212804</v>
      </c>
      <c r="AC131" s="16">
        <v>37741.525895034603</v>
      </c>
      <c r="AD131" s="17">
        <v>441865.00836565974</v>
      </c>
      <c r="AE131" s="21">
        <v>0.68630980382771078</v>
      </c>
      <c r="AF131" s="16">
        <v>45014.392749602979</v>
      </c>
      <c r="AG131" s="28">
        <v>657324.21998320543</v>
      </c>
      <c r="AH131" s="21">
        <v>0.64312621474826948</v>
      </c>
      <c r="AI131" s="16">
        <v>35161.831986200363</v>
      </c>
      <c r="AJ131" s="28">
        <v>454190.91460407001</v>
      </c>
      <c r="AK131" s="21">
        <v>0.6937591674001844</v>
      </c>
      <c r="AL131" s="16">
        <v>40698.808291778289</v>
      </c>
      <c r="AM131" s="28">
        <v>615222.23887278582</v>
      </c>
      <c r="AN131" s="15">
        <v>0.61108731161212804</v>
      </c>
      <c r="AO131" s="16">
        <v>37741.525895034603</v>
      </c>
      <c r="AP131" s="17">
        <v>441865.00836565974</v>
      </c>
      <c r="AQ131" s="15">
        <v>0.68630980382771078</v>
      </c>
      <c r="AR131" s="16">
        <v>45014.392749602979</v>
      </c>
      <c r="AS131" s="17">
        <v>657324.21998320543</v>
      </c>
      <c r="AT131" s="15">
        <v>0.61108731161212804</v>
      </c>
      <c r="AU131" s="16">
        <v>37741.525895034603</v>
      </c>
      <c r="AV131" s="17">
        <v>441865.00836565974</v>
      </c>
      <c r="AW131" s="24">
        <v>210.9</v>
      </c>
      <c r="AX131" s="24">
        <v>74.5</v>
      </c>
      <c r="AY131" s="24">
        <v>212.5</v>
      </c>
      <c r="AZ131" s="24">
        <v>55</v>
      </c>
      <c r="BA131" s="24">
        <f t="shared" si="46"/>
        <v>211.7</v>
      </c>
      <c r="BB131" s="24">
        <f t="shared" si="47"/>
        <v>64.75</v>
      </c>
      <c r="BC131" s="19">
        <f t="shared" si="48"/>
        <v>8.5414154052683183E-2</v>
      </c>
      <c r="BD131" s="24">
        <v>35.122984396117879</v>
      </c>
      <c r="BE131" s="19">
        <f t="shared" si="49"/>
        <v>-5.5534688387872011</v>
      </c>
      <c r="BF131" s="24">
        <f t="shared" si="50"/>
        <v>3.2694980694980695</v>
      </c>
      <c r="BJ131" s="14"/>
      <c r="BK131" s="14">
        <f t="shared" si="51"/>
        <v>-9.0878483864055788</v>
      </c>
      <c r="BL131" s="14">
        <f t="shared" si="52"/>
        <v>-16.842122712907255</v>
      </c>
      <c r="BM131" s="14">
        <f t="shared" si="53"/>
        <v>-29.417806156483699</v>
      </c>
      <c r="BN131" s="14">
        <f t="shared" si="54"/>
        <v>1.7463252726410587</v>
      </c>
      <c r="BO131" s="14">
        <f t="shared" si="55"/>
        <v>3.0157046979865636</v>
      </c>
      <c r="BP131" s="14">
        <f t="shared" si="56"/>
        <v>-4.1043636363636313</v>
      </c>
      <c r="BQ131" s="14">
        <f t="shared" si="57"/>
        <v>2.1176192725554919</v>
      </c>
      <c r="BR131" s="14">
        <f t="shared" si="58"/>
        <v>-11.588108108108123</v>
      </c>
      <c r="BS131" s="24">
        <f t="shared" si="59"/>
        <v>-10.762970709181788</v>
      </c>
      <c r="BT131" s="24">
        <f t="shared" si="60"/>
        <v>5.4307549768103547</v>
      </c>
      <c r="BU131" s="24">
        <f t="shared" si="61"/>
        <v>-3.653370786778956</v>
      </c>
      <c r="BV131" s="24">
        <f t="shared" si="62"/>
        <v>2.0357772117475954</v>
      </c>
      <c r="BW131" s="24">
        <f t="shared" si="63"/>
        <v>-8.3520669299508565</v>
      </c>
      <c r="BX131" s="24">
        <f t="shared" si="64"/>
        <v>13.003053498529118</v>
      </c>
      <c r="BY131" s="24">
        <f t="shared" si="65"/>
        <v>7.0495239171212418</v>
      </c>
    </row>
    <row r="132" spans="1:77">
      <c r="A132" t="s">
        <v>149</v>
      </c>
      <c r="B132">
        <v>133</v>
      </c>
      <c r="C132" t="s">
        <v>321</v>
      </c>
      <c r="D132" t="s">
        <v>294</v>
      </c>
      <c r="E132" t="s">
        <v>308</v>
      </c>
      <c r="F132">
        <v>1</v>
      </c>
      <c r="G132" t="s">
        <v>297</v>
      </c>
      <c r="H132" t="s">
        <v>294</v>
      </c>
      <c r="I132" t="s">
        <v>298</v>
      </c>
      <c r="J132">
        <v>2</v>
      </c>
      <c r="L132">
        <v>1</v>
      </c>
      <c r="M132" t="s">
        <v>363</v>
      </c>
      <c r="N132" t="s">
        <v>362</v>
      </c>
      <c r="O132">
        <v>4</v>
      </c>
      <c r="P132" s="14">
        <v>4</v>
      </c>
      <c r="Q132" s="14" t="s">
        <v>380</v>
      </c>
      <c r="R132" s="14">
        <v>4</v>
      </c>
      <c r="S132" s="14" t="s">
        <v>380</v>
      </c>
      <c r="T132" s="15">
        <v>0.649038</v>
      </c>
      <c r="U132" s="16">
        <v>45049.899999999994</v>
      </c>
      <c r="V132" s="17">
        <v>527162</v>
      </c>
      <c r="W132" s="24">
        <v>205.215</v>
      </c>
      <c r="X132" s="24">
        <v>67.771600000000007</v>
      </c>
      <c r="Y132" s="24">
        <v>59.537700000000001</v>
      </c>
      <c r="Z132" s="19">
        <f t="shared" si="44"/>
        <v>8.5457411573671843E-2</v>
      </c>
      <c r="AA132" s="19">
        <f t="shared" si="45"/>
        <v>35.10520556094464</v>
      </c>
      <c r="AB132" s="15">
        <v>0.57026458259976109</v>
      </c>
      <c r="AC132" s="16">
        <v>38140.025634727193</v>
      </c>
      <c r="AD132" s="17">
        <v>398717.28366916929</v>
      </c>
      <c r="AE132" s="21">
        <v>0.67992599933755637</v>
      </c>
      <c r="AF132" s="16">
        <v>48851.670060251497</v>
      </c>
      <c r="AG132" s="28">
        <v>694558.93274230824</v>
      </c>
      <c r="AH132" s="21">
        <v>0.61859290115827947</v>
      </c>
      <c r="AI132" s="16">
        <v>32404.40675640697</v>
      </c>
      <c r="AJ132" s="28">
        <v>390511.12499291869</v>
      </c>
      <c r="AK132" s="21">
        <v>0.68709178179924979</v>
      </c>
      <c r="AL132" s="16">
        <v>38745.205973270866</v>
      </c>
      <c r="AM132" s="28">
        <v>572802.03243428119</v>
      </c>
      <c r="AN132" s="15">
        <v>0.57733200637587412</v>
      </c>
      <c r="AO132" s="16">
        <v>34312.604098869029</v>
      </c>
      <c r="AP132" s="17">
        <v>367415.56867568835</v>
      </c>
      <c r="AQ132" s="15">
        <v>0.67992599933755637</v>
      </c>
      <c r="AR132" s="16">
        <v>48851.670060251497</v>
      </c>
      <c r="AS132" s="17">
        <v>694558.93274230824</v>
      </c>
      <c r="AT132" s="15">
        <v>0.57026458259976109</v>
      </c>
      <c r="AU132" s="16">
        <v>38140.025634727193</v>
      </c>
      <c r="AV132" s="17">
        <v>398717.28366916929</v>
      </c>
      <c r="AW132" s="24">
        <v>207.2</v>
      </c>
      <c r="AX132" s="24">
        <v>72.900000000000006</v>
      </c>
      <c r="AY132" s="24">
        <v>204.5</v>
      </c>
      <c r="AZ132" s="24">
        <v>49.7</v>
      </c>
      <c r="BA132" s="24">
        <f t="shared" si="46"/>
        <v>205.85</v>
      </c>
      <c r="BB132" s="24">
        <f t="shared" si="47"/>
        <v>61.300000000000004</v>
      </c>
      <c r="BC132" s="19">
        <f t="shared" si="48"/>
        <v>9.5656815485263502E-2</v>
      </c>
      <c r="BD132" s="24">
        <v>32.123668108984937</v>
      </c>
      <c r="BE132" s="19">
        <f t="shared" si="49"/>
        <v>-7.1705993624125881</v>
      </c>
      <c r="BF132" s="24">
        <f t="shared" si="50"/>
        <v>3.3580750407830338</v>
      </c>
      <c r="BJ132" s="14"/>
      <c r="BK132" s="14">
        <f t="shared" si="51"/>
        <v>-12.420235294809109</v>
      </c>
      <c r="BL132" s="14">
        <f t="shared" si="52"/>
        <v>-31.292570713060147</v>
      </c>
      <c r="BM132" s="14">
        <f t="shared" si="53"/>
        <v>-43.478405637545855</v>
      </c>
      <c r="BN132" s="14">
        <f t="shared" si="54"/>
        <v>0.95801158301157596</v>
      </c>
      <c r="BO132" s="14">
        <f t="shared" si="55"/>
        <v>7.0348422496570624</v>
      </c>
      <c r="BP132" s="14">
        <f t="shared" si="56"/>
        <v>-19.794164989939635</v>
      </c>
      <c r="BQ132" s="14">
        <f t="shared" si="57"/>
        <v>0.30847704639300022</v>
      </c>
      <c r="BR132" s="14">
        <f t="shared" si="58"/>
        <v>-10.557259380097882</v>
      </c>
      <c r="BS132" s="24">
        <f t="shared" si="59"/>
        <v>-9.2814352391026347</v>
      </c>
      <c r="BT132" s="24">
        <f t="shared" si="60"/>
        <v>1.0943837042275262</v>
      </c>
      <c r="BU132" s="24">
        <f t="shared" si="61"/>
        <v>-4.9216696125535613</v>
      </c>
      <c r="BV132" s="24">
        <f t="shared" si="62"/>
        <v>7.7822724495653226</v>
      </c>
      <c r="BW132" s="24">
        <f t="shared" si="63"/>
        <v>-16.272191277234516</v>
      </c>
      <c r="BX132" s="24">
        <f t="shared" si="64"/>
        <v>24.101184917654066</v>
      </c>
      <c r="BY132" s="24">
        <f t="shared" si="65"/>
        <v>7.9678544854879814</v>
      </c>
    </row>
    <row r="133" spans="1:77">
      <c r="A133" s="6" t="s">
        <v>150</v>
      </c>
      <c r="B133">
        <v>134</v>
      </c>
      <c r="C133" t="s">
        <v>313</v>
      </c>
      <c r="D133" t="s">
        <v>314</v>
      </c>
      <c r="E133" t="s">
        <v>308</v>
      </c>
      <c r="F133">
        <v>3</v>
      </c>
      <c r="G133" t="s">
        <v>310</v>
      </c>
      <c r="H133" t="s">
        <v>294</v>
      </c>
      <c r="I133" t="s">
        <v>295</v>
      </c>
      <c r="J133">
        <v>3</v>
      </c>
      <c r="L133">
        <v>2</v>
      </c>
      <c r="M133" t="s">
        <v>363</v>
      </c>
      <c r="N133" t="s">
        <v>362</v>
      </c>
      <c r="O133">
        <v>4</v>
      </c>
      <c r="P133" s="14">
        <v>4</v>
      </c>
      <c r="Q133" s="14" t="s">
        <v>380</v>
      </c>
      <c r="R133" s="14">
        <v>4</v>
      </c>
      <c r="S133" s="14" t="s">
        <v>380</v>
      </c>
      <c r="T133" s="15">
        <v>0.672485</v>
      </c>
      <c r="U133" s="16">
        <v>49607.7</v>
      </c>
      <c r="V133" s="17">
        <v>597786</v>
      </c>
      <c r="W133" s="24">
        <v>221.441</v>
      </c>
      <c r="X133" s="24">
        <v>73.573299999999989</v>
      </c>
      <c r="Y133" s="24">
        <v>69.966700000000003</v>
      </c>
      <c r="Z133" s="19">
        <f t="shared" si="44"/>
        <v>8.2985717296825287E-2</v>
      </c>
      <c r="AA133" s="19">
        <f t="shared" si="45"/>
        <v>36.150799170290099</v>
      </c>
      <c r="AB133" s="15">
        <v>0.61727585300252841</v>
      </c>
      <c r="AC133" s="16">
        <v>38221.974130232775</v>
      </c>
      <c r="AD133" s="17">
        <v>454021.69098861219</v>
      </c>
      <c r="AE133" s="21">
        <v>0.70107827460886896</v>
      </c>
      <c r="AF133" s="16">
        <v>46836.712261003151</v>
      </c>
      <c r="AG133" s="28">
        <v>717659.75322114537</v>
      </c>
      <c r="AH133" s="21">
        <v>0.6524576428019353</v>
      </c>
      <c r="AI133" s="16">
        <v>36336.361180397085</v>
      </c>
      <c r="AJ133" s="28">
        <v>482522.35531043762</v>
      </c>
      <c r="AK133" s="21">
        <v>0.70949793812242512</v>
      </c>
      <c r="AL133" s="16">
        <v>42981.856433766785</v>
      </c>
      <c r="AM133" s="28">
        <v>686100.00970532605</v>
      </c>
      <c r="AN133" s="15">
        <v>0.61727585300252841</v>
      </c>
      <c r="AO133" s="16">
        <v>38221.974130232775</v>
      </c>
      <c r="AP133" s="17">
        <v>454021.69098861219</v>
      </c>
      <c r="AQ133" s="15">
        <v>0.70107827460886896</v>
      </c>
      <c r="AR133" s="16">
        <v>46836.712261003151</v>
      </c>
      <c r="AS133" s="17">
        <v>717659.75322114537</v>
      </c>
      <c r="AT133" s="15">
        <v>0.61727585300252841</v>
      </c>
      <c r="AU133" s="16">
        <v>38221.974130232775</v>
      </c>
      <c r="AV133" s="17">
        <v>454021.69098861219</v>
      </c>
      <c r="AW133" s="24">
        <v>206.8</v>
      </c>
      <c r="AX133" s="24">
        <v>79.2</v>
      </c>
      <c r="AY133" s="24">
        <v>211</v>
      </c>
      <c r="AZ133" s="24">
        <v>55.7</v>
      </c>
      <c r="BA133" s="24">
        <f t="shared" si="46"/>
        <v>208.9</v>
      </c>
      <c r="BB133" s="24">
        <f t="shared" si="47"/>
        <v>67.45</v>
      </c>
      <c r="BC133" s="19">
        <f t="shared" si="48"/>
        <v>8.4185348164767443E-2</v>
      </c>
      <c r="BD133" s="24">
        <v>35.635654723769797</v>
      </c>
      <c r="BE133" s="19">
        <f t="shared" si="49"/>
        <v>-5.5209146997471592</v>
      </c>
      <c r="BF133" s="24">
        <f t="shared" si="50"/>
        <v>3.0971089696071163</v>
      </c>
      <c r="BJ133" s="14"/>
      <c r="BK133" s="14">
        <f t="shared" si="51"/>
        <v>-8.9439991421866711</v>
      </c>
      <c r="BL133" s="14">
        <f t="shared" si="52"/>
        <v>-29.78842963728907</v>
      </c>
      <c r="BM133" s="14">
        <f t="shared" si="53"/>
        <v>-31.664634502009669</v>
      </c>
      <c r="BN133" s="14">
        <f t="shared" si="54"/>
        <v>-7.0797872340425494</v>
      </c>
      <c r="BO133" s="14">
        <f t="shared" si="55"/>
        <v>7.1044191919192095</v>
      </c>
      <c r="BP133" s="14">
        <f t="shared" si="56"/>
        <v>-25.613464991023339</v>
      </c>
      <c r="BQ133" s="14">
        <f t="shared" si="57"/>
        <v>-6.0033508855911899</v>
      </c>
      <c r="BR133" s="14">
        <f t="shared" si="58"/>
        <v>-9.0782802075611357</v>
      </c>
      <c r="BS133" s="24">
        <f t="shared" si="59"/>
        <v>-1.4455871528486037</v>
      </c>
      <c r="BT133" s="24">
        <f t="shared" si="60"/>
        <v>1.4535145329605537</v>
      </c>
      <c r="BU133" s="24">
        <f t="shared" si="61"/>
        <v>-3.0695260326875116</v>
      </c>
      <c r="BV133" s="24">
        <f t="shared" si="62"/>
        <v>5.916272951771651</v>
      </c>
      <c r="BW133" s="24">
        <f t="shared" si="63"/>
        <v>-15.41544297055516</v>
      </c>
      <c r="BX133" s="24">
        <f t="shared" si="64"/>
        <v>16.703424245696347</v>
      </c>
      <c r="BY133" s="24">
        <f t="shared" si="65"/>
        <v>12.871885797415475</v>
      </c>
    </row>
    <row r="134" spans="1:77">
      <c r="A134" t="s">
        <v>151</v>
      </c>
      <c r="B134">
        <v>135</v>
      </c>
      <c r="C134" t="s">
        <v>301</v>
      </c>
      <c r="D134" t="s">
        <v>302</v>
      </c>
      <c r="E134" t="s">
        <v>298</v>
      </c>
      <c r="F134">
        <v>1</v>
      </c>
      <c r="G134" t="s">
        <v>301</v>
      </c>
      <c r="H134" t="s">
        <v>302</v>
      </c>
      <c r="I134" t="s">
        <v>298</v>
      </c>
      <c r="J134">
        <v>1</v>
      </c>
      <c r="L134">
        <v>1</v>
      </c>
      <c r="M134" t="s">
        <v>363</v>
      </c>
      <c r="N134" t="s">
        <v>362</v>
      </c>
      <c r="O134">
        <v>4</v>
      </c>
      <c r="P134" s="14">
        <v>4</v>
      </c>
      <c r="Q134" s="14" t="s">
        <v>380</v>
      </c>
      <c r="R134" s="14">
        <v>4</v>
      </c>
      <c r="S134" s="14" t="s">
        <v>380</v>
      </c>
      <c r="T134" s="15">
        <v>0.69088799999999995</v>
      </c>
      <c r="U134" s="16">
        <v>59175.6</v>
      </c>
      <c r="V134" s="17">
        <v>786558</v>
      </c>
      <c r="W134" s="24">
        <v>253.99500000000003</v>
      </c>
      <c r="X134" s="24">
        <v>78.885899999999992</v>
      </c>
      <c r="Y134" s="24">
        <v>63.282099999999993</v>
      </c>
      <c r="Z134" s="19">
        <f t="shared" si="44"/>
        <v>7.5233612778714348E-2</v>
      </c>
      <c r="AA134" s="19">
        <f t="shared" si="45"/>
        <v>39.875793401334334</v>
      </c>
      <c r="AB134" s="15">
        <v>0.57928095756803644</v>
      </c>
      <c r="AC134" s="16">
        <v>44901.89276455839</v>
      </c>
      <c r="AD134" s="17">
        <v>475167.71055765747</v>
      </c>
      <c r="AE134" s="21">
        <v>0.71336457782081497</v>
      </c>
      <c r="AF134" s="16">
        <v>61086.969048436062</v>
      </c>
      <c r="AG134" s="28">
        <v>973501.30050098582</v>
      </c>
      <c r="AH134" s="21">
        <v>0.63737657735185826</v>
      </c>
      <c r="AI134" s="16">
        <v>39058.089130467029</v>
      </c>
      <c r="AJ134" s="28">
        <v>496068.95466899546</v>
      </c>
      <c r="AK134" s="21">
        <v>0.72001874565849644</v>
      </c>
      <c r="AL134" s="16">
        <v>48468.335716371119</v>
      </c>
      <c r="AM134" s="28">
        <v>803533.47508760053</v>
      </c>
      <c r="AN134" s="15">
        <v>0.59170522962603656</v>
      </c>
      <c r="AO134" s="16">
        <v>40577.684242887553</v>
      </c>
      <c r="AP134" s="17">
        <v>445924.729369796</v>
      </c>
      <c r="AQ134" s="15">
        <v>0.71336457782081497</v>
      </c>
      <c r="AR134" s="16">
        <v>61086.969048436062</v>
      </c>
      <c r="AS134" s="17">
        <v>973501.30050098582</v>
      </c>
      <c r="AT134" s="15">
        <v>0.57928095756803644</v>
      </c>
      <c r="AU134" s="16">
        <v>44901.89276455839</v>
      </c>
      <c r="AV134" s="17">
        <v>475167.71055765747</v>
      </c>
      <c r="AW134" s="24">
        <v>230.7</v>
      </c>
      <c r="AX134" s="24">
        <v>81.8</v>
      </c>
      <c r="AY134" s="24">
        <v>228</v>
      </c>
      <c r="AZ134" s="24">
        <v>50.5</v>
      </c>
      <c r="BA134" s="24">
        <f t="shared" si="46"/>
        <v>229.35</v>
      </c>
      <c r="BB134" s="24">
        <f t="shared" si="47"/>
        <v>66.150000000000006</v>
      </c>
      <c r="BC134" s="19">
        <f t="shared" si="48"/>
        <v>9.4496936064661183E-2</v>
      </c>
      <c r="BD134" s="24">
        <v>32.968224113081881</v>
      </c>
      <c r="BE134" s="19">
        <f t="shared" si="49"/>
        <v>-9.91827703739634</v>
      </c>
      <c r="BF134" s="24">
        <f t="shared" si="50"/>
        <v>3.4671201814058952</v>
      </c>
      <c r="BJ134" s="14"/>
      <c r="BK134" s="14">
        <f t="shared" si="51"/>
        <v>-16.762192627002445</v>
      </c>
      <c r="BL134" s="14">
        <f t="shared" si="52"/>
        <v>-45.832866276424546</v>
      </c>
      <c r="BM134" s="14">
        <f t="shared" si="53"/>
        <v>-76.388064665443565</v>
      </c>
      <c r="BN134" s="14">
        <f t="shared" si="54"/>
        <v>-10.097529258777653</v>
      </c>
      <c r="BO134" s="14">
        <f t="shared" si="55"/>
        <v>3.5624694376528176</v>
      </c>
      <c r="BP134" s="14">
        <f t="shared" si="56"/>
        <v>-25.311089108910878</v>
      </c>
      <c r="BQ134" s="14">
        <f t="shared" si="57"/>
        <v>-10.745585349901914</v>
      </c>
      <c r="BR134" s="14">
        <f t="shared" si="58"/>
        <v>-19.253061224489773</v>
      </c>
      <c r="BS134" s="24">
        <f t="shared" si="59"/>
        <v>-20.952203141301478</v>
      </c>
      <c r="BT134" s="24">
        <f t="shared" si="60"/>
        <v>8.2690646066297866</v>
      </c>
      <c r="BU134" s="24">
        <f t="shared" si="61"/>
        <v>-8.39557406870337</v>
      </c>
      <c r="BV134" s="24">
        <f t="shared" si="62"/>
        <v>3.1289308967359832</v>
      </c>
      <c r="BW134" s="24">
        <f t="shared" si="63"/>
        <v>-22.091256333384464</v>
      </c>
      <c r="BX134" s="24">
        <f t="shared" si="64"/>
        <v>19.20318960075149</v>
      </c>
      <c r="BY134" s="24">
        <f t="shared" si="65"/>
        <v>2.1126033468300593</v>
      </c>
    </row>
    <row r="135" spans="1:77">
      <c r="A135" t="s">
        <v>152</v>
      </c>
      <c r="B135" s="5">
        <v>136</v>
      </c>
      <c r="C135" t="s">
        <v>307</v>
      </c>
      <c r="D135" t="s">
        <v>294</v>
      </c>
      <c r="E135" t="s">
        <v>308</v>
      </c>
      <c r="F135">
        <v>2</v>
      </c>
      <c r="G135" t="s">
        <v>299</v>
      </c>
      <c r="H135" t="s">
        <v>294</v>
      </c>
      <c r="I135" t="s">
        <v>295</v>
      </c>
      <c r="J135">
        <v>2</v>
      </c>
      <c r="L135">
        <v>2</v>
      </c>
      <c r="M135" t="s">
        <v>363</v>
      </c>
      <c r="N135" t="s">
        <v>362</v>
      </c>
      <c r="O135">
        <v>4</v>
      </c>
      <c r="P135" s="14">
        <v>4</v>
      </c>
      <c r="Q135" s="14" t="s">
        <v>380</v>
      </c>
      <c r="R135" s="14">
        <v>4</v>
      </c>
      <c r="S135" s="14" t="s">
        <v>380</v>
      </c>
      <c r="T135" s="15">
        <v>0.65437599999999996</v>
      </c>
      <c r="U135" s="16">
        <v>42124.700000000004</v>
      </c>
      <c r="V135" s="17">
        <v>488620.00000000006</v>
      </c>
      <c r="W135" s="24">
        <v>184.994</v>
      </c>
      <c r="X135" s="24">
        <v>75.990899999999996</v>
      </c>
      <c r="Y135" s="24">
        <v>64.156300000000002</v>
      </c>
      <c r="Z135" s="19">
        <f t="shared" si="44"/>
        <v>8.6211575457410664E-2</v>
      </c>
      <c r="AA135" s="19">
        <f t="shared" si="45"/>
        <v>34.79811132186105</v>
      </c>
      <c r="AB135" s="15">
        <v>0.5901738710427854</v>
      </c>
      <c r="AC135" s="16">
        <v>32467.97130871694</v>
      </c>
      <c r="AD135" s="17">
        <v>359024.98965425277</v>
      </c>
      <c r="AE135" s="21">
        <v>0.67650422354150808</v>
      </c>
      <c r="AF135" s="16">
        <v>39528.416274113275</v>
      </c>
      <c r="AG135" s="28">
        <v>558159.17303495225</v>
      </c>
      <c r="AH135" s="21">
        <v>0.62689153501639194</v>
      </c>
      <c r="AI135" s="16">
        <v>30858.525340668024</v>
      </c>
      <c r="AJ135" s="28">
        <v>380546.06090177322</v>
      </c>
      <c r="AK135" s="21">
        <v>0.68578058864431268</v>
      </c>
      <c r="AL135" s="16">
        <v>36339.21732780007</v>
      </c>
      <c r="AM135" s="28">
        <v>534959.94330614654</v>
      </c>
      <c r="AN135" s="15">
        <v>0.5901738710427854</v>
      </c>
      <c r="AO135" s="16">
        <v>32467.97130871694</v>
      </c>
      <c r="AP135" s="17">
        <v>359024.98965425277</v>
      </c>
      <c r="AQ135" s="15">
        <v>0.67650422354150808</v>
      </c>
      <c r="AR135" s="16">
        <v>39528.416274113275</v>
      </c>
      <c r="AS135" s="17">
        <v>558159.17303495225</v>
      </c>
      <c r="AT135" s="15">
        <v>0.5901738710427854</v>
      </c>
      <c r="AU135" s="16">
        <v>32467.97130871694</v>
      </c>
      <c r="AV135" s="17">
        <v>359024.98965425277</v>
      </c>
      <c r="AW135" s="24">
        <v>190.3</v>
      </c>
      <c r="AX135" s="24">
        <v>73.099999999999994</v>
      </c>
      <c r="AY135" s="24">
        <v>192.1</v>
      </c>
      <c r="AZ135" s="24">
        <v>52</v>
      </c>
      <c r="BA135" s="24">
        <f t="shared" si="46"/>
        <v>191.2</v>
      </c>
      <c r="BB135" s="24">
        <f t="shared" si="47"/>
        <v>62.55</v>
      </c>
      <c r="BC135" s="19">
        <f t="shared" si="48"/>
        <v>9.0433736492783287E-2</v>
      </c>
      <c r="BD135" s="24">
        <v>33.173460661325251</v>
      </c>
      <c r="BE135" s="19">
        <f t="shared" si="49"/>
        <v>-6.4202128957214555</v>
      </c>
      <c r="BF135" s="24">
        <f t="shared" si="50"/>
        <v>3.0567545963229414</v>
      </c>
      <c r="BJ135" s="14"/>
      <c r="BK135" s="14">
        <f t="shared" si="51"/>
        <v>-10.878510911331102</v>
      </c>
      <c r="BL135" s="14">
        <f t="shared" si="52"/>
        <v>-29.742322362747821</v>
      </c>
      <c r="BM135" s="14">
        <f t="shared" si="53"/>
        <v>-36.096376040717807</v>
      </c>
      <c r="BN135" s="14">
        <f t="shared" si="54"/>
        <v>2.7882291119285396</v>
      </c>
      <c r="BO135" s="14">
        <f t="shared" si="55"/>
        <v>-3.954719562243505</v>
      </c>
      <c r="BP135" s="14">
        <f t="shared" si="56"/>
        <v>-23.377500000000005</v>
      </c>
      <c r="BQ135" s="14">
        <f t="shared" si="57"/>
        <v>3.2458158995815842</v>
      </c>
      <c r="BR135" s="14">
        <f t="shared" si="58"/>
        <v>-21.488249400479617</v>
      </c>
      <c r="BS135" s="24">
        <f t="shared" si="59"/>
        <v>-4.897440990924026</v>
      </c>
      <c r="BT135" s="24">
        <f t="shared" si="60"/>
        <v>5.9182518228655994</v>
      </c>
      <c r="BU135" s="24">
        <f t="shared" si="61"/>
        <v>-4.3842456706468926</v>
      </c>
      <c r="BV135" s="24">
        <f t="shared" si="62"/>
        <v>6.568145072857388</v>
      </c>
      <c r="BW135" s="24">
        <f t="shared" si="63"/>
        <v>-15.920768518517182</v>
      </c>
      <c r="BX135" s="24">
        <f t="shared" si="64"/>
        <v>12.458663477093408</v>
      </c>
      <c r="BY135" s="24">
        <f t="shared" si="65"/>
        <v>8.6623202140626603</v>
      </c>
    </row>
    <row r="136" spans="1:77">
      <c r="A136" t="s">
        <v>153</v>
      </c>
      <c r="B136">
        <v>137</v>
      </c>
      <c r="C136" t="s">
        <v>293</v>
      </c>
      <c r="D136" t="s">
        <v>294</v>
      </c>
      <c r="E136" t="s">
        <v>295</v>
      </c>
      <c r="F136">
        <v>1</v>
      </c>
      <c r="G136" t="s">
        <v>293</v>
      </c>
      <c r="H136" t="s">
        <v>294</v>
      </c>
      <c r="I136" t="s">
        <v>295</v>
      </c>
      <c r="J136">
        <v>1</v>
      </c>
      <c r="L136">
        <v>1</v>
      </c>
      <c r="M136" t="s">
        <v>363</v>
      </c>
      <c r="N136" t="s">
        <v>362</v>
      </c>
      <c r="O136">
        <v>4</v>
      </c>
      <c r="P136" s="14">
        <v>4</v>
      </c>
      <c r="Q136" s="14" t="s">
        <v>380</v>
      </c>
      <c r="R136" s="14">
        <v>4</v>
      </c>
      <c r="S136" s="14" t="s">
        <v>380</v>
      </c>
      <c r="T136" s="15">
        <v>0.636467</v>
      </c>
      <c r="U136" s="16">
        <v>26947.3</v>
      </c>
      <c r="V136" s="17">
        <v>306237</v>
      </c>
      <c r="W136" s="24">
        <v>116.771</v>
      </c>
      <c r="X136" s="24">
        <v>69.598399999999998</v>
      </c>
      <c r="Y136" s="24">
        <v>67.278400000000005</v>
      </c>
      <c r="Z136" s="19">
        <f t="shared" si="44"/>
        <v>8.7994918967988847E-2</v>
      </c>
      <c r="AA136" s="19">
        <f t="shared" si="45"/>
        <v>34.092877579571976</v>
      </c>
      <c r="AB136" s="15">
        <v>0.52924982719484048</v>
      </c>
      <c r="AC136" s="16">
        <v>19802.169169926612</v>
      </c>
      <c r="AD136" s="17">
        <v>181403.22958116105</v>
      </c>
      <c r="AE136" s="21">
        <v>0.64975449379422068</v>
      </c>
      <c r="AF136" s="16">
        <v>27760.695449843173</v>
      </c>
      <c r="AG136" s="28">
        <v>352127.73162945244</v>
      </c>
      <c r="AH136" s="21">
        <v>0.58400695999787988</v>
      </c>
      <c r="AI136" s="16">
        <v>18335.403920176072</v>
      </c>
      <c r="AJ136" s="28">
        <v>201311.26756668664</v>
      </c>
      <c r="AK136" s="21">
        <v>0.66822866736942066</v>
      </c>
      <c r="AL136" s="16">
        <v>23517.50446675043</v>
      </c>
      <c r="AM136" s="28">
        <v>327564.67028631124</v>
      </c>
      <c r="AN136" s="15">
        <v>0.55619349625957915</v>
      </c>
      <c r="AO136" s="16">
        <v>16136.186213223613</v>
      </c>
      <c r="AP136" s="17">
        <v>158926.12701047762</v>
      </c>
      <c r="AQ136" s="15">
        <v>0.64975449379422068</v>
      </c>
      <c r="AR136" s="16">
        <v>27760.695449843173</v>
      </c>
      <c r="AS136" s="17">
        <v>352127.73162945244</v>
      </c>
      <c r="AT136" s="15">
        <v>0.52924982719484048</v>
      </c>
      <c r="AU136" s="16">
        <v>19802.169169926612</v>
      </c>
      <c r="AV136" s="17">
        <v>181403.22958116105</v>
      </c>
      <c r="AW136" s="24">
        <v>111.8</v>
      </c>
      <c r="AX136" s="24">
        <v>75.5</v>
      </c>
      <c r="AY136" s="24">
        <v>107.7</v>
      </c>
      <c r="AZ136" s="24">
        <v>46.4</v>
      </c>
      <c r="BA136" s="24">
        <f t="shared" si="46"/>
        <v>109.75</v>
      </c>
      <c r="BB136" s="24">
        <f t="shared" si="47"/>
        <v>60.95</v>
      </c>
      <c r="BC136" s="19">
        <f t="shared" si="48"/>
        <v>0.10916106188212589</v>
      </c>
      <c r="BD136" s="24">
        <v>29.547154124976121</v>
      </c>
      <c r="BE136" s="19">
        <f t="shared" si="49"/>
        <v>-8.0273503740420864</v>
      </c>
      <c r="BF136" s="24">
        <f t="shared" si="50"/>
        <v>1.8006562756357669</v>
      </c>
      <c r="BJ136" s="14"/>
      <c r="BK136" s="14">
        <f t="shared" si="51"/>
        <v>-14.432657749553526</v>
      </c>
      <c r="BL136" s="14">
        <f t="shared" si="52"/>
        <v>-66.999188308304682</v>
      </c>
      <c r="BM136" s="14">
        <f t="shared" si="53"/>
        <v>-92.691413149337322</v>
      </c>
      <c r="BN136" s="14">
        <f t="shared" si="54"/>
        <v>-4.4463327370304144</v>
      </c>
      <c r="BO136" s="14">
        <f t="shared" si="55"/>
        <v>7.8166887417218573</v>
      </c>
      <c r="BP136" s="14">
        <f t="shared" si="56"/>
        <v>-44.996551724137944</v>
      </c>
      <c r="BQ136" s="14">
        <f t="shared" si="57"/>
        <v>-6.3972665148063799</v>
      </c>
      <c r="BR136" s="14">
        <f t="shared" si="58"/>
        <v>-14.189335520918778</v>
      </c>
      <c r="BS136" s="24">
        <f t="shared" si="59"/>
        <v>-15.384640549031314</v>
      </c>
      <c r="BT136" s="24">
        <f t="shared" si="60"/>
        <v>1.7133384840807815</v>
      </c>
      <c r="BU136" s="24">
        <f t="shared" si="61"/>
        <v>-8.9827765070317955</v>
      </c>
      <c r="BV136" s="24">
        <f t="shared" si="62"/>
        <v>2.9300254790546649</v>
      </c>
      <c r="BW136" s="24">
        <f t="shared" si="63"/>
        <v>-14.584011403500277</v>
      </c>
      <c r="BX136" s="24">
        <f t="shared" si="64"/>
        <v>13.032410545200602</v>
      </c>
      <c r="BY136" s="24">
        <f t="shared" si="65"/>
        <v>6.5109800356887018</v>
      </c>
    </row>
    <row r="137" spans="1:77">
      <c r="A137" t="s">
        <v>154</v>
      </c>
      <c r="B137">
        <v>138</v>
      </c>
      <c r="C137" t="s">
        <v>293</v>
      </c>
      <c r="D137" t="s">
        <v>294</v>
      </c>
      <c r="E137" t="s">
        <v>295</v>
      </c>
      <c r="F137">
        <v>1</v>
      </c>
      <c r="G137" t="s">
        <v>299</v>
      </c>
      <c r="H137" t="s">
        <v>294</v>
      </c>
      <c r="I137" t="s">
        <v>295</v>
      </c>
      <c r="J137">
        <v>2</v>
      </c>
      <c r="L137">
        <v>2</v>
      </c>
      <c r="M137" t="s">
        <v>363</v>
      </c>
      <c r="N137" t="s">
        <v>362</v>
      </c>
      <c r="O137">
        <v>4</v>
      </c>
      <c r="P137" s="14">
        <v>4</v>
      </c>
      <c r="Q137" s="14" t="s">
        <v>380</v>
      </c>
      <c r="R137" s="14">
        <v>4</v>
      </c>
      <c r="S137" s="14" t="s">
        <v>380</v>
      </c>
      <c r="T137" s="15">
        <v>0.63862200000000002</v>
      </c>
      <c r="U137" s="16">
        <v>33170.400000000001</v>
      </c>
      <c r="V137" s="17">
        <v>368412</v>
      </c>
      <c r="W137" s="24">
        <v>152.898</v>
      </c>
      <c r="X137" s="24">
        <v>66.6477</v>
      </c>
      <c r="Y137" s="24">
        <v>58.316699999999997</v>
      </c>
      <c r="Z137" s="19">
        <f t="shared" si="44"/>
        <v>9.0036155174098562E-2</v>
      </c>
      <c r="AA137" s="19">
        <f t="shared" si="45"/>
        <v>33.319947905361403</v>
      </c>
      <c r="AB137" s="15">
        <v>0.59264691015016602</v>
      </c>
      <c r="AC137" s="16">
        <v>26008.806911949461</v>
      </c>
      <c r="AD137" s="17">
        <v>288451.82557519944</v>
      </c>
      <c r="AE137" s="21">
        <v>0.65186035336730697</v>
      </c>
      <c r="AF137" s="16">
        <v>30024.570327571208</v>
      </c>
      <c r="AG137" s="28">
        <v>391253.10553306667</v>
      </c>
      <c r="AH137" s="21">
        <v>0.6238668435932182</v>
      </c>
      <c r="AI137" s="16">
        <v>25245.428883154906</v>
      </c>
      <c r="AJ137" s="28">
        <v>308662.98617967084</v>
      </c>
      <c r="AK137" s="21">
        <v>0.66576687151829006</v>
      </c>
      <c r="AL137" s="16">
        <v>28674.408048208683</v>
      </c>
      <c r="AM137" s="28">
        <v>396041.84623788652</v>
      </c>
      <c r="AN137" s="15">
        <v>0.59264691015016602</v>
      </c>
      <c r="AO137" s="16">
        <v>26008.806911949461</v>
      </c>
      <c r="AP137" s="17">
        <v>288451.82557519944</v>
      </c>
      <c r="AQ137" s="15">
        <v>0.65186035336730697</v>
      </c>
      <c r="AR137" s="16">
        <v>30024.570327571208</v>
      </c>
      <c r="AS137" s="17">
        <v>391253.10553306667</v>
      </c>
      <c r="AT137" s="15">
        <v>0.59264691015016602</v>
      </c>
      <c r="AU137" s="16">
        <v>26008.806911949461</v>
      </c>
      <c r="AV137" s="17">
        <v>288451.82557519944</v>
      </c>
      <c r="AW137" s="24">
        <v>155.4</v>
      </c>
      <c r="AX137" s="24">
        <v>69.8</v>
      </c>
      <c r="AY137" s="24">
        <v>155.1</v>
      </c>
      <c r="AZ137" s="24">
        <v>54.4</v>
      </c>
      <c r="BA137" s="24">
        <f t="shared" si="46"/>
        <v>155.25</v>
      </c>
      <c r="BB137" s="24">
        <f t="shared" si="47"/>
        <v>62.099999999999994</v>
      </c>
      <c r="BC137" s="19">
        <f t="shared" si="48"/>
        <v>9.0166900001709155E-2</v>
      </c>
      <c r="BD137" s="24">
        <v>33.271632937842305</v>
      </c>
      <c r="BE137" s="19">
        <f t="shared" si="49"/>
        <v>-4.597508984983401</v>
      </c>
      <c r="BF137" s="24">
        <f t="shared" si="50"/>
        <v>2.5000000000000004</v>
      </c>
      <c r="BJ137" s="14"/>
      <c r="BK137" s="14">
        <f t="shared" si="51"/>
        <v>-7.7575853450724557</v>
      </c>
      <c r="BL137" s="14">
        <f t="shared" si="52"/>
        <v>-27.535261853015736</v>
      </c>
      <c r="BM137" s="14">
        <f t="shared" si="53"/>
        <v>-27.720460518962785</v>
      </c>
      <c r="BN137" s="14">
        <f t="shared" si="54"/>
        <v>1.6100386100386161</v>
      </c>
      <c r="BO137" s="14">
        <f t="shared" si="55"/>
        <v>4.5161891117478463</v>
      </c>
      <c r="BP137" s="14">
        <f t="shared" si="56"/>
        <v>-7.1998161764705859</v>
      </c>
      <c r="BQ137" s="14">
        <f t="shared" si="57"/>
        <v>1.5149758454106306</v>
      </c>
      <c r="BR137" s="14">
        <f t="shared" si="58"/>
        <v>-7.3231884057971124</v>
      </c>
      <c r="BS137" s="24">
        <f t="shared" si="59"/>
        <v>-0.14521369482934227</v>
      </c>
      <c r="BT137" s="24">
        <f t="shared" si="60"/>
        <v>-4.1025116030678701</v>
      </c>
      <c r="BU137" s="24">
        <f t="shared" si="61"/>
        <v>-2.3651130939734104</v>
      </c>
      <c r="BV137" s="24">
        <f t="shared" si="62"/>
        <v>10.477517706689762</v>
      </c>
      <c r="BW137" s="24">
        <f t="shared" si="63"/>
        <v>-15.679458645606417</v>
      </c>
      <c r="BX137" s="24">
        <f t="shared" si="64"/>
        <v>5.8379359064630512</v>
      </c>
      <c r="BY137" s="24">
        <f t="shared" si="65"/>
        <v>6.9764966758816636</v>
      </c>
    </row>
    <row r="138" spans="1:77">
      <c r="A138" t="s">
        <v>155</v>
      </c>
      <c r="B138" s="6">
        <v>139</v>
      </c>
      <c r="C138" t="s">
        <v>321</v>
      </c>
      <c r="D138" t="s">
        <v>294</v>
      </c>
      <c r="E138" t="s">
        <v>308</v>
      </c>
      <c r="F138">
        <v>1</v>
      </c>
      <c r="G138" t="s">
        <v>299</v>
      </c>
      <c r="H138" t="s">
        <v>294</v>
      </c>
      <c r="I138" t="s">
        <v>295</v>
      </c>
      <c r="J138">
        <v>2</v>
      </c>
      <c r="L138">
        <v>1</v>
      </c>
      <c r="M138" t="s">
        <v>363</v>
      </c>
      <c r="N138" t="s">
        <v>362</v>
      </c>
      <c r="O138">
        <v>4</v>
      </c>
      <c r="P138" s="14">
        <v>4</v>
      </c>
      <c r="Q138" s="14" t="s">
        <v>380</v>
      </c>
      <c r="R138" s="14">
        <v>4</v>
      </c>
      <c r="S138" s="14" t="s">
        <v>380</v>
      </c>
      <c r="T138" s="15">
        <v>0.67860299999999996</v>
      </c>
      <c r="U138" s="16">
        <v>44808.4</v>
      </c>
      <c r="V138" s="17">
        <v>552026</v>
      </c>
      <c r="W138" s="24">
        <v>187.268</v>
      </c>
      <c r="X138" s="24">
        <v>81.029299999999992</v>
      </c>
      <c r="Y138" s="24">
        <v>69.024900000000002</v>
      </c>
      <c r="Z138" s="19">
        <f t="shared" si="44"/>
        <v>8.1170814418161472E-2</v>
      </c>
      <c r="AA138" s="19">
        <f t="shared" si="45"/>
        <v>36.959096955035214</v>
      </c>
      <c r="AB138" s="15">
        <v>0.62899000346140899</v>
      </c>
      <c r="AC138" s="16">
        <v>37594.955684674234</v>
      </c>
      <c r="AD138" s="17">
        <v>456581.68342014938</v>
      </c>
      <c r="AE138" s="21">
        <v>0.69411557042223937</v>
      </c>
      <c r="AF138" s="16">
        <v>45301.123083986495</v>
      </c>
      <c r="AG138" s="28">
        <v>670920.35139404703</v>
      </c>
      <c r="AH138" s="21">
        <v>0.66195194594704221</v>
      </c>
      <c r="AI138" s="16">
        <v>31757.756103937321</v>
      </c>
      <c r="AJ138" s="28">
        <v>434003.68319139845</v>
      </c>
      <c r="AK138" s="21">
        <v>0.70434150660303929</v>
      </c>
      <c r="AL138" s="16">
        <v>36568.955816984373</v>
      </c>
      <c r="AM138" s="28">
        <v>573375.91423289583</v>
      </c>
      <c r="AN138" s="15">
        <v>0.63189686502774955</v>
      </c>
      <c r="AO138" s="16">
        <v>32481.739521208583</v>
      </c>
      <c r="AP138" s="17">
        <v>400396.09829578141</v>
      </c>
      <c r="AQ138" s="15">
        <v>0.69411557042223937</v>
      </c>
      <c r="AR138" s="16">
        <v>45301.123083986495</v>
      </c>
      <c r="AS138" s="17">
        <v>670920.35139404703</v>
      </c>
      <c r="AT138" s="15">
        <v>0.62899000346140899</v>
      </c>
      <c r="AU138" s="16">
        <v>37594.955684674234</v>
      </c>
      <c r="AV138" s="17">
        <v>456581.68342014938</v>
      </c>
      <c r="AW138" s="24">
        <v>177.8</v>
      </c>
      <c r="AX138" s="24">
        <v>79.400000000000006</v>
      </c>
      <c r="AY138" s="24">
        <v>169.6</v>
      </c>
      <c r="AZ138" s="24">
        <v>60.1</v>
      </c>
      <c r="BA138" s="24">
        <f t="shared" si="46"/>
        <v>173.7</v>
      </c>
      <c r="BB138" s="24">
        <f t="shared" si="47"/>
        <v>69.75</v>
      </c>
      <c r="BC138" s="19">
        <f t="shared" si="48"/>
        <v>8.2340043523119424E-2</v>
      </c>
      <c r="BD138" s="24">
        <v>36.980417692933045</v>
      </c>
      <c r="BE138" s="19">
        <f t="shared" si="49"/>
        <v>-4.6706134972250402</v>
      </c>
      <c r="BF138" s="24">
        <f t="shared" si="50"/>
        <v>2.4903225806451612</v>
      </c>
      <c r="BJ138" s="14"/>
      <c r="BK138" s="14">
        <f t="shared" si="51"/>
        <v>-7.3914174222401501</v>
      </c>
      <c r="BL138" s="14">
        <f t="shared" si="52"/>
        <v>-37.949508433016234</v>
      </c>
      <c r="BM138" s="14">
        <f t="shared" si="53"/>
        <v>-37.86997484481136</v>
      </c>
      <c r="BN138" s="14">
        <f t="shared" si="54"/>
        <v>-5.3250843644544368</v>
      </c>
      <c r="BO138" s="14">
        <f t="shared" si="55"/>
        <v>-2.0520151133501088</v>
      </c>
      <c r="BP138" s="14">
        <f t="shared" si="56"/>
        <v>-14.850083194675543</v>
      </c>
      <c r="BQ138" s="14">
        <f t="shared" si="57"/>
        <v>-7.8111686816350101</v>
      </c>
      <c r="BR138" s="14">
        <f t="shared" si="58"/>
        <v>-16.171039426523286</v>
      </c>
      <c r="BS138" s="24">
        <f t="shared" si="59"/>
        <v>5.765412947703253E-2</v>
      </c>
      <c r="BT138" s="24">
        <f t="shared" si="60"/>
        <v>0.31876109923501489</v>
      </c>
      <c r="BU138" s="24">
        <f t="shared" si="61"/>
        <v>-2.5154475570179642</v>
      </c>
      <c r="BV138" s="24">
        <f t="shared" si="62"/>
        <v>1.0876619616538075</v>
      </c>
      <c r="BW138" s="24">
        <f t="shared" si="63"/>
        <v>-22.531253624662799</v>
      </c>
      <c r="BX138" s="24">
        <f t="shared" si="64"/>
        <v>17.721082859836759</v>
      </c>
      <c r="BY138" s="24">
        <f t="shared" si="65"/>
        <v>3.7235457058672061</v>
      </c>
    </row>
    <row r="139" spans="1:77">
      <c r="A139" t="s">
        <v>156</v>
      </c>
      <c r="B139" s="6">
        <v>140</v>
      </c>
      <c r="C139" t="s">
        <v>321</v>
      </c>
      <c r="D139" t="s">
        <v>294</v>
      </c>
      <c r="E139" t="s">
        <v>308</v>
      </c>
      <c r="F139">
        <v>1</v>
      </c>
      <c r="G139" t="s">
        <v>299</v>
      </c>
      <c r="H139" t="s">
        <v>294</v>
      </c>
      <c r="I139" t="s">
        <v>295</v>
      </c>
      <c r="J139">
        <v>2</v>
      </c>
      <c r="L139">
        <v>2</v>
      </c>
      <c r="M139" t="s">
        <v>363</v>
      </c>
      <c r="N139" t="s">
        <v>362</v>
      </c>
      <c r="O139">
        <v>4</v>
      </c>
      <c r="P139" s="14">
        <v>4</v>
      </c>
      <c r="Q139" s="14" t="s">
        <v>380</v>
      </c>
      <c r="R139" s="14">
        <v>4</v>
      </c>
      <c r="S139" s="14" t="s">
        <v>380</v>
      </c>
      <c r="T139" s="15">
        <v>0.69190300000000005</v>
      </c>
      <c r="U139" s="16">
        <v>52566.400000000001</v>
      </c>
      <c r="V139" s="17">
        <v>637105</v>
      </c>
      <c r="W139" s="24">
        <v>195.53799999999998</v>
      </c>
      <c r="X139" s="24">
        <v>77.829300000000003</v>
      </c>
      <c r="Y139" s="24">
        <v>67.53779999999999</v>
      </c>
      <c r="Z139" s="19">
        <f t="shared" si="44"/>
        <v>8.2508220779934235E-2</v>
      </c>
      <c r="AA139" s="19">
        <f t="shared" si="45"/>
        <v>36.360013240396903</v>
      </c>
      <c r="AB139" s="15">
        <v>0.60053968439708172</v>
      </c>
      <c r="AC139" s="16">
        <v>33546.781386481816</v>
      </c>
      <c r="AD139" s="17">
        <v>381654.9953304457</v>
      </c>
      <c r="AE139" s="21">
        <v>0.67151439137438396</v>
      </c>
      <c r="AF139" s="16">
        <v>39527.841373094016</v>
      </c>
      <c r="AG139" s="28">
        <v>549887.30789298692</v>
      </c>
      <c r="AH139" s="21">
        <v>0.63198954414788422</v>
      </c>
      <c r="AI139" s="16">
        <v>31391.568106816336</v>
      </c>
      <c r="AJ139" s="28">
        <v>392677.72410466749</v>
      </c>
      <c r="AK139" s="21">
        <v>0.68015621171780749</v>
      </c>
      <c r="AL139" s="16">
        <v>36041.530146800033</v>
      </c>
      <c r="AM139" s="28">
        <v>520899.02177149768</v>
      </c>
      <c r="AN139" s="15">
        <v>0.60053968439708172</v>
      </c>
      <c r="AO139" s="16">
        <v>33546.781386481816</v>
      </c>
      <c r="AP139" s="17">
        <v>381654.9953304457</v>
      </c>
      <c r="AQ139" s="15">
        <v>0.67151439137438396</v>
      </c>
      <c r="AR139" s="16">
        <v>39527.841373094016</v>
      </c>
      <c r="AS139" s="17">
        <v>549887.30789298692</v>
      </c>
      <c r="AT139" s="15">
        <v>0.60053968439708172</v>
      </c>
      <c r="AU139" s="16">
        <v>33546.781386481816</v>
      </c>
      <c r="AV139" s="17">
        <v>381654.9953304457</v>
      </c>
      <c r="AW139" s="24">
        <v>195.5</v>
      </c>
      <c r="AX139" s="24">
        <v>71.5</v>
      </c>
      <c r="AY139" s="24">
        <v>193.7</v>
      </c>
      <c r="AZ139" s="24">
        <v>53.9</v>
      </c>
      <c r="BA139" s="24">
        <f t="shared" si="46"/>
        <v>194.6</v>
      </c>
      <c r="BB139" s="24">
        <f t="shared" si="47"/>
        <v>62.7</v>
      </c>
      <c r="BC139" s="19">
        <f t="shared" si="48"/>
        <v>8.7898185001970802E-2</v>
      </c>
      <c r="BD139" s="24">
        <v>34.130397572290441</v>
      </c>
      <c r="BE139" s="19">
        <f t="shared" si="49"/>
        <v>-9.1363315602918327</v>
      </c>
      <c r="BF139" s="24">
        <f t="shared" si="50"/>
        <v>3.1036682615629982</v>
      </c>
      <c r="BJ139" s="14"/>
      <c r="BK139" s="14">
        <f t="shared" si="51"/>
        <v>-15.213535087967337</v>
      </c>
      <c r="BL139" s="14">
        <f t="shared" si="52"/>
        <v>-56.695807548268782</v>
      </c>
      <c r="BM139" s="14">
        <f t="shared" si="53"/>
        <v>-66.932179008525694</v>
      </c>
      <c r="BN139" s="14">
        <f t="shared" si="54"/>
        <v>-1.9437340153443731E-2</v>
      </c>
      <c r="BO139" s="14">
        <f t="shared" si="55"/>
        <v>-8.8521678321678365</v>
      </c>
      <c r="BP139" s="14">
        <f t="shared" si="56"/>
        <v>-25.302040816326514</v>
      </c>
      <c r="BQ139" s="14">
        <f t="shared" si="57"/>
        <v>-0.48201438848920258</v>
      </c>
      <c r="BR139" s="14">
        <f t="shared" si="58"/>
        <v>-24.129665071770333</v>
      </c>
      <c r="BS139" s="24">
        <f t="shared" si="59"/>
        <v>-6.5326390159504824</v>
      </c>
      <c r="BT139" s="24">
        <f t="shared" si="60"/>
        <v>2.2291988923344084</v>
      </c>
      <c r="BU139" s="24">
        <f t="shared" si="61"/>
        <v>-9.4801340317896479</v>
      </c>
      <c r="BV139" s="24">
        <f t="shared" si="62"/>
        <v>32.985759338179108</v>
      </c>
      <c r="BW139" s="24">
        <f t="shared" si="63"/>
        <v>-45.84952355211572</v>
      </c>
      <c r="BX139" s="24">
        <f t="shared" si="64"/>
        <v>15.861012039213392</v>
      </c>
      <c r="BY139" s="24">
        <f t="shared" si="65"/>
        <v>22.308734202130697</v>
      </c>
    </row>
    <row r="140" spans="1:77">
      <c r="A140" t="s">
        <v>157</v>
      </c>
      <c r="B140">
        <v>141</v>
      </c>
      <c r="C140" t="s">
        <v>321</v>
      </c>
      <c r="D140" t="s">
        <v>294</v>
      </c>
      <c r="E140" t="s">
        <v>308</v>
      </c>
      <c r="F140">
        <v>1</v>
      </c>
      <c r="G140" t="s">
        <v>293</v>
      </c>
      <c r="H140" t="s">
        <v>294</v>
      </c>
      <c r="I140" t="s">
        <v>295</v>
      </c>
      <c r="J140">
        <v>1</v>
      </c>
      <c r="L140">
        <v>2</v>
      </c>
      <c r="M140" t="s">
        <v>363</v>
      </c>
      <c r="N140" t="s">
        <v>362</v>
      </c>
      <c r="O140">
        <v>4</v>
      </c>
      <c r="P140" s="14">
        <v>4</v>
      </c>
      <c r="Q140" s="14" t="s">
        <v>380</v>
      </c>
      <c r="R140" s="14">
        <v>4</v>
      </c>
      <c r="S140" s="14" t="s">
        <v>380</v>
      </c>
      <c r="T140" s="15">
        <v>0.65654500000000005</v>
      </c>
      <c r="U140" s="16">
        <v>37235.200000000004</v>
      </c>
      <c r="V140" s="17">
        <v>442351</v>
      </c>
      <c r="W140" s="24">
        <v>166.584</v>
      </c>
      <c r="X140" s="24">
        <v>72.711100000000002</v>
      </c>
      <c r="Y140" s="24">
        <v>59.688199999999995</v>
      </c>
      <c r="Z140" s="19">
        <f t="shared" si="44"/>
        <v>8.4175688536931095E-2</v>
      </c>
      <c r="AA140" s="19">
        <f t="shared" si="45"/>
        <v>35.639744113097279</v>
      </c>
      <c r="AB140" s="15">
        <v>0.57543540603042309</v>
      </c>
      <c r="AC140" s="16">
        <v>28150.016513372328</v>
      </c>
      <c r="AD140" s="17">
        <v>298558.81000049785</v>
      </c>
      <c r="AE140" s="21">
        <v>0.67278458156321574</v>
      </c>
      <c r="AF140" s="16">
        <v>35241.399360031734</v>
      </c>
      <c r="AG140" s="28">
        <v>490351.92728236748</v>
      </c>
      <c r="AH140" s="21">
        <v>0.61614380791545675</v>
      </c>
      <c r="AI140" s="16">
        <v>27602.315828622541</v>
      </c>
      <c r="AJ140" s="28">
        <v>330399.69559498882</v>
      </c>
      <c r="AK140" s="21">
        <v>0.68482469029513771</v>
      </c>
      <c r="AL140" s="16">
        <v>33292.702226114416</v>
      </c>
      <c r="AM140" s="28">
        <v>488647.24518858071</v>
      </c>
      <c r="AN140" s="15">
        <v>0.57543540603042309</v>
      </c>
      <c r="AO140" s="16">
        <v>28150.016513372328</v>
      </c>
      <c r="AP140" s="17">
        <v>298558.81000049785</v>
      </c>
      <c r="AQ140" s="15">
        <v>0.67278458156321574</v>
      </c>
      <c r="AR140" s="16">
        <v>35241.399360031734</v>
      </c>
      <c r="AS140" s="17">
        <v>490351.92728236748</v>
      </c>
      <c r="AT140" s="15">
        <v>0.57543540603042309</v>
      </c>
      <c r="AU140" s="16">
        <v>28150.016513372328</v>
      </c>
      <c r="AV140" s="17">
        <v>298558.81000049785</v>
      </c>
      <c r="AW140" s="24">
        <v>169</v>
      </c>
      <c r="AX140" s="24">
        <v>73.8</v>
      </c>
      <c r="AY140" s="24">
        <v>173.7</v>
      </c>
      <c r="AZ140" s="24">
        <v>49.9</v>
      </c>
      <c r="BA140" s="24">
        <f t="shared" si="46"/>
        <v>171.35</v>
      </c>
      <c r="BB140" s="24">
        <f t="shared" si="47"/>
        <v>61.849999999999994</v>
      </c>
      <c r="BC140" s="19">
        <f t="shared" si="48"/>
        <v>9.4286336796845449E-2</v>
      </c>
      <c r="BD140" s="24">
        <v>31.817971743498383</v>
      </c>
      <c r="BE140" s="19">
        <f t="shared" si="49"/>
        <v>-8.1109593969576963</v>
      </c>
      <c r="BF140" s="24">
        <f t="shared" si="50"/>
        <v>2.7704122877930479</v>
      </c>
      <c r="BJ140" s="14"/>
      <c r="BK140" s="14">
        <f t="shared" si="51"/>
        <v>-14.095342955884908</v>
      </c>
      <c r="BL140" s="14">
        <f t="shared" si="52"/>
        <v>-32.274167520689979</v>
      </c>
      <c r="BM140" s="14">
        <f t="shared" si="53"/>
        <v>-48.162099118516174</v>
      </c>
      <c r="BN140" s="14">
        <f t="shared" si="54"/>
        <v>1.4295857988165663</v>
      </c>
      <c r="BO140" s="14">
        <f t="shared" si="55"/>
        <v>1.4754742547425412</v>
      </c>
      <c r="BP140" s="14">
        <f t="shared" si="56"/>
        <v>-19.615631262525042</v>
      </c>
      <c r="BQ140" s="14">
        <f t="shared" si="57"/>
        <v>2.7814414940180865</v>
      </c>
      <c r="BR140" s="14">
        <f t="shared" si="58"/>
        <v>-17.56038803556994</v>
      </c>
      <c r="BS140" s="24">
        <f t="shared" si="59"/>
        <v>-12.011363893362654</v>
      </c>
      <c r="BT140" s="24">
        <f t="shared" si="60"/>
        <v>9.0249662710961722</v>
      </c>
      <c r="BU140" s="24">
        <f t="shared" si="61"/>
        <v>-6.5571042937571615</v>
      </c>
      <c r="BV140" s="24">
        <f t="shared" si="62"/>
        <v>5.6575524132832715</v>
      </c>
      <c r="BW140" s="24">
        <f t="shared" si="63"/>
        <v>-11.841927840850174</v>
      </c>
      <c r="BX140" s="24">
        <f t="shared" si="64"/>
        <v>9.78907690817055</v>
      </c>
      <c r="BY140" s="24">
        <f t="shared" si="65"/>
        <v>9.4743694238394554</v>
      </c>
    </row>
    <row r="141" spans="1:77">
      <c r="A141" t="s">
        <v>158</v>
      </c>
      <c r="B141">
        <v>142</v>
      </c>
      <c r="C141" t="s">
        <v>299</v>
      </c>
      <c r="D141" t="s">
        <v>294</v>
      </c>
      <c r="E141" t="s">
        <v>295</v>
      </c>
      <c r="F141">
        <v>2</v>
      </c>
      <c r="G141" t="s">
        <v>299</v>
      </c>
      <c r="H141" t="s">
        <v>294</v>
      </c>
      <c r="I141" t="s">
        <v>295</v>
      </c>
      <c r="J141">
        <v>2</v>
      </c>
      <c r="L141">
        <v>2</v>
      </c>
      <c r="M141" t="s">
        <v>363</v>
      </c>
      <c r="N141" t="s">
        <v>362</v>
      </c>
      <c r="O141">
        <v>4</v>
      </c>
      <c r="P141" s="14">
        <v>4</v>
      </c>
      <c r="Q141" s="14" t="s">
        <v>380</v>
      </c>
      <c r="R141" s="14">
        <v>4</v>
      </c>
      <c r="S141" s="14" t="s">
        <v>380</v>
      </c>
      <c r="T141" s="15">
        <v>0.612066</v>
      </c>
      <c r="U141" s="16">
        <v>25711.3</v>
      </c>
      <c r="V141" s="17">
        <v>265494</v>
      </c>
      <c r="W141" s="24">
        <v>126.53500000000001</v>
      </c>
      <c r="X141" s="24">
        <v>79.640500000000003</v>
      </c>
      <c r="Y141" s="24">
        <v>50.937599999999996</v>
      </c>
      <c r="Z141" s="19">
        <f t="shared" si="44"/>
        <v>9.6843243161804024E-2</v>
      </c>
      <c r="AA141" s="19">
        <f t="shared" si="45"/>
        <v>30.977896878026396</v>
      </c>
      <c r="AB141" s="15">
        <v>0.58933584842469433</v>
      </c>
      <c r="AC141" s="16">
        <v>20131.34932574218</v>
      </c>
      <c r="AD141" s="17">
        <v>218816.38574939538</v>
      </c>
      <c r="AE141" s="21">
        <v>0.6513600365192912</v>
      </c>
      <c r="AF141" s="16">
        <v>24363.143046676632</v>
      </c>
      <c r="AG141" s="28">
        <v>313612.51207541442</v>
      </c>
      <c r="AH141" s="21">
        <v>0.62591083087647259</v>
      </c>
      <c r="AI141" s="16">
        <v>21746.147288367152</v>
      </c>
      <c r="AJ141" s="28">
        <v>267411.56242584379</v>
      </c>
      <c r="AK141" s="21">
        <v>0.67902047578633584</v>
      </c>
      <c r="AL141" s="16">
        <v>26004.541839493882</v>
      </c>
      <c r="AM141" s="28">
        <v>374766.56923913874</v>
      </c>
      <c r="AN141" s="15">
        <v>0.58933584842469433</v>
      </c>
      <c r="AO141" s="16">
        <v>20131.34932574218</v>
      </c>
      <c r="AP141" s="17">
        <v>218816.38574939538</v>
      </c>
      <c r="AQ141" s="15">
        <v>0.6513600365192912</v>
      </c>
      <c r="AR141" s="16">
        <v>24363.143046676632</v>
      </c>
      <c r="AS141" s="17">
        <v>313612.51207541442</v>
      </c>
      <c r="AT141" s="15">
        <v>0.58933584842469433</v>
      </c>
      <c r="AU141" s="16">
        <v>20131.34932574218</v>
      </c>
      <c r="AV141" s="17">
        <v>218816.38574939538</v>
      </c>
      <c r="AW141" s="24">
        <v>121</v>
      </c>
      <c r="AX141" s="24">
        <v>76.8</v>
      </c>
      <c r="AY141" s="24">
        <v>121.7</v>
      </c>
      <c r="AZ141" s="24">
        <v>54.8</v>
      </c>
      <c r="BA141" s="24">
        <f t="shared" si="46"/>
        <v>121.35</v>
      </c>
      <c r="BB141" s="24">
        <f t="shared" si="47"/>
        <v>65.8</v>
      </c>
      <c r="BC141" s="19">
        <f t="shared" si="48"/>
        <v>9.2001105204242248E-2</v>
      </c>
      <c r="BD141" s="24">
        <v>32.608303925697484</v>
      </c>
      <c r="BE141" s="19">
        <f t="shared" si="49"/>
        <v>-2.2730151575305668</v>
      </c>
      <c r="BF141" s="24">
        <f t="shared" si="50"/>
        <v>1.844224924012158</v>
      </c>
      <c r="BJ141" s="14"/>
      <c r="BK141" s="14">
        <f t="shared" si="51"/>
        <v>-3.8569097121893714</v>
      </c>
      <c r="BL141" s="14">
        <f t="shared" si="52"/>
        <v>-27.717718191510766</v>
      </c>
      <c r="BM141" s="14">
        <f t="shared" si="53"/>
        <v>-21.331864197804297</v>
      </c>
      <c r="BN141" s="14">
        <f t="shared" si="54"/>
        <v>-4.5743801652892646</v>
      </c>
      <c r="BO141" s="14">
        <f t="shared" si="55"/>
        <v>-3.698567708333341</v>
      </c>
      <c r="BP141" s="14">
        <f t="shared" si="56"/>
        <v>7.0481751824817547</v>
      </c>
      <c r="BQ141" s="14">
        <f t="shared" si="57"/>
        <v>-4.2727647301195031</v>
      </c>
      <c r="BR141" s="14">
        <f t="shared" si="58"/>
        <v>-21.034194528875389</v>
      </c>
      <c r="BS141" s="24">
        <f t="shared" si="59"/>
        <v>4.9999750106175274</v>
      </c>
      <c r="BT141" s="24">
        <f t="shared" si="60"/>
        <v>1.9817053235670659</v>
      </c>
      <c r="BU141" s="24">
        <f t="shared" si="61"/>
        <v>2.2119494013365228</v>
      </c>
      <c r="BV141" s="24">
        <f t="shared" si="62"/>
        <v>5.5335920769355269</v>
      </c>
      <c r="BW141" s="24">
        <f t="shared" si="63"/>
        <v>1.1276562429126435</v>
      </c>
      <c r="BX141" s="24">
        <f t="shared" si="64"/>
        <v>15.343301119262536</v>
      </c>
      <c r="BY141" s="24">
        <f t="shared" si="65"/>
        <v>29.157501817994834</v>
      </c>
    </row>
    <row r="142" spans="1:77">
      <c r="A142" t="s">
        <v>159</v>
      </c>
      <c r="B142">
        <v>143</v>
      </c>
      <c r="C142" t="s">
        <v>299</v>
      </c>
      <c r="D142" t="s">
        <v>294</v>
      </c>
      <c r="E142" t="s">
        <v>295</v>
      </c>
      <c r="F142">
        <v>2</v>
      </c>
      <c r="G142" t="s">
        <v>293</v>
      </c>
      <c r="H142" t="s">
        <v>294</v>
      </c>
      <c r="I142" t="s">
        <v>295</v>
      </c>
      <c r="J142">
        <v>1</v>
      </c>
      <c r="L142">
        <v>2</v>
      </c>
      <c r="M142" t="s">
        <v>363</v>
      </c>
      <c r="N142" t="s">
        <v>362</v>
      </c>
      <c r="O142">
        <v>4</v>
      </c>
      <c r="P142" s="14">
        <v>4</v>
      </c>
      <c r="Q142" s="14" t="s">
        <v>380</v>
      </c>
      <c r="R142" s="14">
        <v>4</v>
      </c>
      <c r="S142" s="14" t="s">
        <v>380</v>
      </c>
      <c r="T142" s="15">
        <v>0.63845200000000002</v>
      </c>
      <c r="U142" s="16">
        <v>31109.5</v>
      </c>
      <c r="V142" s="17">
        <v>320415</v>
      </c>
      <c r="W142" s="24">
        <v>132.03500000000003</v>
      </c>
      <c r="X142" s="24">
        <v>81.889299999999992</v>
      </c>
      <c r="Y142" s="24">
        <v>61.186900000000001</v>
      </c>
      <c r="Z142" s="19">
        <f t="shared" si="44"/>
        <v>9.7091272256292618E-2</v>
      </c>
      <c r="AA142" s="19">
        <f t="shared" si="45"/>
        <v>30.89876082868577</v>
      </c>
      <c r="AB142" s="15">
        <v>0.54689958897904656</v>
      </c>
      <c r="AC142" s="16">
        <v>21322.397809387679</v>
      </c>
      <c r="AD142" s="17">
        <v>209462.55322677823</v>
      </c>
      <c r="AE142" s="21">
        <v>0.64960030662892954</v>
      </c>
      <c r="AF142" s="16">
        <v>27249.485842215159</v>
      </c>
      <c r="AG142" s="28">
        <v>351439.36768722307</v>
      </c>
      <c r="AH142" s="21">
        <v>0.58894260264733334</v>
      </c>
      <c r="AI142" s="16">
        <v>21851.296936438321</v>
      </c>
      <c r="AJ142" s="28">
        <v>243292.02671581024</v>
      </c>
      <c r="AK142" s="21">
        <v>0.66736436863558968</v>
      </c>
      <c r="AL142" s="16">
        <v>26928.056772709253</v>
      </c>
      <c r="AM142" s="28">
        <v>373851.75656976877</v>
      </c>
      <c r="AN142" s="15">
        <v>0.54689958897904656</v>
      </c>
      <c r="AO142" s="16">
        <v>21322.397809387679</v>
      </c>
      <c r="AP142" s="17">
        <v>209462.55322677823</v>
      </c>
      <c r="AQ142" s="15">
        <v>0.64960030662892954</v>
      </c>
      <c r="AR142" s="16">
        <v>27249.485842215159</v>
      </c>
      <c r="AS142" s="17">
        <v>351439.36768722307</v>
      </c>
      <c r="AT142" s="15">
        <v>0.54689958897904656</v>
      </c>
      <c r="AU142" s="16">
        <v>21322.397809387679</v>
      </c>
      <c r="AV142" s="17">
        <v>209462.55322677823</v>
      </c>
      <c r="AW142" s="24">
        <v>141.9</v>
      </c>
      <c r="AX142" s="24">
        <v>71.3</v>
      </c>
      <c r="AY142" s="24">
        <v>139</v>
      </c>
      <c r="AZ142" s="24">
        <v>46.4</v>
      </c>
      <c r="BA142" s="24">
        <f t="shared" si="46"/>
        <v>140.44999999999999</v>
      </c>
      <c r="BB142" s="24">
        <f t="shared" si="47"/>
        <v>58.849999999999994</v>
      </c>
      <c r="BC142" s="19">
        <f t="shared" si="48"/>
        <v>0.10179575050965134</v>
      </c>
      <c r="BD142" s="24">
        <v>29.470778347624318</v>
      </c>
      <c r="BE142" s="19">
        <f t="shared" si="49"/>
        <v>-9.1552411020953457</v>
      </c>
      <c r="BF142" s="24">
        <f t="shared" si="50"/>
        <v>2.3865760407816481</v>
      </c>
      <c r="BJ142" s="14"/>
      <c r="BK142" s="14">
        <f t="shared" si="51"/>
        <v>-16.74025961362738</v>
      </c>
      <c r="BL142" s="14">
        <f t="shared" si="52"/>
        <v>-45.900570274058587</v>
      </c>
      <c r="BM142" s="14">
        <f t="shared" si="53"/>
        <v>-52.970063175491418</v>
      </c>
      <c r="BN142" s="14">
        <f t="shared" si="54"/>
        <v>6.9520789288231004</v>
      </c>
      <c r="BO142" s="14">
        <f t="shared" si="55"/>
        <v>-14.851753155680218</v>
      </c>
      <c r="BP142" s="14">
        <f t="shared" si="56"/>
        <v>-31.868318965517251</v>
      </c>
      <c r="BQ142" s="14">
        <f t="shared" si="57"/>
        <v>5.9914560341758376</v>
      </c>
      <c r="BR142" s="14">
        <f t="shared" si="58"/>
        <v>-39.149192863211553</v>
      </c>
      <c r="BS142" s="24">
        <f t="shared" si="59"/>
        <v>-4.8454182791428169</v>
      </c>
      <c r="BT142" s="24">
        <f t="shared" si="60"/>
        <v>-5.5926225711933162</v>
      </c>
      <c r="BU142" s="24">
        <f t="shared" si="61"/>
        <v>-8.4064893811585186</v>
      </c>
      <c r="BV142" s="24">
        <f t="shared" si="62"/>
        <v>14.165456846179719</v>
      </c>
      <c r="BW142" s="24">
        <f t="shared" si="63"/>
        <v>-15.52820265712047</v>
      </c>
      <c r="BX142" s="24">
        <f t="shared" si="64"/>
        <v>8.8278009067084362</v>
      </c>
      <c r="BY142" s="24">
        <f t="shared" si="65"/>
        <v>14.293568407989095</v>
      </c>
    </row>
    <row r="143" spans="1:77">
      <c r="A143" t="s">
        <v>160</v>
      </c>
      <c r="B143">
        <v>144</v>
      </c>
      <c r="C143" t="s">
        <v>297</v>
      </c>
      <c r="D143" t="s">
        <v>302</v>
      </c>
      <c r="E143" t="s">
        <v>298</v>
      </c>
      <c r="F143">
        <v>2</v>
      </c>
      <c r="G143" t="s">
        <v>299</v>
      </c>
      <c r="H143" t="s">
        <v>294</v>
      </c>
      <c r="I143" t="s">
        <v>295</v>
      </c>
      <c r="J143">
        <v>2</v>
      </c>
      <c r="L143">
        <v>2</v>
      </c>
      <c r="M143" t="s">
        <v>363</v>
      </c>
      <c r="N143" t="s">
        <v>362</v>
      </c>
      <c r="O143">
        <v>4</v>
      </c>
      <c r="P143" s="14">
        <v>4</v>
      </c>
      <c r="Q143" s="14" t="s">
        <v>380</v>
      </c>
      <c r="R143" s="14">
        <v>4</v>
      </c>
      <c r="S143" s="14" t="s">
        <v>380</v>
      </c>
      <c r="T143" s="15">
        <v>0.68593000000000004</v>
      </c>
      <c r="U143" s="16">
        <v>56339.3</v>
      </c>
      <c r="V143" s="17">
        <v>736470</v>
      </c>
      <c r="W143" s="24">
        <v>239.19499999999999</v>
      </c>
      <c r="X143" s="24">
        <v>74.648099999999999</v>
      </c>
      <c r="Y143" s="24">
        <v>68.226700000000008</v>
      </c>
      <c r="Z143" s="19">
        <f t="shared" si="44"/>
        <v>7.6499110622292837E-2</v>
      </c>
      <c r="AA143" s="19">
        <f t="shared" si="45"/>
        <v>39.216142195589939</v>
      </c>
      <c r="AB143" s="15">
        <v>0.63884220212351539</v>
      </c>
      <c r="AC143" s="16">
        <v>46750.936135616255</v>
      </c>
      <c r="AD143" s="17">
        <v>592606.41675626917</v>
      </c>
      <c r="AE143" s="21">
        <v>0.69907078617030083</v>
      </c>
      <c r="AF143" s="16">
        <v>54213.065303252355</v>
      </c>
      <c r="AG143" s="28">
        <v>828118.50871471653</v>
      </c>
      <c r="AH143" s="21">
        <v>0.66413674825058588</v>
      </c>
      <c r="AI143" s="16">
        <v>42438.695492352155</v>
      </c>
      <c r="AJ143" s="28">
        <v>583757.62288674503</v>
      </c>
      <c r="AK143" s="21">
        <v>0.70427876829505232</v>
      </c>
      <c r="AL143" s="16">
        <v>47978.328443290411</v>
      </c>
      <c r="AM143" s="28">
        <v>751809.05977838382</v>
      </c>
      <c r="AN143" s="15">
        <v>0.63884220212351539</v>
      </c>
      <c r="AO143" s="16">
        <v>46750.936135616255</v>
      </c>
      <c r="AP143" s="17">
        <v>592606.41675626917</v>
      </c>
      <c r="AQ143" s="15">
        <v>0.69907078617030083</v>
      </c>
      <c r="AR143" s="16">
        <v>54213.065303252355</v>
      </c>
      <c r="AS143" s="17">
        <v>828118.50871471653</v>
      </c>
      <c r="AT143" s="15">
        <v>0.63884220212351539</v>
      </c>
      <c r="AU143" s="16">
        <v>46750.936135616255</v>
      </c>
      <c r="AV143" s="17">
        <v>592606.41675626917</v>
      </c>
      <c r="AW143" s="24">
        <v>246.3</v>
      </c>
      <c r="AX143" s="24">
        <v>76.5</v>
      </c>
      <c r="AY143" s="24">
        <v>244.4</v>
      </c>
      <c r="AZ143" s="24">
        <v>59.4</v>
      </c>
      <c r="BA143" s="24">
        <f t="shared" si="46"/>
        <v>245.35000000000002</v>
      </c>
      <c r="BB143" s="24">
        <f t="shared" si="47"/>
        <v>67.95</v>
      </c>
      <c r="BC143" s="19">
        <f t="shared" si="48"/>
        <v>7.8890364352642961E-2</v>
      </c>
      <c r="BD143" s="24">
        <v>38.027457784196365</v>
      </c>
      <c r="BE143" s="19">
        <f t="shared" si="49"/>
        <v>-4.7087797876484654</v>
      </c>
      <c r="BF143" s="24">
        <f t="shared" si="50"/>
        <v>3.6107431935246508</v>
      </c>
      <c r="BJ143" s="14"/>
      <c r="BK143" s="14">
        <f t="shared" si="51"/>
        <v>-7.3708026363888486</v>
      </c>
      <c r="BL143" s="14">
        <f t="shared" si="52"/>
        <v>-20.509458541256986</v>
      </c>
      <c r="BM143" s="14">
        <f t="shared" si="53"/>
        <v>-24.276413345503805</v>
      </c>
      <c r="BN143" s="14">
        <f t="shared" si="54"/>
        <v>2.8846934632561991</v>
      </c>
      <c r="BO143" s="14">
        <f t="shared" si="55"/>
        <v>2.4207843137254907</v>
      </c>
      <c r="BP143" s="14">
        <f t="shared" si="56"/>
        <v>-14.859764309764326</v>
      </c>
      <c r="BQ143" s="14">
        <f t="shared" si="57"/>
        <v>2.5086610963929199</v>
      </c>
      <c r="BR143" s="14">
        <f t="shared" si="58"/>
        <v>-9.8573951434878531</v>
      </c>
      <c r="BS143" s="24">
        <f t="shared" si="59"/>
        <v>-3.1258582105048656</v>
      </c>
      <c r="BT143" s="24">
        <f t="shared" si="60"/>
        <v>6.9411835153529005</v>
      </c>
      <c r="BU143" s="24">
        <f t="shared" si="61"/>
        <v>-3.2814404272644357</v>
      </c>
      <c r="BV143" s="24">
        <f t="shared" si="62"/>
        <v>3.9219968191322523</v>
      </c>
      <c r="BW143" s="24">
        <f t="shared" si="63"/>
        <v>-17.426558673447996</v>
      </c>
      <c r="BX143" s="24">
        <f t="shared" si="64"/>
        <v>11.067076481234531</v>
      </c>
      <c r="BY143" s="24">
        <f t="shared" si="65"/>
        <v>2.040286636463974</v>
      </c>
    </row>
    <row r="144" spans="1:77">
      <c r="A144" t="s">
        <v>161</v>
      </c>
      <c r="B144" s="5">
        <v>145</v>
      </c>
      <c r="C144" t="s">
        <v>297</v>
      </c>
      <c r="D144" t="s">
        <v>302</v>
      </c>
      <c r="E144" t="s">
        <v>298</v>
      </c>
      <c r="F144">
        <v>2</v>
      </c>
      <c r="G144" t="s">
        <v>297</v>
      </c>
      <c r="H144" t="s">
        <v>294</v>
      </c>
      <c r="I144" t="s">
        <v>298</v>
      </c>
      <c r="J144">
        <v>2</v>
      </c>
      <c r="L144">
        <v>0</v>
      </c>
      <c r="M144" t="s">
        <v>363</v>
      </c>
      <c r="N144" t="s">
        <v>362</v>
      </c>
      <c r="O144">
        <v>5</v>
      </c>
      <c r="P144" s="14">
        <v>4</v>
      </c>
      <c r="Q144" s="14" t="s">
        <v>380</v>
      </c>
      <c r="R144" s="14">
        <v>4</v>
      </c>
      <c r="S144" s="14" t="s">
        <v>380</v>
      </c>
      <c r="T144" s="15">
        <v>0.65054699999999999</v>
      </c>
      <c r="U144" s="16">
        <v>29694.7</v>
      </c>
      <c r="V144" s="17">
        <v>359550</v>
      </c>
      <c r="W144" s="24">
        <v>116.32900000000001</v>
      </c>
      <c r="X144" s="24">
        <v>78.6447</v>
      </c>
      <c r="Y144" s="24">
        <v>67.585300000000004</v>
      </c>
      <c r="Z144" s="19">
        <f t="shared" si="44"/>
        <v>8.2588513419552215E-2</v>
      </c>
      <c r="AA144" s="19">
        <f t="shared" si="45"/>
        <v>36.324663997278975</v>
      </c>
      <c r="AB144" s="15">
        <v>0.55168094956304103</v>
      </c>
      <c r="AC144" s="16">
        <v>27360.997653425187</v>
      </c>
      <c r="AD144" s="17">
        <v>264412.92549474508</v>
      </c>
      <c r="AE144" s="21">
        <v>0.68337974462983819</v>
      </c>
      <c r="AF144" s="16">
        <v>39438.377653425181</v>
      </c>
      <c r="AG144" s="28">
        <v>553749.98749474506</v>
      </c>
      <c r="AH144" s="21">
        <v>0.61967169655375165</v>
      </c>
      <c r="AI144" s="16">
        <v>21216.228146338424</v>
      </c>
      <c r="AJ144" s="28">
        <v>256113.02865073062</v>
      </c>
      <c r="AK144" s="21">
        <v>0.69248279129176538</v>
      </c>
      <c r="AL144" s="16">
        <v>27053.657712987766</v>
      </c>
      <c r="AM144" s="28">
        <v>407609.56004913966</v>
      </c>
      <c r="AN144" s="15">
        <v>0.59237640428820992</v>
      </c>
      <c r="AO144" s="16">
        <v>18374.162453822581</v>
      </c>
      <c r="AP144" s="17">
        <v>198892.06393737654</v>
      </c>
      <c r="AQ144" s="15">
        <v>0.68337974462983819</v>
      </c>
      <c r="AR144" s="16">
        <v>39438.377653425181</v>
      </c>
      <c r="AS144" s="17">
        <v>553749.98749474506</v>
      </c>
      <c r="AT144" s="15">
        <v>0.55168094956304103</v>
      </c>
      <c r="AU144" s="16">
        <v>27360.997653425187</v>
      </c>
      <c r="AV144" s="17">
        <v>264412.92549474508</v>
      </c>
      <c r="AW144" s="24">
        <v>116.2</v>
      </c>
      <c r="AX144" s="24">
        <v>82.6</v>
      </c>
      <c r="AY144" s="24">
        <v>112</v>
      </c>
      <c r="AZ144" s="24">
        <v>51.9</v>
      </c>
      <c r="BA144" s="24">
        <f t="shared" si="46"/>
        <v>114.1</v>
      </c>
      <c r="BB144" s="24">
        <f t="shared" si="47"/>
        <v>67.25</v>
      </c>
      <c r="BC144" s="19">
        <f t="shared" si="48"/>
        <v>0.10347829101860211</v>
      </c>
      <c r="BD144" s="24">
        <v>32.473653877376954</v>
      </c>
      <c r="BE144" s="19">
        <f t="shared" si="49"/>
        <v>-5.8170595711790067</v>
      </c>
      <c r="BF144" s="24">
        <f t="shared" si="50"/>
        <v>1.6966542750929368</v>
      </c>
      <c r="BJ144" s="14"/>
      <c r="BK144" s="14">
        <f t="shared" si="51"/>
        <v>-9.8198704895558642</v>
      </c>
      <c r="BL144" s="14">
        <f t="shared" si="52"/>
        <v>-61.611175881501381</v>
      </c>
      <c r="BM144" s="14">
        <f t="shared" si="53"/>
        <v>-80.776443706275003</v>
      </c>
      <c r="BN144" s="14">
        <f t="shared" si="54"/>
        <v>-0.11101549053356703</v>
      </c>
      <c r="BO144" s="14">
        <f t="shared" si="55"/>
        <v>4.7884987893462396</v>
      </c>
      <c r="BP144" s="14">
        <f t="shared" si="56"/>
        <v>-30.22215799614645</v>
      </c>
      <c r="BQ144" s="14">
        <f t="shared" si="57"/>
        <v>-1.9535495179667077</v>
      </c>
      <c r="BR144" s="14">
        <f t="shared" si="58"/>
        <v>-16.943791821561337</v>
      </c>
      <c r="BS144" s="24">
        <f t="shared" si="59"/>
        <v>-11.858875303788528</v>
      </c>
      <c r="BT144" s="24">
        <f t="shared" si="60"/>
        <v>1.3697720342748132</v>
      </c>
      <c r="BU144" s="24">
        <f t="shared" si="61"/>
        <v>-4.9825260082005611</v>
      </c>
      <c r="BV144" s="24">
        <f t="shared" si="62"/>
        <v>24.70608131767041</v>
      </c>
      <c r="BW144" s="24">
        <f t="shared" si="63"/>
        <v>-9.762237384057455</v>
      </c>
      <c r="BX144" s="24">
        <f t="shared" si="64"/>
        <v>35.069975960331369</v>
      </c>
      <c r="BY144" s="24">
        <f t="shared" si="65"/>
        <v>11.790587061634621</v>
      </c>
    </row>
    <row r="145" spans="1:77">
      <c r="A145" t="s">
        <v>162</v>
      </c>
      <c r="B145">
        <v>146</v>
      </c>
      <c r="C145" t="s">
        <v>321</v>
      </c>
      <c r="D145" t="s">
        <v>294</v>
      </c>
      <c r="E145" t="s">
        <v>308</v>
      </c>
      <c r="F145">
        <v>1</v>
      </c>
      <c r="G145" t="s">
        <v>297</v>
      </c>
      <c r="H145" t="s">
        <v>294</v>
      </c>
      <c r="I145" t="s">
        <v>298</v>
      </c>
      <c r="J145">
        <v>2</v>
      </c>
      <c r="L145">
        <v>2</v>
      </c>
      <c r="M145" t="s">
        <v>363</v>
      </c>
      <c r="N145" t="s">
        <v>362</v>
      </c>
      <c r="O145">
        <v>5</v>
      </c>
      <c r="P145" s="14">
        <v>4</v>
      </c>
      <c r="Q145" s="14" t="s">
        <v>380</v>
      </c>
      <c r="R145" s="14">
        <v>4</v>
      </c>
      <c r="S145" s="14" t="s">
        <v>380</v>
      </c>
      <c r="T145" s="15">
        <v>0.67401900000000003</v>
      </c>
      <c r="U145" s="16">
        <v>32211.200000000001</v>
      </c>
      <c r="V145" s="17">
        <v>417893</v>
      </c>
      <c r="W145" s="24">
        <v>120.904</v>
      </c>
      <c r="X145" s="24">
        <v>77.576700000000002</v>
      </c>
      <c r="Y145" s="24">
        <v>70.149100000000004</v>
      </c>
      <c r="Z145" s="19">
        <f t="shared" si="44"/>
        <v>7.7080018090755292E-2</v>
      </c>
      <c r="AA145" s="19">
        <f t="shared" si="45"/>
        <v>38.920592837273986</v>
      </c>
      <c r="AB145" s="15">
        <v>0.61219175523349456</v>
      </c>
      <c r="AC145" s="16">
        <v>23369.157535495742</v>
      </c>
      <c r="AD145" s="17">
        <v>270139.53473661013</v>
      </c>
      <c r="AE145" s="21">
        <v>0.67458289699402663</v>
      </c>
      <c r="AF145" s="16">
        <v>28477.268094424791</v>
      </c>
      <c r="AG145" s="28">
        <v>394406.27400311315</v>
      </c>
      <c r="AH145" s="21">
        <v>0.64697710696732347</v>
      </c>
      <c r="AI145" s="16">
        <v>25065.67178229682</v>
      </c>
      <c r="AJ145" s="28">
        <v>327448.96150188876</v>
      </c>
      <c r="AK145" s="21">
        <v>0.69944084696808573</v>
      </c>
      <c r="AL145" s="16">
        <v>30099.954642839071</v>
      </c>
      <c r="AM145" s="28">
        <v>464217.07193855278</v>
      </c>
      <c r="AN145" s="15">
        <v>0.61219175523349456</v>
      </c>
      <c r="AO145" s="16">
        <v>23369.157535495742</v>
      </c>
      <c r="AP145" s="17">
        <v>270139.53473661013</v>
      </c>
      <c r="AQ145" s="15">
        <v>0.67458289699402663</v>
      </c>
      <c r="AR145" s="16">
        <v>28477.268094424791</v>
      </c>
      <c r="AS145" s="17">
        <v>394406.27400311315</v>
      </c>
      <c r="AT145" s="15">
        <v>0.61219175523349456</v>
      </c>
      <c r="AU145" s="16">
        <v>23369.157535495742</v>
      </c>
      <c r="AV145" s="17">
        <v>270139.53473661013</v>
      </c>
      <c r="AW145" s="24">
        <v>129</v>
      </c>
      <c r="AX145" s="24">
        <v>81.8</v>
      </c>
      <c r="AY145" s="24">
        <v>136</v>
      </c>
      <c r="AZ145" s="24">
        <v>57.7</v>
      </c>
      <c r="BA145" s="24">
        <f t="shared" si="46"/>
        <v>132.5</v>
      </c>
      <c r="BB145" s="24">
        <f t="shared" si="47"/>
        <v>69.75</v>
      </c>
      <c r="BC145" s="19">
        <f t="shared" si="48"/>
        <v>8.6507728527336805E-2</v>
      </c>
      <c r="BD145" s="24">
        <v>34.678982457064365</v>
      </c>
      <c r="BE145" s="19">
        <f t="shared" si="49"/>
        <v>-6.1827244766505469</v>
      </c>
      <c r="BF145" s="24">
        <f t="shared" si="50"/>
        <v>1.8996415770609318</v>
      </c>
      <c r="BJ145" s="14"/>
      <c r="BK145" s="14">
        <f t="shared" si="51"/>
        <v>-10.099326597909522</v>
      </c>
      <c r="BL145" s="14">
        <f t="shared" si="52"/>
        <v>-37.836376647613228</v>
      </c>
      <c r="BM145" s="14">
        <f t="shared" si="53"/>
        <v>-54.695239409311782</v>
      </c>
      <c r="BN145" s="14">
        <f t="shared" si="54"/>
        <v>6.2759689922480657</v>
      </c>
      <c r="BO145" s="14">
        <f t="shared" si="55"/>
        <v>5.1629584352078179</v>
      </c>
      <c r="BP145" s="14">
        <f t="shared" si="56"/>
        <v>-21.575563258232236</v>
      </c>
      <c r="BQ145" s="14">
        <f t="shared" si="57"/>
        <v>8.7516981132075493</v>
      </c>
      <c r="BR145" s="14">
        <f t="shared" si="58"/>
        <v>-11.221075268817208</v>
      </c>
      <c r="BS145" s="24">
        <f t="shared" si="59"/>
        <v>-12.231069309663594</v>
      </c>
      <c r="BT145" s="24">
        <f t="shared" si="60"/>
        <v>0.70516122113732083</v>
      </c>
      <c r="BU145" s="24">
        <f t="shared" si="61"/>
        <v>-4.1797295053350867</v>
      </c>
      <c r="BV145" s="24">
        <f t="shared" si="62"/>
        <v>13.111973708974666</v>
      </c>
      <c r="BW145" s="24">
        <f t="shared" si="63"/>
        <v>-7.0141147460606064</v>
      </c>
      <c r="BX145" s="24">
        <f t="shared" si="64"/>
        <v>5.9549575006764366</v>
      </c>
      <c r="BY145" s="24">
        <f t="shared" si="65"/>
        <v>9.9789677585757932</v>
      </c>
    </row>
    <row r="146" spans="1:77">
      <c r="A146" t="s">
        <v>163</v>
      </c>
      <c r="B146">
        <v>147</v>
      </c>
      <c r="C146" t="s">
        <v>301</v>
      </c>
      <c r="D146" t="s">
        <v>302</v>
      </c>
      <c r="E146" t="s">
        <v>298</v>
      </c>
      <c r="F146">
        <v>1</v>
      </c>
      <c r="G146" t="s">
        <v>301</v>
      </c>
      <c r="H146" t="s">
        <v>302</v>
      </c>
      <c r="I146" t="s">
        <v>298</v>
      </c>
      <c r="J146">
        <v>1</v>
      </c>
      <c r="K146" t="s">
        <v>325</v>
      </c>
      <c r="L146">
        <v>1</v>
      </c>
      <c r="M146" t="s">
        <v>363</v>
      </c>
      <c r="N146" t="s">
        <v>362</v>
      </c>
      <c r="O146">
        <v>5</v>
      </c>
      <c r="P146" s="14">
        <v>4</v>
      </c>
      <c r="Q146" s="14" t="s">
        <v>380</v>
      </c>
      <c r="R146" s="14">
        <v>4</v>
      </c>
      <c r="S146" s="14" t="s">
        <v>380</v>
      </c>
      <c r="T146" s="15">
        <v>0.66982600000000003</v>
      </c>
      <c r="U146" s="16">
        <v>32663.100000000002</v>
      </c>
      <c r="V146" s="17">
        <v>417539</v>
      </c>
      <c r="W146" s="24">
        <v>130.821</v>
      </c>
      <c r="X146" s="24">
        <v>79.2988</v>
      </c>
      <c r="Y146" s="24">
        <v>64.066300000000012</v>
      </c>
      <c r="Z146" s="19">
        <f t="shared" si="44"/>
        <v>7.8227662565652556E-2</v>
      </c>
      <c r="AA146" s="19">
        <f t="shared" si="45"/>
        <v>38.34960551815351</v>
      </c>
      <c r="AB146" s="15">
        <v>0.58136699403095249</v>
      </c>
      <c r="AC146" s="16">
        <v>24050.030516490875</v>
      </c>
      <c r="AD146" s="17">
        <v>253891.89369291719</v>
      </c>
      <c r="AE146" s="21">
        <v>0.66198979679220471</v>
      </c>
      <c r="AF146" s="16">
        <v>30590.61092816215</v>
      </c>
      <c r="AG146" s="28">
        <v>403707.61961305991</v>
      </c>
      <c r="AH146" s="21">
        <v>0.62457833741034507</v>
      </c>
      <c r="AI146" s="16">
        <v>21375.597129316549</v>
      </c>
      <c r="AJ146" s="28">
        <v>261864.30776413833</v>
      </c>
      <c r="AK146" s="21">
        <v>0.6789260929579245</v>
      </c>
      <c r="AL146" s="16">
        <v>25698.083872706302</v>
      </c>
      <c r="AM146" s="28">
        <v>370255.02856028348</v>
      </c>
      <c r="AN146" s="15">
        <v>0.58798051949968588</v>
      </c>
      <c r="AO146" s="16">
        <v>19577.35336387335</v>
      </c>
      <c r="AP146" s="17">
        <v>211792.09530633947</v>
      </c>
      <c r="AQ146" s="15">
        <v>0.66198979679220471</v>
      </c>
      <c r="AR146" s="16">
        <v>30590.61092816215</v>
      </c>
      <c r="AS146" s="17">
        <v>403707.61961305991</v>
      </c>
      <c r="AT146" s="15">
        <v>0.58136699403095249</v>
      </c>
      <c r="AU146" s="16">
        <v>24050.030516490875</v>
      </c>
      <c r="AV146" s="17">
        <v>253891.89369291719</v>
      </c>
      <c r="AW146" s="24">
        <v>120.1</v>
      </c>
      <c r="AX146" s="24">
        <v>77.2</v>
      </c>
      <c r="AY146" s="24">
        <v>117.2</v>
      </c>
      <c r="AZ146" s="24">
        <v>54.6</v>
      </c>
      <c r="BA146" s="24">
        <f t="shared" si="46"/>
        <v>118.65</v>
      </c>
      <c r="BB146" s="24">
        <f t="shared" si="47"/>
        <v>65.900000000000006</v>
      </c>
      <c r="BC146" s="19">
        <f t="shared" si="48"/>
        <v>9.4725476133473721E-2</v>
      </c>
      <c r="BD146" s="24">
        <v>32.454656873665897</v>
      </c>
      <c r="BE146" s="19">
        <f t="shared" si="49"/>
        <v>-8.1845480500314149</v>
      </c>
      <c r="BF146" s="24">
        <f t="shared" si="50"/>
        <v>1.8004552352048557</v>
      </c>
      <c r="BJ146" s="14"/>
      <c r="BK146" s="14">
        <f t="shared" si="51"/>
        <v>-13.919760567910766</v>
      </c>
      <c r="BL146" s="14">
        <f t="shared" si="52"/>
        <v>-66.84124453857055</v>
      </c>
      <c r="BM146" s="14">
        <f t="shared" si="53"/>
        <v>-97.145695827818741</v>
      </c>
      <c r="BN146" s="14">
        <f t="shared" si="54"/>
        <v>-8.9267277268942582</v>
      </c>
      <c r="BO146" s="14">
        <f t="shared" si="55"/>
        <v>-2.7186528497409288</v>
      </c>
      <c r="BP146" s="14">
        <f t="shared" si="56"/>
        <v>-17.337545787545807</v>
      </c>
      <c r="BQ146" s="14">
        <f t="shared" si="57"/>
        <v>-10.257901390644747</v>
      </c>
      <c r="BR146" s="14">
        <f t="shared" si="58"/>
        <v>-20.332018209408183</v>
      </c>
      <c r="BS146" s="24">
        <f t="shared" si="59"/>
        <v>-18.163644950659904</v>
      </c>
      <c r="BT146" s="24">
        <f t="shared" si="60"/>
        <v>0.77415041999708134</v>
      </c>
      <c r="BU146" s="24">
        <f t="shared" si="61"/>
        <v>-7.2445135989286564</v>
      </c>
      <c r="BV146" s="24">
        <f t="shared" si="62"/>
        <v>6.7749188687496558</v>
      </c>
      <c r="BW146" s="24">
        <f t="shared" si="63"/>
        <v>-27.103250817432269</v>
      </c>
      <c r="BX146" s="24">
        <f t="shared" si="64"/>
        <v>3.4260885143057238</v>
      </c>
      <c r="BY146" s="24">
        <f t="shared" si="65"/>
        <v>12.770649361219395</v>
      </c>
    </row>
    <row r="147" spans="1:77">
      <c r="A147" t="s">
        <v>164</v>
      </c>
      <c r="B147" s="6">
        <v>148</v>
      </c>
      <c r="C147" t="s">
        <v>299</v>
      </c>
      <c r="D147" t="s">
        <v>294</v>
      </c>
      <c r="E147" t="s">
        <v>295</v>
      </c>
      <c r="F147">
        <v>2</v>
      </c>
      <c r="G147" t="s">
        <v>300</v>
      </c>
      <c r="H147" t="s">
        <v>294</v>
      </c>
      <c r="I147" t="s">
        <v>298</v>
      </c>
      <c r="J147">
        <v>3</v>
      </c>
      <c r="L147">
        <v>2</v>
      </c>
      <c r="M147" t="s">
        <v>363</v>
      </c>
      <c r="N147" t="s">
        <v>362</v>
      </c>
      <c r="O147">
        <v>5</v>
      </c>
      <c r="P147" s="14">
        <v>4</v>
      </c>
      <c r="Q147" s="14" t="s">
        <v>380</v>
      </c>
      <c r="R147" s="14">
        <v>4</v>
      </c>
      <c r="S147" s="14" t="s">
        <v>380</v>
      </c>
      <c r="T147" s="15">
        <v>0.65686500000000003</v>
      </c>
      <c r="U147" s="16">
        <v>35663.9</v>
      </c>
      <c r="V147" s="17">
        <v>438501</v>
      </c>
      <c r="W147" s="24">
        <v>165.13499999999999</v>
      </c>
      <c r="X147" s="24">
        <v>75.5351</v>
      </c>
      <c r="Y147" s="24">
        <v>59.907200000000003</v>
      </c>
      <c r="Z147" s="19">
        <f t="shared" si="44"/>
        <v>8.1331399472293106E-2</v>
      </c>
      <c r="AA147" s="19">
        <f t="shared" si="45"/>
        <v>36.886122942246921</v>
      </c>
      <c r="AB147" s="15">
        <v>0.60378902705462467</v>
      </c>
      <c r="AC147" s="16">
        <v>29411.231296117177</v>
      </c>
      <c r="AD147" s="17">
        <v>335326.60518200812</v>
      </c>
      <c r="AE147" s="21">
        <v>0.6841876173430872</v>
      </c>
      <c r="AF147" s="16">
        <v>36048.292613846628</v>
      </c>
      <c r="AG147" s="28">
        <v>519427.29906067712</v>
      </c>
      <c r="AH147" s="21">
        <v>0.63989732886997031</v>
      </c>
      <c r="AI147" s="16">
        <v>29124.621019319206</v>
      </c>
      <c r="AJ147" s="28">
        <v>372720.99501018121</v>
      </c>
      <c r="AK147" s="21">
        <v>0.69765231567831043</v>
      </c>
      <c r="AL147" s="16">
        <v>34680.616042168564</v>
      </c>
      <c r="AM147" s="28">
        <v>531383.87728974456</v>
      </c>
      <c r="AN147" s="15">
        <v>0.60378902705462467</v>
      </c>
      <c r="AO147" s="16">
        <v>29411.231296117177</v>
      </c>
      <c r="AP147" s="17">
        <v>335326.60518200812</v>
      </c>
      <c r="AQ147" s="15">
        <v>0.6841876173430872</v>
      </c>
      <c r="AR147" s="16">
        <v>36048.292613846628</v>
      </c>
      <c r="AS147" s="17">
        <v>519427.29906067712</v>
      </c>
      <c r="AT147" s="15">
        <v>0.60378902705462467</v>
      </c>
      <c r="AU147" s="16">
        <v>29411.231296117177</v>
      </c>
      <c r="AV147" s="17">
        <v>335326.60518200812</v>
      </c>
      <c r="AW147" s="24">
        <v>167</v>
      </c>
      <c r="AX147" s="24">
        <v>77.7</v>
      </c>
      <c r="AY147" s="24">
        <v>169.2</v>
      </c>
      <c r="AZ147" s="24">
        <v>54.5</v>
      </c>
      <c r="BA147" s="24">
        <f t="shared" si="46"/>
        <v>168.1</v>
      </c>
      <c r="BB147" s="24">
        <f t="shared" si="47"/>
        <v>66.099999999999994</v>
      </c>
      <c r="BC147" s="19">
        <f t="shared" si="48"/>
        <v>8.7709208996862589E-2</v>
      </c>
      <c r="BD147" s="24">
        <v>34.203934048787417</v>
      </c>
      <c r="BE147" s="19">
        <f t="shared" si="49"/>
        <v>-5.307597294537536</v>
      </c>
      <c r="BF147" s="24">
        <f t="shared" si="50"/>
        <v>2.5431164901664145</v>
      </c>
      <c r="BJ147" s="14"/>
      <c r="BK147" s="14">
        <f t="shared" si="51"/>
        <v>-8.790483193159055</v>
      </c>
      <c r="BL147" s="14">
        <f t="shared" si="52"/>
        <v>-21.259459153307503</v>
      </c>
      <c r="BM147" s="14">
        <f t="shared" si="53"/>
        <v>-30.768329510266874</v>
      </c>
      <c r="BN147" s="14">
        <f t="shared" si="54"/>
        <v>1.1167664670658737</v>
      </c>
      <c r="BO147" s="14">
        <f t="shared" si="55"/>
        <v>2.7862290862290902</v>
      </c>
      <c r="BP147" s="14">
        <f t="shared" si="56"/>
        <v>-9.9214678899082624</v>
      </c>
      <c r="BQ147" s="14">
        <f t="shared" si="57"/>
        <v>1.7638310529446779</v>
      </c>
      <c r="BR147" s="14">
        <f t="shared" si="58"/>
        <v>-14.273978819969752</v>
      </c>
      <c r="BS147" s="24">
        <f t="shared" si="59"/>
        <v>-7.8417555408501078</v>
      </c>
      <c r="BT147" s="24">
        <f t="shared" si="60"/>
        <v>9.4717612099943604</v>
      </c>
      <c r="BU147" s="24">
        <f t="shared" si="61"/>
        <v>-2.6516239972424742</v>
      </c>
      <c r="BV147" s="24">
        <f t="shared" si="62"/>
        <v>1.0663268243083903</v>
      </c>
      <c r="BW147" s="24">
        <f t="shared" si="63"/>
        <v>-2.8352551656978973</v>
      </c>
      <c r="BX147" s="24">
        <f t="shared" si="64"/>
        <v>15.579908720050481</v>
      </c>
      <c r="BY147" s="24">
        <f t="shared" si="65"/>
        <v>17.479430833220192</v>
      </c>
    </row>
    <row r="148" spans="1:77">
      <c r="A148" t="s">
        <v>165</v>
      </c>
      <c r="B148" s="6">
        <v>149</v>
      </c>
      <c r="C148" t="s">
        <v>299</v>
      </c>
      <c r="D148" t="s">
        <v>294</v>
      </c>
      <c r="E148" t="s">
        <v>295</v>
      </c>
      <c r="F148">
        <v>2</v>
      </c>
      <c r="G148" t="s">
        <v>300</v>
      </c>
      <c r="H148" t="s">
        <v>294</v>
      </c>
      <c r="I148" t="s">
        <v>298</v>
      </c>
      <c r="J148">
        <v>3</v>
      </c>
      <c r="K148" t="s">
        <v>325</v>
      </c>
      <c r="L148">
        <v>1</v>
      </c>
      <c r="M148" t="s">
        <v>363</v>
      </c>
      <c r="N148" t="s">
        <v>362</v>
      </c>
      <c r="O148">
        <v>5</v>
      </c>
      <c r="P148" s="14">
        <v>4</v>
      </c>
      <c r="Q148" s="14" t="s">
        <v>380</v>
      </c>
      <c r="R148" s="14">
        <v>4</v>
      </c>
      <c r="S148" s="14" t="s">
        <v>380</v>
      </c>
      <c r="T148" s="15">
        <v>0.61938300000000002</v>
      </c>
      <c r="U148" s="16">
        <v>21282.799999999999</v>
      </c>
      <c r="V148" s="17">
        <v>235597</v>
      </c>
      <c r="W148" s="24">
        <v>90.190200000000004</v>
      </c>
      <c r="X148" s="24">
        <v>76.486399999999989</v>
      </c>
      <c r="Y148" s="24">
        <v>60.233000000000004</v>
      </c>
      <c r="Z148" s="19">
        <f t="shared" si="44"/>
        <v>9.0335615478974687E-2</v>
      </c>
      <c r="AA148" s="19">
        <f t="shared" si="45"/>
        <v>33.209493111808598</v>
      </c>
      <c r="AB148" s="15">
        <v>0.57513636042868999</v>
      </c>
      <c r="AC148" s="16">
        <v>19559.167819114144</v>
      </c>
      <c r="AD148" s="17">
        <v>201199.5157149786</v>
      </c>
      <c r="AE148" s="21">
        <v>0.63619534278935008</v>
      </c>
      <c r="AF148" s="16">
        <v>24300.582664097565</v>
      </c>
      <c r="AG148" s="28">
        <v>294118.76687745703</v>
      </c>
      <c r="AH148" s="21">
        <v>0.61603196319657028</v>
      </c>
      <c r="AI148" s="16">
        <v>17884.762778081924</v>
      </c>
      <c r="AJ148" s="28">
        <v>213950.78492999694</v>
      </c>
      <c r="AK148" s="21">
        <v>0.66009552732864685</v>
      </c>
      <c r="AL148" s="16">
        <v>21271.545373408033</v>
      </c>
      <c r="AM148" s="28">
        <v>289021.23578262737</v>
      </c>
      <c r="AN148" s="15">
        <v>0.57273488539815409</v>
      </c>
      <c r="AO148" s="16">
        <v>14872.343634774239</v>
      </c>
      <c r="AP148" s="17">
        <v>153128.89010743448</v>
      </c>
      <c r="AQ148" s="15">
        <v>0.63619534278935008</v>
      </c>
      <c r="AR148" s="16">
        <v>24300.582664097565</v>
      </c>
      <c r="AS148" s="17">
        <v>294118.76687745703</v>
      </c>
      <c r="AT148" s="15">
        <v>0.57513636042868999</v>
      </c>
      <c r="AU148" s="16">
        <v>19559.167819114144</v>
      </c>
      <c r="AV148" s="17">
        <v>201199.5157149786</v>
      </c>
      <c r="AW148" s="24">
        <v>93.4</v>
      </c>
      <c r="AX148" s="24">
        <v>77</v>
      </c>
      <c r="AY148" s="24">
        <v>92.8</v>
      </c>
      <c r="AZ148" s="24">
        <v>57</v>
      </c>
      <c r="BA148" s="24">
        <f t="shared" si="46"/>
        <v>93.1</v>
      </c>
      <c r="BB148" s="24">
        <f t="shared" si="47"/>
        <v>67</v>
      </c>
      <c r="BC148" s="19">
        <f t="shared" si="48"/>
        <v>9.7212797702862619E-2</v>
      </c>
      <c r="BD148" s="24">
        <v>30.888653570925701</v>
      </c>
      <c r="BE148" s="19">
        <f t="shared" si="49"/>
        <v>-4.6648114601845929</v>
      </c>
      <c r="BF148" s="24">
        <f t="shared" si="50"/>
        <v>1.38955223880597</v>
      </c>
      <c r="BJ148" s="14"/>
      <c r="BK148" s="14">
        <f t="shared" si="51"/>
        <v>-8.144800638329734</v>
      </c>
      <c r="BL148" s="14">
        <f t="shared" si="52"/>
        <v>-43.103202310609269</v>
      </c>
      <c r="BM148" s="14">
        <f t="shared" si="53"/>
        <v>-53.855356644135732</v>
      </c>
      <c r="BN148" s="14">
        <f t="shared" si="54"/>
        <v>3.4366167023554612</v>
      </c>
      <c r="BO148" s="14">
        <f t="shared" si="55"/>
        <v>0.66701298701300116</v>
      </c>
      <c r="BP148" s="14">
        <f t="shared" si="56"/>
        <v>-5.6719298245614107</v>
      </c>
      <c r="BQ148" s="14">
        <f t="shared" si="57"/>
        <v>3.1254564983888184</v>
      </c>
      <c r="BR148" s="14">
        <f t="shared" si="58"/>
        <v>-14.158805970149238</v>
      </c>
      <c r="BS148" s="24">
        <f t="shared" si="59"/>
        <v>-7.5135665449251361</v>
      </c>
      <c r="BT148" s="24">
        <f t="shared" si="60"/>
        <v>1.2488841484620679</v>
      </c>
      <c r="BU148" s="24">
        <f t="shared" si="61"/>
        <v>-0.5439712553292394</v>
      </c>
      <c r="BV148" s="24">
        <f t="shared" si="62"/>
        <v>12.418560928401652</v>
      </c>
      <c r="BW148" s="24">
        <f t="shared" si="63"/>
        <v>-5.2909303928787399E-2</v>
      </c>
      <c r="BX148" s="24">
        <f t="shared" si="64"/>
        <v>19.897324981591467</v>
      </c>
      <c r="BY148" s="24">
        <f t="shared" si="65"/>
        <v>18.484536486726423</v>
      </c>
    </row>
    <row r="149" spans="1:77">
      <c r="A149" t="s">
        <v>166</v>
      </c>
      <c r="B149">
        <v>150</v>
      </c>
      <c r="C149" t="s">
        <v>313</v>
      </c>
      <c r="D149" t="s">
        <v>314</v>
      </c>
      <c r="E149" t="s">
        <v>308</v>
      </c>
      <c r="F149">
        <v>3</v>
      </c>
      <c r="G149" t="s">
        <v>310</v>
      </c>
      <c r="H149" t="s">
        <v>294</v>
      </c>
      <c r="I149" t="s">
        <v>295</v>
      </c>
      <c r="J149">
        <v>3</v>
      </c>
      <c r="L149">
        <v>1</v>
      </c>
      <c r="M149" t="s">
        <v>363</v>
      </c>
      <c r="N149" t="s">
        <v>362</v>
      </c>
      <c r="O149">
        <v>5</v>
      </c>
      <c r="P149" s="14">
        <v>4</v>
      </c>
      <c r="Q149" s="14" t="s">
        <v>380</v>
      </c>
      <c r="R149" s="14">
        <v>4</v>
      </c>
      <c r="S149" s="14" t="s">
        <v>380</v>
      </c>
      <c r="T149" s="15">
        <v>0.62824999999999998</v>
      </c>
      <c r="U149" s="16">
        <v>30631.5</v>
      </c>
      <c r="V149" s="17">
        <v>344433</v>
      </c>
      <c r="W149" s="24">
        <v>163.00400000000002</v>
      </c>
      <c r="X149" s="24">
        <v>74.191299999999998</v>
      </c>
      <c r="Y149" s="24">
        <v>52.529600000000002</v>
      </c>
      <c r="Z149" s="19">
        <f t="shared" si="44"/>
        <v>8.8933116164827408E-2</v>
      </c>
      <c r="AA149" s="19">
        <f t="shared" si="45"/>
        <v>33.733215807257231</v>
      </c>
      <c r="AB149" s="15">
        <v>0.59407536742234079</v>
      </c>
      <c r="AC149" s="16">
        <v>31973.132251300798</v>
      </c>
      <c r="AD149" s="17">
        <v>353192.12800943019</v>
      </c>
      <c r="AE149" s="21">
        <v>0.6710357504937674</v>
      </c>
      <c r="AF149" s="16">
        <v>39087.163561512789</v>
      </c>
      <c r="AG149" s="28">
        <v>536642.59479735314</v>
      </c>
      <c r="AH149" s="21">
        <v>0.63178487011423579</v>
      </c>
      <c r="AI149" s="16">
        <v>27117.326448922791</v>
      </c>
      <c r="AJ149" s="28">
        <v>339051.61191784492</v>
      </c>
      <c r="AK149" s="21">
        <v>0.68165298428100041</v>
      </c>
      <c r="AL149" s="16">
        <v>31533.712880788749</v>
      </c>
      <c r="AM149" s="28">
        <v>458093.63007282355</v>
      </c>
      <c r="AN149" s="15">
        <v>0.59795626497553256</v>
      </c>
      <c r="AO149" s="16">
        <v>27703.519208328049</v>
      </c>
      <c r="AP149" s="17">
        <v>311403.63108666928</v>
      </c>
      <c r="AQ149" s="15">
        <v>0.6710357504937674</v>
      </c>
      <c r="AR149" s="16">
        <v>39087.163561512789</v>
      </c>
      <c r="AS149" s="17">
        <v>536642.59479735314</v>
      </c>
      <c r="AT149" s="15">
        <v>0.59407536742234079</v>
      </c>
      <c r="AU149" s="16">
        <v>31973.132251300798</v>
      </c>
      <c r="AV149" s="17">
        <v>353192.12800943019</v>
      </c>
      <c r="AW149" s="24">
        <v>159.4</v>
      </c>
      <c r="AX149" s="24">
        <v>73.5</v>
      </c>
      <c r="AY149" s="24">
        <v>164.5</v>
      </c>
      <c r="AZ149" s="24">
        <v>54.4</v>
      </c>
      <c r="BA149" s="24">
        <f t="shared" si="46"/>
        <v>161.94999999999999</v>
      </c>
      <c r="BB149" s="24">
        <f t="shared" si="47"/>
        <v>63.95</v>
      </c>
      <c r="BC149" s="19">
        <f t="shared" si="48"/>
        <v>9.0526174610684185E-2</v>
      </c>
      <c r="BD149" s="24">
        <v>33.721740773611593</v>
      </c>
      <c r="BE149" s="19">
        <f t="shared" si="49"/>
        <v>-3.0293735024467416</v>
      </c>
      <c r="BF149" s="24">
        <f t="shared" si="50"/>
        <v>2.5324472243940575</v>
      </c>
      <c r="BJ149" s="14"/>
      <c r="BK149" s="14">
        <f t="shared" si="51"/>
        <v>-5.0662124972813842</v>
      </c>
      <c r="BL149" s="14">
        <f t="shared" si="52"/>
        <v>-10.568985007477897</v>
      </c>
      <c r="BM149" s="14">
        <f t="shared" si="53"/>
        <v>-10.606610076469547</v>
      </c>
      <c r="BN149" s="14">
        <f t="shared" si="54"/>
        <v>-2.2609786700125554</v>
      </c>
      <c r="BO149" s="14">
        <f t="shared" si="55"/>
        <v>-0.94054421768707241</v>
      </c>
      <c r="BP149" s="14">
        <f t="shared" si="56"/>
        <v>3.4382352941176406</v>
      </c>
      <c r="BQ149" s="14">
        <f t="shared" si="57"/>
        <v>-0.65081815375117658</v>
      </c>
      <c r="BR149" s="14">
        <f t="shared" si="58"/>
        <v>-16.014542611415163</v>
      </c>
      <c r="BS149" s="24">
        <f t="shared" si="59"/>
        <v>-3.402859218530551E-2</v>
      </c>
      <c r="BT149" s="24">
        <f t="shared" si="60"/>
        <v>1.0674171217400561</v>
      </c>
      <c r="BU149" s="24">
        <f t="shared" si="61"/>
        <v>0.55950534453233358</v>
      </c>
      <c r="BV149" s="24">
        <f t="shared" si="62"/>
        <v>21.632840019731351</v>
      </c>
      <c r="BW149" s="24">
        <f t="shared" si="63"/>
        <v>2.8611057765367156</v>
      </c>
      <c r="BX149" s="24">
        <f t="shared" si="64"/>
        <v>35.817058999935568</v>
      </c>
      <c r="BY149" s="24">
        <f t="shared" si="65"/>
        <v>24.811659148099228</v>
      </c>
    </row>
    <row r="150" spans="1:77">
      <c r="A150" t="s">
        <v>167</v>
      </c>
      <c r="B150">
        <v>151</v>
      </c>
      <c r="C150" t="s">
        <v>307</v>
      </c>
      <c r="D150" t="s">
        <v>294</v>
      </c>
      <c r="E150" t="s">
        <v>308</v>
      </c>
      <c r="F150">
        <v>2</v>
      </c>
      <c r="G150" t="s">
        <v>299</v>
      </c>
      <c r="H150" t="s">
        <v>294</v>
      </c>
      <c r="I150" t="s">
        <v>295</v>
      </c>
      <c r="J150">
        <v>2</v>
      </c>
      <c r="L150">
        <v>1</v>
      </c>
      <c r="M150" t="s">
        <v>363</v>
      </c>
      <c r="N150" t="s">
        <v>362</v>
      </c>
      <c r="O150">
        <v>5</v>
      </c>
      <c r="P150" s="14">
        <v>4</v>
      </c>
      <c r="Q150" s="14" t="s">
        <v>380</v>
      </c>
      <c r="R150" s="14">
        <v>4</v>
      </c>
      <c r="S150" s="14" t="s">
        <v>380</v>
      </c>
      <c r="T150" s="15">
        <v>0.66387300000000005</v>
      </c>
      <c r="U150" s="16">
        <v>36638.5</v>
      </c>
      <c r="V150" s="17">
        <v>448934</v>
      </c>
      <c r="W150" s="24">
        <v>155.87899999999999</v>
      </c>
      <c r="X150" s="24">
        <v>75.3065</v>
      </c>
      <c r="Y150" s="24">
        <v>64.774100000000004</v>
      </c>
      <c r="Z150" s="19">
        <f t="shared" si="44"/>
        <v>8.1612219168073707E-2</v>
      </c>
      <c r="AA150" s="19">
        <f t="shared" si="45"/>
        <v>36.759201386519642</v>
      </c>
      <c r="AB150" s="15">
        <v>0.61578081141356211</v>
      </c>
      <c r="AC150" s="16">
        <v>32467.852623593182</v>
      </c>
      <c r="AD150" s="17">
        <v>379868.82872448681</v>
      </c>
      <c r="AE150" s="21">
        <v>0.66123388899453006</v>
      </c>
      <c r="AF150" s="16">
        <v>36896.554377028056</v>
      </c>
      <c r="AG150" s="28">
        <v>491313.9226775546</v>
      </c>
      <c r="AH150" s="21">
        <v>0.64183864858512607</v>
      </c>
      <c r="AI150" s="16">
        <v>26940.958207499782</v>
      </c>
      <c r="AJ150" s="28">
        <v>346607.93183668202</v>
      </c>
      <c r="AK150" s="21">
        <v>0.67197395408373484</v>
      </c>
      <c r="AL150" s="16">
        <v>29751.161782532254</v>
      </c>
      <c r="AM150" s="28">
        <v>418989.55427456292</v>
      </c>
      <c r="AN150" s="15">
        <v>0.61567105593984628</v>
      </c>
      <c r="AO150" s="16">
        <v>27902.870821025681</v>
      </c>
      <c r="AP150" s="17">
        <v>328766.31760043744</v>
      </c>
      <c r="AQ150" s="15">
        <v>0.66123388899453006</v>
      </c>
      <c r="AR150" s="16">
        <v>36896.554377028056</v>
      </c>
      <c r="AS150" s="17">
        <v>491313.9226775546</v>
      </c>
      <c r="AT150" s="15">
        <v>0.61578081141356211</v>
      </c>
      <c r="AU150" s="16">
        <v>32467.852623593182</v>
      </c>
      <c r="AV150" s="17">
        <v>379868.82872448681</v>
      </c>
      <c r="AW150" s="24">
        <v>157.6</v>
      </c>
      <c r="AX150" s="24">
        <v>71.2</v>
      </c>
      <c r="AY150" s="24">
        <v>158.1</v>
      </c>
      <c r="AZ150" s="24">
        <v>58.9</v>
      </c>
      <c r="BA150" s="24">
        <f t="shared" si="46"/>
        <v>157.85</v>
      </c>
      <c r="BB150" s="24">
        <f t="shared" si="47"/>
        <v>65.05</v>
      </c>
      <c r="BC150" s="19">
        <f t="shared" si="48"/>
        <v>8.5471221033357359E-2</v>
      </c>
      <c r="BD150" s="24">
        <v>35.347579793047871</v>
      </c>
      <c r="BE150" s="19">
        <f t="shared" si="49"/>
        <v>-4.8201944060153767</v>
      </c>
      <c r="BF150" s="24">
        <f t="shared" si="50"/>
        <v>2.4265949269792468</v>
      </c>
      <c r="BJ150" s="14"/>
      <c r="BK150" s="14">
        <f t="shared" si="51"/>
        <v>-7.8291716973070287</v>
      </c>
      <c r="BL150" s="14">
        <f t="shared" si="52"/>
        <v>-31.307277430363012</v>
      </c>
      <c r="BM150" s="14">
        <f t="shared" si="53"/>
        <v>-36.551092969811783</v>
      </c>
      <c r="BN150" s="14">
        <f t="shared" si="54"/>
        <v>1.0920050761421343</v>
      </c>
      <c r="BO150" s="14">
        <f t="shared" si="55"/>
        <v>-5.7675561797752763</v>
      </c>
      <c r="BP150" s="14">
        <f t="shared" si="56"/>
        <v>-9.9730050933786174</v>
      </c>
      <c r="BQ150" s="14">
        <f t="shared" si="57"/>
        <v>1.2486537852391535</v>
      </c>
      <c r="BR150" s="14">
        <f t="shared" si="58"/>
        <v>-15.767102229054577</v>
      </c>
      <c r="BS150" s="24">
        <f t="shared" si="59"/>
        <v>-3.9935452490283589</v>
      </c>
      <c r="BT150" s="24">
        <f t="shared" si="60"/>
        <v>10.128320721184954</v>
      </c>
      <c r="BU150" s="24">
        <f t="shared" si="61"/>
        <v>-3.4330047689472525</v>
      </c>
      <c r="BV150" s="24">
        <f t="shared" si="62"/>
        <v>0.69939966315315938</v>
      </c>
      <c r="BW150" s="24">
        <f t="shared" si="63"/>
        <v>-23.149812662144498</v>
      </c>
      <c r="BX150" s="24">
        <f t="shared" si="64"/>
        <v>8.6258338551843163</v>
      </c>
      <c r="BY150" s="24">
        <f t="shared" si="65"/>
        <v>7.1468239291270139</v>
      </c>
    </row>
    <row r="151" spans="1:77">
      <c r="A151" t="s">
        <v>168</v>
      </c>
      <c r="B151">
        <v>152</v>
      </c>
      <c r="C151" t="s">
        <v>420</v>
      </c>
      <c r="D151" t="s">
        <v>314</v>
      </c>
      <c r="E151" t="s">
        <v>416</v>
      </c>
      <c r="F151">
        <v>1</v>
      </c>
      <c r="G151" t="s">
        <v>313</v>
      </c>
      <c r="H151" t="s">
        <v>314</v>
      </c>
      <c r="I151" t="s">
        <v>308</v>
      </c>
      <c r="J151">
        <v>3</v>
      </c>
      <c r="K151" t="s">
        <v>326</v>
      </c>
      <c r="L151">
        <v>2</v>
      </c>
      <c r="M151" t="s">
        <v>363</v>
      </c>
      <c r="N151" t="s">
        <v>362</v>
      </c>
      <c r="O151">
        <v>5</v>
      </c>
      <c r="P151" s="14">
        <v>1</v>
      </c>
      <c r="Q151" s="14" t="s">
        <v>381</v>
      </c>
      <c r="R151" s="14">
        <v>1</v>
      </c>
      <c r="S151" s="14" t="s">
        <v>381</v>
      </c>
      <c r="T151" s="15">
        <v>0.59426199999999996</v>
      </c>
      <c r="U151" s="16">
        <v>21842.799999999999</v>
      </c>
      <c r="V151" s="17">
        <v>221979</v>
      </c>
      <c r="W151" s="24">
        <v>114.04300000000001</v>
      </c>
      <c r="X151" s="24">
        <v>76.028299999999987</v>
      </c>
      <c r="Y151" s="24">
        <v>56.180199999999999</v>
      </c>
      <c r="Z151" s="19">
        <f t="shared" si="44"/>
        <v>9.8400299127394925E-2</v>
      </c>
      <c r="AA151" s="19">
        <f t="shared" si="45"/>
        <v>30.487712198069843</v>
      </c>
      <c r="AB151" s="15">
        <v>0.59160674553873993</v>
      </c>
      <c r="AC151" s="16">
        <v>18424.588710037358</v>
      </c>
      <c r="AD151" s="17">
        <v>206541.23393675027</v>
      </c>
      <c r="AE151" s="21">
        <v>0.65782397015260796</v>
      </c>
      <c r="AF151" s="16">
        <v>22563.727555318739</v>
      </c>
      <c r="AG151" s="28">
        <v>304332.18551496678</v>
      </c>
      <c r="AH151" s="21">
        <v>0.59160674553873993</v>
      </c>
      <c r="AI151" s="16">
        <v>18424.588710037358</v>
      </c>
      <c r="AJ151" s="28">
        <v>206541.23393675027</v>
      </c>
      <c r="AK151" s="21">
        <v>0.65782397015260796</v>
      </c>
      <c r="AL151" s="16">
        <v>22563.727555318739</v>
      </c>
      <c r="AM151" s="28">
        <v>304332.18551496678</v>
      </c>
      <c r="AN151" s="15">
        <v>0.59160674553873993</v>
      </c>
      <c r="AO151" s="16">
        <v>18424.588710037358</v>
      </c>
      <c r="AP151" s="17">
        <v>206541.23393675027</v>
      </c>
      <c r="AQ151" s="15">
        <v>0.62720367975117031</v>
      </c>
      <c r="AR151" s="16">
        <v>20944.025894289458</v>
      </c>
      <c r="AS151" s="17">
        <v>250995.35851099549</v>
      </c>
      <c r="AT151" s="15">
        <v>0.55365470506895598</v>
      </c>
      <c r="AU151" s="16">
        <v>16817.902194631839</v>
      </c>
      <c r="AV151" s="17">
        <v>166838.48279755906</v>
      </c>
      <c r="AW151" s="24">
        <v>112.4</v>
      </c>
      <c r="AX151" s="24">
        <v>72.2</v>
      </c>
      <c r="AY151" s="24">
        <v>110.6</v>
      </c>
      <c r="AZ151" s="24">
        <v>49</v>
      </c>
      <c r="BA151" s="24">
        <f t="shared" si="46"/>
        <v>111.5</v>
      </c>
      <c r="BB151" s="24">
        <f t="shared" si="47"/>
        <v>60.6</v>
      </c>
      <c r="BC151" s="19">
        <f t="shared" si="48"/>
        <v>8.920537734213195E-2</v>
      </c>
      <c r="BD151" s="24">
        <v>33.630259625426092</v>
      </c>
      <c r="BE151" s="19">
        <f t="shared" si="49"/>
        <v>-0.2655254461260026</v>
      </c>
      <c r="BF151" s="24">
        <f t="shared" si="50"/>
        <v>1.8399339933993399</v>
      </c>
      <c r="BJ151" s="14"/>
      <c r="BK151" s="14">
        <f t="shared" si="51"/>
        <v>-0.44882085630075913</v>
      </c>
      <c r="BL151" s="14">
        <f t="shared" si="52"/>
        <v>-18.552442845578774</v>
      </c>
      <c r="BM151" s="14">
        <f t="shared" si="53"/>
        <v>-7.4744232756822209</v>
      </c>
      <c r="BN151" s="14">
        <f t="shared" si="54"/>
        <v>-1.4617437722419933</v>
      </c>
      <c r="BO151" s="14">
        <f t="shared" si="55"/>
        <v>-5.3023545706370978</v>
      </c>
      <c r="BP151" s="14">
        <f t="shared" si="56"/>
        <v>-14.6534693877551</v>
      </c>
      <c r="BQ151" s="14">
        <f t="shared" si="57"/>
        <v>-2.2807174887892434</v>
      </c>
      <c r="BR151" s="14">
        <f t="shared" si="58"/>
        <v>-25.459240924092384</v>
      </c>
      <c r="BS151" s="24">
        <f t="shared" si="59"/>
        <v>9.3444043024286731</v>
      </c>
      <c r="BT151" s="24">
        <f t="shared" si="60"/>
        <v>0.29399508688613596</v>
      </c>
      <c r="BU151" s="24">
        <f t="shared" si="61"/>
        <v>-0.44882085630075913</v>
      </c>
      <c r="BV151" s="24">
        <f t="shared" si="62"/>
        <v>3.1950729486130598</v>
      </c>
      <c r="BW151" s="24">
        <f t="shared" si="63"/>
        <v>3.1950729486130598</v>
      </c>
      <c r="BX151" s="24">
        <f t="shared" si="64"/>
        <v>27.060294452791855</v>
      </c>
      <c r="BY151" s="24">
        <f t="shared" si="65"/>
        <v>27.060294452791855</v>
      </c>
    </row>
    <row r="152" spans="1:77">
      <c r="A152" t="s">
        <v>169</v>
      </c>
      <c r="B152">
        <v>153</v>
      </c>
      <c r="C152" t="s">
        <v>310</v>
      </c>
      <c r="D152" t="s">
        <v>294</v>
      </c>
      <c r="E152" t="s">
        <v>295</v>
      </c>
      <c r="F152">
        <v>3</v>
      </c>
      <c r="G152" t="s">
        <v>297</v>
      </c>
      <c r="H152" t="s">
        <v>294</v>
      </c>
      <c r="I152" t="s">
        <v>298</v>
      </c>
      <c r="J152">
        <v>2</v>
      </c>
      <c r="K152" t="s">
        <v>327</v>
      </c>
      <c r="L152">
        <v>0</v>
      </c>
      <c r="M152" t="s">
        <v>363</v>
      </c>
      <c r="N152" t="s">
        <v>362</v>
      </c>
      <c r="O152">
        <v>5</v>
      </c>
      <c r="P152" s="14">
        <v>4</v>
      </c>
      <c r="Q152" s="14" t="s">
        <v>380</v>
      </c>
      <c r="R152" s="14">
        <v>4</v>
      </c>
      <c r="S152" s="14" t="s">
        <v>380</v>
      </c>
      <c r="T152" s="15">
        <v>0.65588999999999997</v>
      </c>
      <c r="U152" s="16">
        <v>39492.899999999994</v>
      </c>
      <c r="V152" s="17">
        <v>481552</v>
      </c>
      <c r="W152" s="24">
        <v>161.68899999999999</v>
      </c>
      <c r="X152" s="24">
        <v>81.634600000000006</v>
      </c>
      <c r="Y152" s="24">
        <v>64.781000000000006</v>
      </c>
      <c r="Z152" s="19">
        <f t="shared" si="44"/>
        <v>8.201170382430141E-2</v>
      </c>
      <c r="AA152" s="19">
        <f t="shared" si="45"/>
        <v>36.580144785518414</v>
      </c>
      <c r="AB152" s="15">
        <v>0.60170542926966786</v>
      </c>
      <c r="AC152" s="16">
        <v>35499.074212833431</v>
      </c>
      <c r="AD152" s="17">
        <v>397467.75585037592</v>
      </c>
      <c r="AE152" s="21">
        <v>0.66564747942157343</v>
      </c>
      <c r="AF152" s="16">
        <v>42581.474212833426</v>
      </c>
      <c r="AG152" s="28">
        <v>571563.75585037598</v>
      </c>
      <c r="AH152" s="21">
        <v>0.63464546171690739</v>
      </c>
      <c r="AI152" s="16">
        <v>26147.735674143478</v>
      </c>
      <c r="AJ152" s="28">
        <v>329565.63573218364</v>
      </c>
      <c r="AK152" s="21">
        <v>0.67432708975301314</v>
      </c>
      <c r="AL152" s="16">
        <v>29650.671730112634</v>
      </c>
      <c r="AM152" s="28">
        <v>420722.0881687451</v>
      </c>
      <c r="AN152" s="15">
        <v>0.60422209751683897</v>
      </c>
      <c r="AO152" s="16">
        <v>26747.024432530299</v>
      </c>
      <c r="AP152" s="17">
        <v>305463.92125126004</v>
      </c>
      <c r="AQ152" s="15">
        <v>0.66564747942157343</v>
      </c>
      <c r="AR152" s="16">
        <v>42581.474212833426</v>
      </c>
      <c r="AS152" s="17">
        <v>571563.75585037598</v>
      </c>
      <c r="AT152" s="15">
        <v>0.60170542926966786</v>
      </c>
      <c r="AU152" s="16">
        <v>35499.074212833431</v>
      </c>
      <c r="AV152" s="17">
        <v>397467.75585037592</v>
      </c>
      <c r="AW152" s="24">
        <v>151.9</v>
      </c>
      <c r="AX152" s="24">
        <v>72</v>
      </c>
      <c r="AY152" s="24">
        <v>158.1</v>
      </c>
      <c r="AZ152" s="24">
        <v>56.4</v>
      </c>
      <c r="BA152" s="24">
        <f t="shared" si="46"/>
        <v>155</v>
      </c>
      <c r="BB152" s="24">
        <f t="shared" si="47"/>
        <v>64.2</v>
      </c>
      <c r="BC152" s="19">
        <f t="shared" si="48"/>
        <v>8.9313091918321097E-2</v>
      </c>
      <c r="BD152" s="24">
        <v>34.261447140237593</v>
      </c>
      <c r="BE152" s="19">
        <f t="shared" si="49"/>
        <v>-5.1667902483160999</v>
      </c>
      <c r="BF152" s="24">
        <f t="shared" si="50"/>
        <v>2.4143302180685358</v>
      </c>
      <c r="BJ152" s="14"/>
      <c r="BK152" s="14">
        <f t="shared" si="51"/>
        <v>-8.5511441397955625</v>
      </c>
      <c r="BL152" s="14">
        <f t="shared" si="52"/>
        <v>-47.65343374782239</v>
      </c>
      <c r="BM152" s="14">
        <f t="shared" si="53"/>
        <v>-57.64611350087997</v>
      </c>
      <c r="BN152" s="14">
        <f t="shared" si="54"/>
        <v>-6.4443712969058504</v>
      </c>
      <c r="BO152" s="14">
        <f t="shared" si="55"/>
        <v>-13.381388888888898</v>
      </c>
      <c r="BP152" s="14">
        <f t="shared" si="56"/>
        <v>-14.859929078014197</v>
      </c>
      <c r="BQ152" s="14">
        <f t="shared" si="57"/>
        <v>-4.3154838709677374</v>
      </c>
      <c r="BR152" s="14">
        <f t="shared" si="58"/>
        <v>-27.156697819314644</v>
      </c>
      <c r="BS152" s="24">
        <f t="shared" si="59"/>
        <v>-6.767658224680412</v>
      </c>
      <c r="BT152" s="24">
        <f t="shared" si="60"/>
        <v>5.6242201133406775</v>
      </c>
      <c r="BU152" s="24">
        <f t="shared" si="61"/>
        <v>-3.3474655637841799</v>
      </c>
      <c r="BV152" s="24">
        <f t="shared" si="62"/>
        <v>7.2533285188669696</v>
      </c>
      <c r="BW152" s="24">
        <f t="shared" si="63"/>
        <v>-33.193947035917532</v>
      </c>
      <c r="BX152" s="24">
        <f t="shared" si="64"/>
        <v>15.748331647876437</v>
      </c>
      <c r="BY152" s="24">
        <f t="shared" si="65"/>
        <v>14.458454533734146</v>
      </c>
    </row>
    <row r="153" spans="1:77">
      <c r="A153" t="s">
        <v>170</v>
      </c>
      <c r="B153" s="5">
        <v>154</v>
      </c>
      <c r="C153" t="s">
        <v>293</v>
      </c>
      <c r="D153" t="s">
        <v>294</v>
      </c>
      <c r="E153" t="s">
        <v>295</v>
      </c>
      <c r="F153">
        <v>1</v>
      </c>
      <c r="G153" t="s">
        <v>297</v>
      </c>
      <c r="H153" t="s">
        <v>294</v>
      </c>
      <c r="I153" t="s">
        <v>298</v>
      </c>
      <c r="J153">
        <v>2</v>
      </c>
      <c r="L153">
        <v>1</v>
      </c>
      <c r="M153" t="s">
        <v>363</v>
      </c>
      <c r="N153" t="s">
        <v>362</v>
      </c>
      <c r="O153">
        <v>5</v>
      </c>
      <c r="P153" s="14">
        <v>1</v>
      </c>
      <c r="Q153" s="14" t="s">
        <v>381</v>
      </c>
      <c r="R153" s="18">
        <v>4</v>
      </c>
      <c r="S153" s="18" t="s">
        <v>380</v>
      </c>
      <c r="T153" s="15">
        <v>0.62821000000000005</v>
      </c>
      <c r="U153" s="16">
        <v>30400</v>
      </c>
      <c r="V153" s="17">
        <v>334396</v>
      </c>
      <c r="W153" s="24">
        <v>130.18699999999998</v>
      </c>
      <c r="X153" s="24">
        <v>83.878999999999991</v>
      </c>
      <c r="Y153" s="24">
        <v>51.113799999999998</v>
      </c>
      <c r="Z153" s="19">
        <f t="shared" si="44"/>
        <v>9.0910178351415682E-2</v>
      </c>
      <c r="AA153" s="19">
        <f t="shared" si="45"/>
        <v>32.999605263157896</v>
      </c>
      <c r="AB153" s="15">
        <v>0.60750683397010752</v>
      </c>
      <c r="AC153" s="16">
        <v>22509.296482160429</v>
      </c>
      <c r="AD153" s="17">
        <v>262998.35150265071</v>
      </c>
      <c r="AE153" s="21">
        <v>0.67282392929112933</v>
      </c>
      <c r="AF153" s="16">
        <v>34262.567196712487</v>
      </c>
      <c r="AG153" s="28">
        <v>469498.58842187788</v>
      </c>
      <c r="AH153" s="21">
        <v>0.60750683397010752</v>
      </c>
      <c r="AI153" s="16">
        <v>22509.296482160429</v>
      </c>
      <c r="AJ153" s="28">
        <v>262998.35150265071</v>
      </c>
      <c r="AK153" s="21">
        <v>0.6875371320030701</v>
      </c>
      <c r="AL153" s="16">
        <v>28394.433984035353</v>
      </c>
      <c r="AM153" s="28">
        <v>420689.35486768978</v>
      </c>
      <c r="AN153" s="15">
        <v>0.57214740831438859</v>
      </c>
      <c r="AO153" s="16">
        <v>20939.34419421629</v>
      </c>
      <c r="AP153" s="17">
        <v>216673.83242884831</v>
      </c>
      <c r="AQ153" s="15">
        <v>0.67282392929112933</v>
      </c>
      <c r="AR153" s="16">
        <v>34262.567196712487</v>
      </c>
      <c r="AS153" s="17">
        <v>469498.58842187788</v>
      </c>
      <c r="AT153" s="15">
        <v>0.55205930696315275</v>
      </c>
      <c r="AU153" s="16">
        <v>24914.250605992671</v>
      </c>
      <c r="AV153" s="17">
        <v>243512.74354696929</v>
      </c>
      <c r="AW153" s="24">
        <v>133.6</v>
      </c>
      <c r="AX153" s="24">
        <v>77.900000000000006</v>
      </c>
      <c r="AY153" s="24">
        <v>131.19999999999999</v>
      </c>
      <c r="AZ153" s="24">
        <v>48.7</v>
      </c>
      <c r="BA153" s="24">
        <f t="shared" si="46"/>
        <v>132.39999999999998</v>
      </c>
      <c r="BB153" s="24">
        <f t="shared" si="47"/>
        <v>63.300000000000004</v>
      </c>
      <c r="BC153" s="19">
        <f t="shared" si="48"/>
        <v>8.5587215104401759E-2</v>
      </c>
      <c r="BD153" s="24">
        <v>35.051964202135956</v>
      </c>
      <c r="BE153" s="19">
        <f t="shared" si="49"/>
        <v>-5.6062591685611451</v>
      </c>
      <c r="BF153" s="24">
        <f t="shared" si="50"/>
        <v>2.0916271721958921</v>
      </c>
      <c r="BJ153" s="14"/>
      <c r="BK153" s="14">
        <f t="shared" si="51"/>
        <v>-9.7986272192996946</v>
      </c>
      <c r="BL153" s="14">
        <f t="shared" si="52"/>
        <v>-45.181242153691052</v>
      </c>
      <c r="BM153" s="14">
        <f t="shared" si="53"/>
        <v>-54.331511217354532</v>
      </c>
      <c r="BN153" s="14">
        <f t="shared" si="54"/>
        <v>2.5546407185628826</v>
      </c>
      <c r="BO153" s="14">
        <f t="shared" si="55"/>
        <v>-7.6752246469832919</v>
      </c>
      <c r="BP153" s="14">
        <f t="shared" si="56"/>
        <v>-4.9564681724845885</v>
      </c>
      <c r="BQ153" s="14">
        <f t="shared" si="57"/>
        <v>1.6714501510573976</v>
      </c>
      <c r="BR153" s="14">
        <f t="shared" si="58"/>
        <v>-32.510268562401237</v>
      </c>
      <c r="BS153" s="24">
        <f t="shared" si="59"/>
        <v>5.8551895327252312</v>
      </c>
      <c r="BT153" s="24">
        <f t="shared" si="60"/>
        <v>1.4878973317249005</v>
      </c>
      <c r="BU153" s="24">
        <f t="shared" si="61"/>
        <v>-3.40789022809762</v>
      </c>
      <c r="BV153" s="24">
        <f t="shared" si="62"/>
        <v>11.273431948447525</v>
      </c>
      <c r="BW153" s="24">
        <f t="shared" si="63"/>
        <v>-7.0632364677255675</v>
      </c>
      <c r="BX153" s="24">
        <f t="shared" si="64"/>
        <v>28.775930695765712</v>
      </c>
      <c r="BY153" s="24">
        <f t="shared" si="65"/>
        <v>20.512369488129725</v>
      </c>
    </row>
    <row r="154" spans="1:77">
      <c r="A154" t="s">
        <v>171</v>
      </c>
      <c r="B154">
        <v>155</v>
      </c>
      <c r="C154" t="s">
        <v>301</v>
      </c>
      <c r="D154" t="s">
        <v>302</v>
      </c>
      <c r="E154" t="s">
        <v>298</v>
      </c>
      <c r="F154">
        <v>1</v>
      </c>
      <c r="G154" t="s">
        <v>301</v>
      </c>
      <c r="H154" t="s">
        <v>302</v>
      </c>
      <c r="I154" t="s">
        <v>298</v>
      </c>
      <c r="J154">
        <v>1</v>
      </c>
      <c r="L154">
        <v>1</v>
      </c>
      <c r="M154" t="s">
        <v>363</v>
      </c>
      <c r="N154" t="s">
        <v>362</v>
      </c>
      <c r="O154">
        <v>5</v>
      </c>
      <c r="P154" s="14">
        <v>4</v>
      </c>
      <c r="Q154" s="14" t="s">
        <v>380</v>
      </c>
      <c r="R154" s="14">
        <v>4</v>
      </c>
      <c r="S154" s="14" t="s">
        <v>380</v>
      </c>
      <c r="T154" s="15">
        <v>0.66281299999999999</v>
      </c>
      <c r="U154" s="16">
        <v>36535.199999999997</v>
      </c>
      <c r="V154" s="17">
        <v>459621</v>
      </c>
      <c r="W154" s="24">
        <v>150.60000000000002</v>
      </c>
      <c r="X154" s="24">
        <v>75.556899999999999</v>
      </c>
      <c r="Y154" s="24">
        <v>59.623200000000004</v>
      </c>
      <c r="Z154" s="19">
        <f t="shared" si="44"/>
        <v>7.9489840542533954E-2</v>
      </c>
      <c r="AA154" s="19">
        <f t="shared" si="45"/>
        <v>37.740672009459374</v>
      </c>
      <c r="AB154" s="15">
        <v>0.55365418922770582</v>
      </c>
      <c r="AC154" s="16">
        <v>28144.751626116391</v>
      </c>
      <c r="AD154" s="17">
        <v>278141.58644944453</v>
      </c>
      <c r="AE154" s="21">
        <v>0.67722430047950977</v>
      </c>
      <c r="AF154" s="16">
        <v>38117.252620096791</v>
      </c>
      <c r="AG154" s="28">
        <v>532180.14988108631</v>
      </c>
      <c r="AH154" s="21">
        <v>0.6098343431152129</v>
      </c>
      <c r="AI154" s="16">
        <v>24948.935041127501</v>
      </c>
      <c r="AJ154" s="28">
        <v>293442.17004956002</v>
      </c>
      <c r="AK154" s="21">
        <v>0.68933408912271188</v>
      </c>
      <c r="AL154" s="16">
        <v>31061.920943559704</v>
      </c>
      <c r="AM154" s="28">
        <v>462852.0826554916</v>
      </c>
      <c r="AN154" s="15">
        <v>0.56953569322062614</v>
      </c>
      <c r="AO154" s="16">
        <v>24253.011366450548</v>
      </c>
      <c r="AP154" s="17">
        <v>251033.63787301723</v>
      </c>
      <c r="AQ154" s="15">
        <v>0.67722430047950977</v>
      </c>
      <c r="AR154" s="16">
        <v>38117.252620096791</v>
      </c>
      <c r="AS154" s="17">
        <v>532180.14988108631</v>
      </c>
      <c r="AT154" s="15">
        <v>0.55365418922770582</v>
      </c>
      <c r="AU154" s="16">
        <v>28144.751626116391</v>
      </c>
      <c r="AV154" s="17">
        <v>278141.58644944453</v>
      </c>
      <c r="AW154" s="24">
        <v>149.30000000000001</v>
      </c>
      <c r="AX154" s="24">
        <v>76.5</v>
      </c>
      <c r="AY154" s="24">
        <v>152.80000000000001</v>
      </c>
      <c r="AZ154" s="24">
        <v>48.5</v>
      </c>
      <c r="BA154" s="24">
        <f t="shared" si="46"/>
        <v>151.05000000000001</v>
      </c>
      <c r="BB154" s="24">
        <f t="shared" si="47"/>
        <v>62.5</v>
      </c>
      <c r="BC154" s="19">
        <f t="shared" si="48"/>
        <v>0.10118857803822884</v>
      </c>
      <c r="BD154" s="24">
        <v>31.051851757296593</v>
      </c>
      <c r="BE154" s="19">
        <f t="shared" si="49"/>
        <v>-9.3277306779373852</v>
      </c>
      <c r="BF154" s="24">
        <f t="shared" si="50"/>
        <v>2.4168000000000003</v>
      </c>
      <c r="BJ154" s="14"/>
      <c r="BK154" s="14">
        <f t="shared" si="51"/>
        <v>-16.377780688670583</v>
      </c>
      <c r="BL154" s="14">
        <f t="shared" si="52"/>
        <v>-50.641911835078481</v>
      </c>
      <c r="BM154" s="14">
        <f t="shared" si="53"/>
        <v>-83.091399182325731</v>
      </c>
      <c r="BN154" s="14">
        <f t="shared" si="54"/>
        <v>-0.87073007367716759</v>
      </c>
      <c r="BO154" s="14">
        <f t="shared" si="55"/>
        <v>1.2328104575163414</v>
      </c>
      <c r="BP154" s="14">
        <f t="shared" si="56"/>
        <v>-22.93443298969073</v>
      </c>
      <c r="BQ154" s="14">
        <f t="shared" si="57"/>
        <v>0.2979145978152854</v>
      </c>
      <c r="BR154" s="14">
        <f t="shared" si="58"/>
        <v>-20.891039999999997</v>
      </c>
      <c r="BS154" s="24">
        <f t="shared" si="59"/>
        <v>-21.54080956086954</v>
      </c>
      <c r="BT154" s="24">
        <f t="shared" si="60"/>
        <v>0.3477873546241681</v>
      </c>
      <c r="BU154" s="24">
        <f t="shared" si="61"/>
        <v>-8.6873849403358552</v>
      </c>
      <c r="BV154" s="24">
        <f t="shared" si="62"/>
        <v>4.1504896374999465</v>
      </c>
      <c r="BW154" s="24">
        <f t="shared" si="63"/>
        <v>-17.620542742302963</v>
      </c>
      <c r="BX154" s="24">
        <f t="shared" si="64"/>
        <v>13.634320990232235</v>
      </c>
      <c r="BY154" s="24">
        <f t="shared" si="65"/>
        <v>0.69808104501855428</v>
      </c>
    </row>
    <row r="155" spans="1:77" ht="17">
      <c r="A155" s="10" t="s">
        <v>172</v>
      </c>
      <c r="B155">
        <v>156</v>
      </c>
      <c r="C155" s="9"/>
      <c r="D155" s="9"/>
      <c r="E155" s="9"/>
      <c r="F155" s="9"/>
      <c r="G155" s="9" t="s">
        <v>310</v>
      </c>
      <c r="H155" t="s">
        <v>294</v>
      </c>
      <c r="I155" t="s">
        <v>295</v>
      </c>
      <c r="J155">
        <v>3</v>
      </c>
      <c r="K155" t="s">
        <v>328</v>
      </c>
      <c r="L155" s="9">
        <v>0</v>
      </c>
      <c r="M155" t="s">
        <v>363</v>
      </c>
      <c r="N155" t="s">
        <v>362</v>
      </c>
      <c r="O155">
        <v>5</v>
      </c>
      <c r="P155" s="14">
        <v>4</v>
      </c>
      <c r="Q155" s="14" t="s">
        <v>380</v>
      </c>
      <c r="R155" s="14">
        <v>4</v>
      </c>
      <c r="S155" s="14" t="s">
        <v>380</v>
      </c>
      <c r="T155" s="15">
        <v>0.67486900000000005</v>
      </c>
      <c r="U155" s="16">
        <v>37879.799999999996</v>
      </c>
      <c r="V155" s="17">
        <v>480533</v>
      </c>
      <c r="W155" s="24">
        <v>160.21699999999998</v>
      </c>
      <c r="X155" s="24">
        <v>74.658799999999999</v>
      </c>
      <c r="Y155" s="24">
        <v>69.754199999999997</v>
      </c>
      <c r="Z155" s="19">
        <f t="shared" si="44"/>
        <v>7.8828717278521962E-2</v>
      </c>
      <c r="AA155" s="19">
        <f t="shared" si="45"/>
        <v>38.057196711703867</v>
      </c>
      <c r="AB155" s="20" t="e">
        <v>#DIV/0!</v>
      </c>
      <c r="AC155" s="27"/>
      <c r="AD155" s="27">
        <v>0</v>
      </c>
      <c r="AE155" s="21"/>
      <c r="AF155" s="16"/>
      <c r="AG155" s="28"/>
      <c r="AH155" s="21"/>
      <c r="AI155" s="16"/>
      <c r="AJ155" s="28"/>
      <c r="AK155" s="21"/>
      <c r="AL155" s="16"/>
      <c r="AM155" s="28"/>
      <c r="AN155" s="15"/>
      <c r="AO155" s="16"/>
      <c r="AP155" s="27"/>
      <c r="AQ155" s="15" t="e">
        <v>#DIV/0!</v>
      </c>
      <c r="AR155" s="16">
        <v>0</v>
      </c>
      <c r="AS155" s="27">
        <v>0</v>
      </c>
      <c r="AT155" s="15" t="e">
        <v>#DIV/0!</v>
      </c>
      <c r="AU155" s="16">
        <v>0</v>
      </c>
      <c r="AV155" s="27">
        <v>0</v>
      </c>
      <c r="AW155" s="25"/>
      <c r="AX155" s="25"/>
      <c r="AY155" s="25"/>
      <c r="AZ155" s="25"/>
      <c r="BA155" s="24">
        <f t="shared" si="46"/>
        <v>0</v>
      </c>
      <c r="BB155" s="24">
        <f t="shared" si="47"/>
        <v>0</v>
      </c>
      <c r="BC155" s="19" t="e">
        <f t="shared" si="48"/>
        <v>#DIV/0!</v>
      </c>
      <c r="BD155" s="24" t="e">
        <v>#DIV/0!</v>
      </c>
      <c r="BE155" s="19">
        <f t="shared" si="49"/>
        <v>-67.486900000000006</v>
      </c>
      <c r="BF155" s="24" t="e">
        <f t="shared" si="50"/>
        <v>#DIV/0!</v>
      </c>
      <c r="BJ155" s="14"/>
      <c r="BK155" s="14" t="e">
        <f t="shared" si="51"/>
        <v>#DIV/0!</v>
      </c>
      <c r="BL155" s="14" t="e">
        <f t="shared" si="52"/>
        <v>#DIV/0!</v>
      </c>
      <c r="BM155" s="14" t="e">
        <f t="shared" si="53"/>
        <v>#DIV/0!</v>
      </c>
      <c r="BN155" s="14" t="e">
        <f t="shared" si="54"/>
        <v>#DIV/0!</v>
      </c>
      <c r="BO155" s="14" t="e">
        <f t="shared" si="55"/>
        <v>#DIV/0!</v>
      </c>
      <c r="BP155" s="14" t="e">
        <f t="shared" si="56"/>
        <v>#DIV/0!</v>
      </c>
      <c r="BQ155" s="14" t="e">
        <f t="shared" si="57"/>
        <v>#DIV/0!</v>
      </c>
      <c r="BR155" s="14" t="e">
        <f t="shared" si="58"/>
        <v>#DIV/0!</v>
      </c>
      <c r="BS155" s="24" t="e">
        <f t="shared" si="59"/>
        <v>#DIV/0!</v>
      </c>
      <c r="BT155" s="24" t="e">
        <f t="shared" si="60"/>
        <v>#DIV/0!</v>
      </c>
      <c r="BU155" s="24" t="e">
        <f t="shared" si="61"/>
        <v>#DIV/0!</v>
      </c>
      <c r="BV155" s="24" t="e">
        <f t="shared" si="62"/>
        <v>#DIV/0!</v>
      </c>
      <c r="BW155" s="24" t="e">
        <f t="shared" si="63"/>
        <v>#DIV/0!</v>
      </c>
      <c r="BX155" s="24" t="e">
        <f t="shared" si="64"/>
        <v>#DIV/0!</v>
      </c>
      <c r="BY155" s="24" t="e">
        <f t="shared" si="65"/>
        <v>#DIV/0!</v>
      </c>
    </row>
    <row r="156" spans="1:77">
      <c r="A156" t="s">
        <v>173</v>
      </c>
      <c r="B156" s="6">
        <v>157</v>
      </c>
      <c r="C156" t="s">
        <v>313</v>
      </c>
      <c r="D156" t="s">
        <v>314</v>
      </c>
      <c r="E156" t="s">
        <v>308</v>
      </c>
      <c r="F156">
        <v>3</v>
      </c>
      <c r="G156" t="s">
        <v>299</v>
      </c>
      <c r="H156" t="s">
        <v>294</v>
      </c>
      <c r="I156" t="s">
        <v>295</v>
      </c>
      <c r="J156">
        <v>2</v>
      </c>
      <c r="L156">
        <v>1</v>
      </c>
      <c r="M156" t="s">
        <v>363</v>
      </c>
      <c r="N156" t="s">
        <v>362</v>
      </c>
      <c r="O156">
        <v>5</v>
      </c>
      <c r="P156" s="14">
        <v>4</v>
      </c>
      <c r="Q156" s="14" t="s">
        <v>380</v>
      </c>
      <c r="R156" s="14">
        <v>4</v>
      </c>
      <c r="S156" s="14" t="s">
        <v>380</v>
      </c>
      <c r="T156" s="15">
        <v>0.66459199999999996</v>
      </c>
      <c r="U156" s="16">
        <v>31744.9</v>
      </c>
      <c r="V156" s="17">
        <v>404796</v>
      </c>
      <c r="W156" s="24">
        <v>132.982</v>
      </c>
      <c r="X156" s="24">
        <v>73.673000000000002</v>
      </c>
      <c r="Y156" s="24">
        <v>68.112799999999993</v>
      </c>
      <c r="Z156" s="19">
        <f t="shared" si="44"/>
        <v>7.8421970572831748E-2</v>
      </c>
      <c r="AA156" s="19">
        <f t="shared" si="45"/>
        <v>38.254585775982918</v>
      </c>
      <c r="AB156" s="15">
        <v>0.56803001983766777</v>
      </c>
      <c r="AC156" s="16">
        <v>26005.427787317691</v>
      </c>
      <c r="AD156" s="17">
        <v>267328.79707858904</v>
      </c>
      <c r="AE156" s="21">
        <v>0.65901434323620689</v>
      </c>
      <c r="AF156" s="16">
        <v>32972.957281975119</v>
      </c>
      <c r="AG156" s="28">
        <v>433848.21796453925</v>
      </c>
      <c r="AH156" s="21">
        <v>0.6129598119851114</v>
      </c>
      <c r="AI156" s="16">
        <v>22615.350247036069</v>
      </c>
      <c r="AJ156" s="28">
        <v>268370.82470427133</v>
      </c>
      <c r="AK156" s="21">
        <v>0.67239813061116305</v>
      </c>
      <c r="AL156" s="16">
        <v>27020.503354555134</v>
      </c>
      <c r="AM156" s="28">
        <v>381149.22574731143</v>
      </c>
      <c r="AN156" s="15">
        <v>0.57508430117587506</v>
      </c>
      <c r="AO156" s="16">
        <v>22026.232330536684</v>
      </c>
      <c r="AP156" s="17">
        <v>232245.65577931458</v>
      </c>
      <c r="AQ156" s="15">
        <v>0.65901434323620689</v>
      </c>
      <c r="AR156" s="16">
        <v>32972.957281975119</v>
      </c>
      <c r="AS156" s="17">
        <v>433848.21796453925</v>
      </c>
      <c r="AT156" s="15">
        <v>0.56803001983766777</v>
      </c>
      <c r="AU156" s="16">
        <v>26005.427787317691</v>
      </c>
      <c r="AV156" s="17">
        <v>267328.79707858904</v>
      </c>
      <c r="AW156" s="24">
        <v>137</v>
      </c>
      <c r="AX156" s="24">
        <v>73</v>
      </c>
      <c r="AY156" s="24">
        <v>136.19999999999999</v>
      </c>
      <c r="AZ156" s="24">
        <v>51.4</v>
      </c>
      <c r="BA156" s="24">
        <f t="shared" si="46"/>
        <v>136.6</v>
      </c>
      <c r="BB156" s="24">
        <f t="shared" si="47"/>
        <v>62.2</v>
      </c>
      <c r="BC156" s="19">
        <f t="shared" si="48"/>
        <v>9.7278811978017632E-2</v>
      </c>
      <c r="BD156" s="24">
        <v>31.63214465744116</v>
      </c>
      <c r="BE156" s="19">
        <f t="shared" si="49"/>
        <v>-8.9507698824124908</v>
      </c>
      <c r="BF156" s="24">
        <f t="shared" si="50"/>
        <v>2.1961414790996781</v>
      </c>
      <c r="BJ156" s="14"/>
      <c r="BK156" s="14">
        <f t="shared" si="51"/>
        <v>-15.56427442743759</v>
      </c>
      <c r="BL156" s="14">
        <f t="shared" si="52"/>
        <v>-44.123150630666736</v>
      </c>
      <c r="BM156" s="14">
        <f t="shared" si="53"/>
        <v>-74.296478718485446</v>
      </c>
      <c r="BN156" s="14">
        <f t="shared" si="54"/>
        <v>2.9328467153284676</v>
      </c>
      <c r="BO156" s="14">
        <f t="shared" si="55"/>
        <v>-0.92191780821918057</v>
      </c>
      <c r="BP156" s="14">
        <f t="shared" si="56"/>
        <v>-32.515175097276256</v>
      </c>
      <c r="BQ156" s="14">
        <f t="shared" si="57"/>
        <v>2.6486090775988251</v>
      </c>
      <c r="BR156" s="14">
        <f t="shared" si="58"/>
        <v>-18.445337620578776</v>
      </c>
      <c r="BS156" s="24">
        <f t="shared" si="59"/>
        <v>-20.935795502515482</v>
      </c>
      <c r="BT156" s="24">
        <f t="shared" si="60"/>
        <v>-2.725078285186326</v>
      </c>
      <c r="BU156" s="24">
        <f t="shared" si="61"/>
        <v>-8.4234214063193242</v>
      </c>
      <c r="BV156" s="24">
        <f t="shared" si="62"/>
        <v>3.7244377914699305</v>
      </c>
      <c r="BW156" s="24">
        <f t="shared" si="63"/>
        <v>-17.48448792183002</v>
      </c>
      <c r="BX156" s="24">
        <f t="shared" si="64"/>
        <v>6.6964013591762264</v>
      </c>
      <c r="BY156" s="24">
        <f t="shared" si="65"/>
        <v>6.2040724879671023</v>
      </c>
    </row>
    <row r="157" spans="1:77">
      <c r="A157" t="s">
        <v>174</v>
      </c>
      <c r="B157" s="6">
        <v>158</v>
      </c>
      <c r="C157" t="s">
        <v>321</v>
      </c>
      <c r="D157" t="s">
        <v>294</v>
      </c>
      <c r="E157" t="s">
        <v>308</v>
      </c>
      <c r="F157">
        <v>1</v>
      </c>
      <c r="G157" t="s">
        <v>293</v>
      </c>
      <c r="H157" t="s">
        <v>294</v>
      </c>
      <c r="I157" t="s">
        <v>295</v>
      </c>
      <c r="J157">
        <v>1</v>
      </c>
      <c r="K157" t="s">
        <v>329</v>
      </c>
      <c r="L157">
        <v>2</v>
      </c>
      <c r="M157" t="s">
        <v>363</v>
      </c>
      <c r="N157" t="s">
        <v>362</v>
      </c>
      <c r="O157">
        <v>5</v>
      </c>
      <c r="P157" s="14">
        <v>4</v>
      </c>
      <c r="Q157" s="14" t="s">
        <v>380</v>
      </c>
      <c r="R157" s="14">
        <v>4</v>
      </c>
      <c r="S157" s="14" t="s">
        <v>380</v>
      </c>
      <c r="T157" s="15">
        <v>0.67697300000000005</v>
      </c>
      <c r="U157" s="16">
        <v>31962.3</v>
      </c>
      <c r="V157" s="17">
        <v>434558</v>
      </c>
      <c r="W157" s="24">
        <v>139.364</v>
      </c>
      <c r="X157" s="24">
        <v>79.902199999999993</v>
      </c>
      <c r="Y157" s="24">
        <v>64.107600000000005</v>
      </c>
      <c r="Z157" s="19">
        <f t="shared" si="44"/>
        <v>7.3551286594654791E-2</v>
      </c>
      <c r="AA157" s="19">
        <f t="shared" si="45"/>
        <v>40.787865704282865</v>
      </c>
      <c r="AB157" s="15">
        <v>0.6085688699709394</v>
      </c>
      <c r="AC157" s="16">
        <v>25231.791551859467</v>
      </c>
      <c r="AD157" s="17">
        <v>290273.75482241862</v>
      </c>
      <c r="AE157" s="21">
        <v>0.67092876164215987</v>
      </c>
      <c r="AF157" s="16">
        <v>29987.752321839354</v>
      </c>
      <c r="AG157" s="28">
        <v>412265.65730031126</v>
      </c>
      <c r="AH157" s="21">
        <v>0.64251663865831232</v>
      </c>
      <c r="AI157" s="16">
        <v>25789.537929443752</v>
      </c>
      <c r="AJ157" s="28">
        <v>332563.83405429166</v>
      </c>
      <c r="AK157" s="21">
        <v>0.68978941806448069</v>
      </c>
      <c r="AL157" s="16">
        <v>30165.343806142602</v>
      </c>
      <c r="AM157" s="28">
        <v>450213.38655686064</v>
      </c>
      <c r="AN157" s="15">
        <v>0.6085688699709394</v>
      </c>
      <c r="AO157" s="16">
        <v>25231.791551859467</v>
      </c>
      <c r="AP157" s="17">
        <v>290273.75482241862</v>
      </c>
      <c r="AQ157" s="15">
        <v>0.67092876164215987</v>
      </c>
      <c r="AR157" s="16">
        <v>29987.752321839354</v>
      </c>
      <c r="AS157" s="17">
        <v>412265.65730031126</v>
      </c>
      <c r="AT157" s="15">
        <v>0.6085688699709394</v>
      </c>
      <c r="AU157" s="16">
        <v>25231.791551859467</v>
      </c>
      <c r="AV157" s="17">
        <v>290273.75482241862</v>
      </c>
      <c r="AW157" s="24">
        <v>143.69999999999999</v>
      </c>
      <c r="AX157" s="24">
        <v>77.3</v>
      </c>
      <c r="AY157" s="24">
        <v>144.1</v>
      </c>
      <c r="AZ157" s="24">
        <v>57.1</v>
      </c>
      <c r="BA157" s="24">
        <f t="shared" si="46"/>
        <v>143.89999999999998</v>
      </c>
      <c r="BB157" s="24">
        <f t="shared" si="47"/>
        <v>67.2</v>
      </c>
      <c r="BC157" s="19">
        <f t="shared" si="48"/>
        <v>8.6924122944892393E-2</v>
      </c>
      <c r="BD157" s="24">
        <v>34.512859012703771</v>
      </c>
      <c r="BE157" s="19">
        <f t="shared" si="49"/>
        <v>-6.8404130029060646</v>
      </c>
      <c r="BF157" s="24">
        <f t="shared" si="50"/>
        <v>2.141369047619047</v>
      </c>
      <c r="BJ157" s="14"/>
      <c r="BK157" s="14">
        <f t="shared" si="51"/>
        <v>-11.240162519704155</v>
      </c>
      <c r="BL157" s="14">
        <f t="shared" si="52"/>
        <v>-26.674714850537534</v>
      </c>
      <c r="BM157" s="14">
        <f t="shared" si="53"/>
        <v>-49.706266164452401</v>
      </c>
      <c r="BN157" s="14">
        <f t="shared" si="54"/>
        <v>3.017397355601938</v>
      </c>
      <c r="BO157" s="14">
        <f t="shared" si="55"/>
        <v>-3.3663648124191416</v>
      </c>
      <c r="BP157" s="14">
        <f t="shared" si="56"/>
        <v>-12.272504378283719</v>
      </c>
      <c r="BQ157" s="14">
        <f t="shared" si="57"/>
        <v>3.152189020152866</v>
      </c>
      <c r="BR157" s="14">
        <f t="shared" si="58"/>
        <v>-18.902083333333319</v>
      </c>
      <c r="BS157" s="24">
        <f t="shared" si="59"/>
        <v>-18.181648437961453</v>
      </c>
      <c r="BT157" s="24">
        <f t="shared" si="60"/>
        <v>3.5332755126099888</v>
      </c>
      <c r="BU157" s="24">
        <f t="shared" si="61"/>
        <v>-5.3627189194101907</v>
      </c>
      <c r="BV157" s="24">
        <f t="shared" si="62"/>
        <v>6.5845137607150024</v>
      </c>
      <c r="BW157" s="24">
        <f t="shared" si="63"/>
        <v>-5.9570220893404198</v>
      </c>
      <c r="BX157" s="24">
        <f t="shared" si="64"/>
        <v>5.4072761834367604</v>
      </c>
      <c r="BY157" s="24">
        <f t="shared" si="65"/>
        <v>3.4773258690928359</v>
      </c>
    </row>
    <row r="158" spans="1:77">
      <c r="A158" t="s">
        <v>175</v>
      </c>
      <c r="B158">
        <v>159</v>
      </c>
      <c r="C158" t="s">
        <v>307</v>
      </c>
      <c r="D158" t="s">
        <v>294</v>
      </c>
      <c r="E158" t="s">
        <v>308</v>
      </c>
      <c r="F158">
        <v>2</v>
      </c>
      <c r="G158" t="s">
        <v>299</v>
      </c>
      <c r="H158" t="s">
        <v>294</v>
      </c>
      <c r="I158" t="s">
        <v>295</v>
      </c>
      <c r="J158">
        <v>2</v>
      </c>
      <c r="L158">
        <v>2</v>
      </c>
      <c r="M158" t="s">
        <v>363</v>
      </c>
      <c r="N158" t="s">
        <v>362</v>
      </c>
      <c r="O158">
        <v>5</v>
      </c>
      <c r="P158" s="14">
        <v>4</v>
      </c>
      <c r="Q158" s="14" t="s">
        <v>380</v>
      </c>
      <c r="R158" s="14">
        <v>4</v>
      </c>
      <c r="S158" s="14" t="s">
        <v>380</v>
      </c>
      <c r="T158" s="15">
        <v>0.64722299999999999</v>
      </c>
      <c r="U158" s="16">
        <v>34634.400000000001</v>
      </c>
      <c r="V158" s="17">
        <v>418019</v>
      </c>
      <c r="W158" s="24">
        <v>156.845</v>
      </c>
      <c r="X158" s="24">
        <v>82.726200000000006</v>
      </c>
      <c r="Y158" s="24">
        <v>60.251399999999997</v>
      </c>
      <c r="Z158" s="19">
        <f t="shared" si="44"/>
        <v>8.2853650192933823E-2</v>
      </c>
      <c r="AA158" s="19">
        <f t="shared" si="45"/>
        <v>36.208422839720043</v>
      </c>
      <c r="AB158" s="15">
        <v>0.64614935580786503</v>
      </c>
      <c r="AC158" s="16">
        <v>31381.145062025804</v>
      </c>
      <c r="AD158" s="17">
        <v>402419.96941898426</v>
      </c>
      <c r="AE158" s="21">
        <v>0.68110321466138501</v>
      </c>
      <c r="AF158" s="16">
        <v>34659.238226843496</v>
      </c>
      <c r="AG158" s="28">
        <v>494040.58999378193</v>
      </c>
      <c r="AH158" s="21">
        <v>0.67035781097106872</v>
      </c>
      <c r="AI158" s="16">
        <v>30646.337678862881</v>
      </c>
      <c r="AJ158" s="28">
        <v>429775.50160352618</v>
      </c>
      <c r="AK158" s="21">
        <v>0.69545895627372756</v>
      </c>
      <c r="AL158" s="16">
        <v>33597.086792590337</v>
      </c>
      <c r="AM158" s="28">
        <v>510977.32448714186</v>
      </c>
      <c r="AN158" s="15">
        <v>0.64614935580786503</v>
      </c>
      <c r="AO158" s="16">
        <v>31381.145062025804</v>
      </c>
      <c r="AP158" s="17">
        <v>402419.96941898426</v>
      </c>
      <c r="AQ158" s="15">
        <v>0.68110321466138501</v>
      </c>
      <c r="AR158" s="16">
        <v>34659.238226843496</v>
      </c>
      <c r="AS158" s="17">
        <v>494040.58999378193</v>
      </c>
      <c r="AT158" s="15">
        <v>0.64614935580786503</v>
      </c>
      <c r="AU158" s="16">
        <v>31381.145062025804</v>
      </c>
      <c r="AV158" s="17">
        <v>402419.96941898426</v>
      </c>
      <c r="AW158" s="24">
        <v>163.69999999999999</v>
      </c>
      <c r="AX158" s="24">
        <v>77.400000000000006</v>
      </c>
      <c r="AY158" s="24">
        <v>162.1</v>
      </c>
      <c r="AZ158" s="24">
        <v>65.099999999999994</v>
      </c>
      <c r="BA158" s="24">
        <f t="shared" si="46"/>
        <v>162.89999999999998</v>
      </c>
      <c r="BB158" s="24">
        <f t="shared" si="47"/>
        <v>71.25</v>
      </c>
      <c r="BC158" s="19">
        <f t="shared" si="48"/>
        <v>7.7981083064376858E-2</v>
      </c>
      <c r="BD158" s="24">
        <v>38.470868601855223</v>
      </c>
      <c r="BE158" s="19">
        <f t="shared" si="49"/>
        <v>-0.10736441921349593</v>
      </c>
      <c r="BF158" s="24">
        <f t="shared" si="50"/>
        <v>2.2863157894736839</v>
      </c>
      <c r="BJ158" s="14"/>
      <c r="BK158" s="14">
        <f t="shared" si="51"/>
        <v>-0.16616037491712854</v>
      </c>
      <c r="BL158" s="14">
        <f t="shared" si="52"/>
        <v>-10.366909593464605</v>
      </c>
      <c r="BM158" s="14">
        <f t="shared" si="53"/>
        <v>-3.8763062885615978</v>
      </c>
      <c r="BN158" s="14">
        <f t="shared" si="54"/>
        <v>4.1875381795968174</v>
      </c>
      <c r="BO158" s="14">
        <f t="shared" si="55"/>
        <v>-6.8813953488372093</v>
      </c>
      <c r="BP158" s="14">
        <f t="shared" si="56"/>
        <v>7.4479262672811037</v>
      </c>
      <c r="BQ158" s="14">
        <f t="shared" si="57"/>
        <v>3.7170042971147814</v>
      </c>
      <c r="BR158" s="14">
        <f t="shared" si="58"/>
        <v>-16.106947368421061</v>
      </c>
      <c r="BS158" s="24">
        <f t="shared" si="59"/>
        <v>5.8809323635236952</v>
      </c>
      <c r="BT158" s="24">
        <f t="shared" si="60"/>
        <v>6.3692570711110594</v>
      </c>
      <c r="BU158" s="24">
        <f t="shared" si="61"/>
        <v>3.4511138070511991</v>
      </c>
      <c r="BV158" s="24">
        <f t="shared" si="62"/>
        <v>7.1664087597450993E-2</v>
      </c>
      <c r="BW158" s="24">
        <f t="shared" si="63"/>
        <v>-3.087509383814905</v>
      </c>
      <c r="BX158" s="24">
        <f t="shared" si="64"/>
        <v>15.387721481495834</v>
      </c>
      <c r="BY158" s="24">
        <f t="shared" si="65"/>
        <v>18.192260210458915</v>
      </c>
    </row>
    <row r="159" spans="1:77">
      <c r="A159" t="s">
        <v>176</v>
      </c>
      <c r="B159">
        <v>160</v>
      </c>
      <c r="C159" t="s">
        <v>321</v>
      </c>
      <c r="D159" t="s">
        <v>294</v>
      </c>
      <c r="E159" t="s">
        <v>308</v>
      </c>
      <c r="F159">
        <v>1</v>
      </c>
      <c r="G159" t="s">
        <v>293</v>
      </c>
      <c r="H159" t="s">
        <v>294</v>
      </c>
      <c r="I159" t="s">
        <v>295</v>
      </c>
      <c r="J159">
        <v>1</v>
      </c>
      <c r="K159" t="s">
        <v>330</v>
      </c>
      <c r="L159">
        <v>2</v>
      </c>
      <c r="M159" t="s">
        <v>363</v>
      </c>
      <c r="N159" t="s">
        <v>362</v>
      </c>
      <c r="O159">
        <v>5</v>
      </c>
      <c r="P159" s="14">
        <v>4</v>
      </c>
      <c r="Q159" s="14" t="s">
        <v>380</v>
      </c>
      <c r="R159" s="14">
        <v>4</v>
      </c>
      <c r="S159" s="14" t="s">
        <v>380</v>
      </c>
      <c r="T159" s="15">
        <v>0.63772200000000001</v>
      </c>
      <c r="U159" s="16">
        <v>24246.9</v>
      </c>
      <c r="V159" s="17">
        <v>289800</v>
      </c>
      <c r="W159" s="24">
        <v>115.783</v>
      </c>
      <c r="X159" s="24">
        <v>73.316100000000006</v>
      </c>
      <c r="Y159" s="24">
        <v>59.694499999999998</v>
      </c>
      <c r="Z159" s="19">
        <f t="shared" si="44"/>
        <v>8.3667701863354038E-2</v>
      </c>
      <c r="AA159" s="19">
        <f t="shared" si="45"/>
        <v>35.856130061987301</v>
      </c>
      <c r="AB159" s="15">
        <v>0.5804304889528461</v>
      </c>
      <c r="AC159" s="16">
        <v>19062.172465156844</v>
      </c>
      <c r="AD159" s="17">
        <v>202639.46465337489</v>
      </c>
      <c r="AE159" s="21">
        <v>0.63811251848587214</v>
      </c>
      <c r="AF159" s="16">
        <v>22608.815371337536</v>
      </c>
      <c r="AG159" s="28">
        <v>279898.96143364569</v>
      </c>
      <c r="AH159" s="21">
        <v>0.61774483019784754</v>
      </c>
      <c r="AI159" s="16">
        <v>20453.385793111116</v>
      </c>
      <c r="AJ159" s="28">
        <v>245908.39115441209</v>
      </c>
      <c r="AK159" s="21">
        <v>0.66609682928994496</v>
      </c>
      <c r="AL159" s="16">
        <v>24049.425322816875</v>
      </c>
      <c r="AM159" s="28">
        <v>332699.58803243987</v>
      </c>
      <c r="AN159" s="15">
        <v>0.5804304889528461</v>
      </c>
      <c r="AO159" s="16">
        <v>19062.172465156844</v>
      </c>
      <c r="AP159" s="17">
        <v>202639.46465337489</v>
      </c>
      <c r="AQ159" s="15">
        <v>0.63811251848587214</v>
      </c>
      <c r="AR159" s="16">
        <v>22608.815371337536</v>
      </c>
      <c r="AS159" s="17">
        <v>279898.96143364569</v>
      </c>
      <c r="AT159" s="15">
        <v>0.5804304889528461</v>
      </c>
      <c r="AU159" s="16">
        <v>19062.172465156844</v>
      </c>
      <c r="AV159" s="17">
        <v>202639.46465337489</v>
      </c>
      <c r="AW159" s="24">
        <v>117.4</v>
      </c>
      <c r="AX159" s="24">
        <v>73.599999999999994</v>
      </c>
      <c r="AY159" s="24">
        <v>117.2</v>
      </c>
      <c r="AZ159" s="24">
        <v>54.4</v>
      </c>
      <c r="BA159" s="24">
        <f t="shared" si="46"/>
        <v>117.30000000000001</v>
      </c>
      <c r="BB159" s="24">
        <f t="shared" si="47"/>
        <v>64</v>
      </c>
      <c r="BC159" s="19">
        <f t="shared" si="48"/>
        <v>9.4069398069934987E-2</v>
      </c>
      <c r="BD159" s="24">
        <v>31.89134895675296</v>
      </c>
      <c r="BE159" s="19">
        <f t="shared" si="49"/>
        <v>-5.7291511047153909</v>
      </c>
      <c r="BF159" s="24">
        <f t="shared" si="50"/>
        <v>1.8328125000000002</v>
      </c>
      <c r="BJ159" s="14"/>
      <c r="BK159" s="14">
        <f t="shared" si="51"/>
        <v>-9.8705206114367705</v>
      </c>
      <c r="BL159" s="14">
        <f t="shared" si="52"/>
        <v>-27.199038012693261</v>
      </c>
      <c r="BM159" s="14">
        <f t="shared" si="53"/>
        <v>-43.012616271819333</v>
      </c>
      <c r="BN159" s="14">
        <f t="shared" si="54"/>
        <v>1.3773424190800718</v>
      </c>
      <c r="BO159" s="14">
        <f t="shared" si="55"/>
        <v>0.38573369565215831</v>
      </c>
      <c r="BP159" s="14">
        <f t="shared" si="56"/>
        <v>-9.7325367647058822</v>
      </c>
      <c r="BQ159" s="14">
        <f t="shared" si="57"/>
        <v>1.293265132139821</v>
      </c>
      <c r="BR159" s="14">
        <f t="shared" si="58"/>
        <v>-14.556406250000009</v>
      </c>
      <c r="BS159" s="24">
        <f t="shared" si="59"/>
        <v>-12.432152401614866</v>
      </c>
      <c r="BT159" s="24">
        <f t="shared" si="60"/>
        <v>-1.7113723987174236</v>
      </c>
      <c r="BU159" s="24">
        <f t="shared" si="61"/>
        <v>-3.2338870073189128</v>
      </c>
      <c r="BV159" s="24">
        <f t="shared" si="62"/>
        <v>7.2453359530688068</v>
      </c>
      <c r="BW159" s="24">
        <f t="shared" si="63"/>
        <v>-0.82112014957701696</v>
      </c>
      <c r="BX159" s="24">
        <f t="shared" si="64"/>
        <v>3.5373616663817118</v>
      </c>
      <c r="BY159" s="24">
        <f t="shared" si="65"/>
        <v>12.894391690156512</v>
      </c>
    </row>
    <row r="160" spans="1:77">
      <c r="A160" t="s">
        <v>177</v>
      </c>
      <c r="B160">
        <v>161</v>
      </c>
      <c r="C160" t="s">
        <v>417</v>
      </c>
      <c r="D160" t="s">
        <v>314</v>
      </c>
      <c r="E160" t="s">
        <v>416</v>
      </c>
      <c r="F160">
        <v>4</v>
      </c>
      <c r="G160" t="s">
        <v>307</v>
      </c>
      <c r="H160" t="s">
        <v>294</v>
      </c>
      <c r="I160" t="s">
        <v>308</v>
      </c>
      <c r="J160">
        <v>2</v>
      </c>
      <c r="K160" t="s">
        <v>331</v>
      </c>
      <c r="L160">
        <v>0</v>
      </c>
      <c r="M160" t="s">
        <v>364</v>
      </c>
      <c r="N160" t="s">
        <v>365</v>
      </c>
      <c r="O160">
        <v>5</v>
      </c>
      <c r="P160" s="14">
        <v>1</v>
      </c>
      <c r="Q160" s="14" t="s">
        <v>381</v>
      </c>
      <c r="R160" s="14">
        <v>1</v>
      </c>
      <c r="S160" s="14" t="s">
        <v>381</v>
      </c>
      <c r="T160" s="15">
        <v>0.64903299999999997</v>
      </c>
      <c r="U160" s="16">
        <v>24624.1</v>
      </c>
      <c r="V160" s="17">
        <v>296785</v>
      </c>
      <c r="W160" s="24">
        <v>93.499499999999998</v>
      </c>
      <c r="X160" s="24">
        <v>86.820999999999998</v>
      </c>
      <c r="Y160" s="24">
        <v>68.121099999999998</v>
      </c>
      <c r="Z160" s="19">
        <f t="shared" si="44"/>
        <v>8.2969489697929472E-2</v>
      </c>
      <c r="AA160" s="19">
        <f t="shared" si="45"/>
        <v>36.157869729248986</v>
      </c>
      <c r="AB160" s="15">
        <v>0.66126298978022902</v>
      </c>
      <c r="AC160" s="16">
        <v>21173.026275362525</v>
      </c>
      <c r="AD160" s="17">
        <v>288756.00760824623</v>
      </c>
      <c r="AE160" s="21">
        <v>0.66880243005423168</v>
      </c>
      <c r="AF160" s="16">
        <v>22083.97992451505</v>
      </c>
      <c r="AG160" s="28">
        <v>308281.77145171666</v>
      </c>
      <c r="AH160" s="21">
        <v>0.66126298978022902</v>
      </c>
      <c r="AI160" s="16">
        <v>21173.026275362525</v>
      </c>
      <c r="AJ160" s="28">
        <v>288756.00760824623</v>
      </c>
      <c r="AK160" s="21">
        <v>0.66880243005423168</v>
      </c>
      <c r="AL160" s="16">
        <v>22083.97992451505</v>
      </c>
      <c r="AM160" s="28">
        <v>308281.77145171666</v>
      </c>
      <c r="AN160" s="15">
        <v>0.66126298978022902</v>
      </c>
      <c r="AO160" s="16">
        <v>21173.026275362525</v>
      </c>
      <c r="AP160" s="17">
        <v>288756.00760824623</v>
      </c>
      <c r="AQ160" s="15">
        <v>0.66211028377864256</v>
      </c>
      <c r="AR160" s="16">
        <v>32212.972327503361</v>
      </c>
      <c r="AS160" s="17">
        <v>418810.16496685159</v>
      </c>
      <c r="AT160" s="15">
        <v>0.64994440486228522</v>
      </c>
      <c r="AU160" s="16">
        <v>30450.692327503362</v>
      </c>
      <c r="AV160" s="17">
        <v>381518.70296685165</v>
      </c>
      <c r="AW160" s="24">
        <v>86.6</v>
      </c>
      <c r="AX160" s="24">
        <v>82.1</v>
      </c>
      <c r="AY160" s="24">
        <v>88.1</v>
      </c>
      <c r="AZ160" s="24">
        <v>76.900000000000006</v>
      </c>
      <c r="BA160" s="24">
        <f t="shared" si="46"/>
        <v>87.35</v>
      </c>
      <c r="BB160" s="24">
        <f t="shared" si="47"/>
        <v>79.5</v>
      </c>
      <c r="BC160" s="19">
        <f t="shared" si="48"/>
        <v>7.3324972355511511E-2</v>
      </c>
      <c r="BD160" s="24">
        <v>40.913755622773223</v>
      </c>
      <c r="BE160" s="19">
        <f t="shared" si="49"/>
        <v>1.2229989780229045</v>
      </c>
      <c r="BF160" s="24">
        <f t="shared" si="50"/>
        <v>1.0987421383647797</v>
      </c>
      <c r="BJ160" s="14"/>
      <c r="BK160" s="14">
        <f t="shared" si="51"/>
        <v>1.8494895327944614</v>
      </c>
      <c r="BL160" s="14">
        <f t="shared" si="52"/>
        <v>-16.299388097643988</v>
      </c>
      <c r="BM160" s="14">
        <f t="shared" si="53"/>
        <v>-2.7805455748808732</v>
      </c>
      <c r="BN160" s="14">
        <f t="shared" si="54"/>
        <v>-7.9670900692840689</v>
      </c>
      <c r="BO160" s="14">
        <f t="shared" si="55"/>
        <v>-5.7503045066991518</v>
      </c>
      <c r="BP160" s="14">
        <f t="shared" si="56"/>
        <v>11.415994798439542</v>
      </c>
      <c r="BQ160" s="14">
        <f t="shared" si="57"/>
        <v>-7.0400686891814583</v>
      </c>
      <c r="BR160" s="14">
        <f t="shared" si="58"/>
        <v>-9.2088050314465395</v>
      </c>
      <c r="BS160" s="24">
        <f t="shared" si="59"/>
        <v>11.624173388954393</v>
      </c>
      <c r="BT160" s="24">
        <f t="shared" si="60"/>
        <v>4.3796835564512602</v>
      </c>
      <c r="BU160" s="24">
        <f t="shared" si="61"/>
        <v>1.8494895327944614</v>
      </c>
      <c r="BV160" s="24">
        <f t="shared" si="62"/>
        <v>11.502093753785768</v>
      </c>
      <c r="BW160" s="24">
        <f t="shared" si="63"/>
        <v>-11.502093753785768</v>
      </c>
      <c r="BX160" s="24">
        <f t="shared" si="64"/>
        <v>3.7293062763904921</v>
      </c>
      <c r="BY160" s="24">
        <f t="shared" si="65"/>
        <v>3.7293062763904921</v>
      </c>
    </row>
    <row r="161" spans="1:77">
      <c r="A161" t="s">
        <v>178</v>
      </c>
      <c r="B161">
        <v>162</v>
      </c>
      <c r="C161" t="s">
        <v>414</v>
      </c>
      <c r="D161" t="s">
        <v>314</v>
      </c>
      <c r="E161" t="s">
        <v>308</v>
      </c>
      <c r="F161">
        <v>4</v>
      </c>
      <c r="G161" t="s">
        <v>313</v>
      </c>
      <c r="H161" t="s">
        <v>314</v>
      </c>
      <c r="I161" t="s">
        <v>308</v>
      </c>
      <c r="J161">
        <v>3</v>
      </c>
      <c r="L161">
        <v>1</v>
      </c>
      <c r="M161" t="s">
        <v>364</v>
      </c>
      <c r="N161" t="s">
        <v>365</v>
      </c>
      <c r="O161">
        <v>5</v>
      </c>
      <c r="P161" s="14">
        <v>1</v>
      </c>
      <c r="Q161" s="14" t="s">
        <v>381</v>
      </c>
      <c r="R161" s="14">
        <v>1</v>
      </c>
      <c r="S161" s="14" t="s">
        <v>381</v>
      </c>
      <c r="T161" s="15">
        <v>0.63951100000000005</v>
      </c>
      <c r="U161" s="16">
        <v>24560.3</v>
      </c>
      <c r="V161" s="17">
        <v>283980</v>
      </c>
      <c r="W161" s="24">
        <v>103.488</v>
      </c>
      <c r="X161" s="24">
        <v>82.345500000000001</v>
      </c>
      <c r="Y161" s="24">
        <v>66.024799999999999</v>
      </c>
      <c r="Z161" s="19">
        <f t="shared" si="44"/>
        <v>8.6486020142263531E-2</v>
      </c>
      <c r="AA161" s="19">
        <f t="shared" si="45"/>
        <v>34.687687039653426</v>
      </c>
      <c r="AB161" s="15">
        <v>0.64146064051849838</v>
      </c>
      <c r="AC161" s="16">
        <v>20979.919257249716</v>
      </c>
      <c r="AD161" s="17">
        <v>269537.70777259115</v>
      </c>
      <c r="AE161" s="21">
        <v>0.69021258308380828</v>
      </c>
      <c r="AF161" s="16">
        <v>25664.160294725603</v>
      </c>
      <c r="AG161" s="28">
        <v>383832.49537565984</v>
      </c>
      <c r="AH161" s="21">
        <v>0.64146064051849838</v>
      </c>
      <c r="AI161" s="16">
        <v>20979.919257249716</v>
      </c>
      <c r="AJ161" s="28">
        <v>269537.70777259115</v>
      </c>
      <c r="AK161" s="21">
        <v>0.69021258308380828</v>
      </c>
      <c r="AL161" s="16">
        <v>25664.160294725603</v>
      </c>
      <c r="AM161" s="28">
        <v>383832.49537565984</v>
      </c>
      <c r="AN161" s="15">
        <v>0.64146064051849838</v>
      </c>
      <c r="AO161" s="16">
        <v>20979.919257249716</v>
      </c>
      <c r="AP161" s="17">
        <v>269537.70777259115</v>
      </c>
      <c r="AQ161" s="15">
        <v>0.66658378770032345</v>
      </c>
      <c r="AR161" s="16">
        <v>29179.84576441894</v>
      </c>
      <c r="AS161" s="17">
        <v>387504.19957082189</v>
      </c>
      <c r="AT161" s="15">
        <v>0.59962591638416307</v>
      </c>
      <c r="AU161" s="16">
        <v>22594.667861504808</v>
      </c>
      <c r="AV161" s="17">
        <v>247678.01427459766</v>
      </c>
      <c r="AW161" s="24">
        <v>102</v>
      </c>
      <c r="AX161" s="24">
        <v>85.3</v>
      </c>
      <c r="AY161" s="24">
        <v>99.5</v>
      </c>
      <c r="AZ161" s="24">
        <v>59.9</v>
      </c>
      <c r="BA161" s="24">
        <f t="shared" si="46"/>
        <v>100.75</v>
      </c>
      <c r="BB161" s="24">
        <f t="shared" si="47"/>
        <v>72.599999999999994</v>
      </c>
      <c r="BC161" s="19">
        <f t="shared" si="48"/>
        <v>7.783667610229314E-2</v>
      </c>
      <c r="BD161" s="24">
        <v>38.542241912506555</v>
      </c>
      <c r="BE161" s="19">
        <f t="shared" si="49"/>
        <v>0.19496405184983301</v>
      </c>
      <c r="BF161" s="24">
        <f t="shared" si="50"/>
        <v>1.387741046831956</v>
      </c>
      <c r="BJ161" s="14"/>
      <c r="BK161" s="14">
        <f t="shared" si="51"/>
        <v>0.30393766902399783</v>
      </c>
      <c r="BL161" s="14">
        <f t="shared" si="52"/>
        <v>-17.065750820337712</v>
      </c>
      <c r="BM161" s="14">
        <f t="shared" si="53"/>
        <v>-5.3581713470657713</v>
      </c>
      <c r="BN161" s="14">
        <f t="shared" si="54"/>
        <v>-1.4588235294117644</v>
      </c>
      <c r="BO161" s="14">
        <f t="shared" si="55"/>
        <v>3.4636576787807689</v>
      </c>
      <c r="BP161" s="14">
        <f t="shared" si="56"/>
        <v>-10.225041736227046</v>
      </c>
      <c r="BQ161" s="14">
        <f t="shared" si="57"/>
        <v>-2.7176178660049626</v>
      </c>
      <c r="BR161" s="14">
        <f t="shared" si="58"/>
        <v>-13.423553719008275</v>
      </c>
      <c r="BS161" s="24">
        <f t="shared" si="59"/>
        <v>10.000857971892824</v>
      </c>
      <c r="BT161" s="24">
        <f t="shared" si="60"/>
        <v>9.9954108016357814</v>
      </c>
      <c r="BU161" s="24">
        <f t="shared" si="61"/>
        <v>0.30393766902399783</v>
      </c>
      <c r="BV161" s="24">
        <f t="shared" si="62"/>
        <v>4.3011744083926446</v>
      </c>
      <c r="BW161" s="24">
        <f t="shared" si="63"/>
        <v>4.3011744083926446</v>
      </c>
      <c r="BX161" s="24">
        <f t="shared" si="64"/>
        <v>26.01460183248253</v>
      </c>
      <c r="BY161" s="24">
        <f t="shared" si="65"/>
        <v>26.01460183248253</v>
      </c>
    </row>
    <row r="162" spans="1:77">
      <c r="A162" t="s">
        <v>179</v>
      </c>
      <c r="B162" s="5">
        <v>163</v>
      </c>
      <c r="C162" t="s">
        <v>417</v>
      </c>
      <c r="D162" t="s">
        <v>314</v>
      </c>
      <c r="E162" t="s">
        <v>416</v>
      </c>
      <c r="F162">
        <v>4</v>
      </c>
      <c r="G162" t="s">
        <v>313</v>
      </c>
      <c r="H162" t="s">
        <v>314</v>
      </c>
      <c r="I162" t="s">
        <v>308</v>
      </c>
      <c r="J162">
        <v>3</v>
      </c>
      <c r="L162">
        <v>1</v>
      </c>
      <c r="M162" t="s">
        <v>364</v>
      </c>
      <c r="N162" t="s">
        <v>365</v>
      </c>
      <c r="O162">
        <v>5</v>
      </c>
      <c r="P162" s="14">
        <v>1</v>
      </c>
      <c r="Q162" s="14" t="s">
        <v>381</v>
      </c>
      <c r="R162" s="14">
        <v>1</v>
      </c>
      <c r="S162" s="14" t="s">
        <v>381</v>
      </c>
      <c r="T162" s="15">
        <v>0.62122299999999997</v>
      </c>
      <c r="U162" s="16">
        <v>23445.9</v>
      </c>
      <c r="V162" s="17">
        <v>259516</v>
      </c>
      <c r="W162" s="24">
        <v>107.374</v>
      </c>
      <c r="X162" s="24">
        <v>83.715400000000002</v>
      </c>
      <c r="Y162" s="24">
        <v>62.604500000000002</v>
      </c>
      <c r="Z162" s="19">
        <f t="shared" si="44"/>
        <v>9.0344718630065199E-2</v>
      </c>
      <c r="AA162" s="19">
        <f t="shared" si="45"/>
        <v>33.206146916944959</v>
      </c>
      <c r="AB162" s="15">
        <v>0.64512049515141878</v>
      </c>
      <c r="AC162" s="16">
        <v>21231.630495651327</v>
      </c>
      <c r="AD162" s="17">
        <v>275747.13764724304</v>
      </c>
      <c r="AE162" s="21">
        <v>0.69016426324202984</v>
      </c>
      <c r="AF162" s="16">
        <v>25671.783852212011</v>
      </c>
      <c r="AG162" s="28">
        <v>383883.27005792659</v>
      </c>
      <c r="AH162" s="21">
        <v>0.64512049515141878</v>
      </c>
      <c r="AI162" s="16">
        <v>21231.630495651327</v>
      </c>
      <c r="AJ162" s="28">
        <v>275747.13764724304</v>
      </c>
      <c r="AK162" s="21">
        <v>0.69016426324202984</v>
      </c>
      <c r="AL162" s="16">
        <v>25671.783852212011</v>
      </c>
      <c r="AM162" s="28">
        <v>383883.27005792659</v>
      </c>
      <c r="AN162" s="15">
        <v>0.64512049515141878</v>
      </c>
      <c r="AO162" s="16">
        <v>21231.630495651327</v>
      </c>
      <c r="AP162" s="17">
        <v>275747.13764724304</v>
      </c>
      <c r="AQ162" s="15">
        <v>0.66665708989612993</v>
      </c>
      <c r="AR162" s="16">
        <v>29210.410347688303</v>
      </c>
      <c r="AS162" s="17">
        <v>388043.70709126268</v>
      </c>
      <c r="AT162" s="15">
        <v>0.60461703461614957</v>
      </c>
      <c r="AU162" s="16">
        <v>22992.059884716298</v>
      </c>
      <c r="AV162" s="17">
        <v>255539.73890906628</v>
      </c>
      <c r="AW162" s="24">
        <v>100.8</v>
      </c>
      <c r="AX162" s="24">
        <v>85.2</v>
      </c>
      <c r="AY162" s="24">
        <v>101.2</v>
      </c>
      <c r="AZ162" s="24">
        <v>61.2</v>
      </c>
      <c r="BA162" s="24">
        <f t="shared" si="46"/>
        <v>101</v>
      </c>
      <c r="BB162" s="24">
        <f t="shared" si="47"/>
        <v>73.2</v>
      </c>
      <c r="BC162" s="19">
        <f t="shared" si="48"/>
        <v>7.6996739392495392E-2</v>
      </c>
      <c r="BD162" s="24">
        <v>38.962688857606352</v>
      </c>
      <c r="BE162" s="19">
        <f t="shared" si="49"/>
        <v>2.3897495151418813</v>
      </c>
      <c r="BF162" s="24">
        <f t="shared" si="50"/>
        <v>1.3797814207650272</v>
      </c>
      <c r="BJ162" s="14"/>
      <c r="BK162" s="14">
        <f t="shared" si="51"/>
        <v>3.7043459835840031</v>
      </c>
      <c r="BL162" s="14">
        <f t="shared" si="52"/>
        <v>-10.42910719834825</v>
      </c>
      <c r="BM162" s="14">
        <f t="shared" si="53"/>
        <v>5.886239757820138</v>
      </c>
      <c r="BN162" s="14">
        <f t="shared" si="54"/>
        <v>-6.5218253968253954</v>
      </c>
      <c r="BO162" s="14">
        <f t="shared" si="55"/>
        <v>1.7424882629107983</v>
      </c>
      <c r="BP162" s="14">
        <f t="shared" si="56"/>
        <v>-2.2949346405228739</v>
      </c>
      <c r="BQ162" s="14">
        <f t="shared" si="57"/>
        <v>-6.3108910891089067</v>
      </c>
      <c r="BR162" s="14">
        <f t="shared" si="58"/>
        <v>-14.365300546448086</v>
      </c>
      <c r="BS162" s="24">
        <f t="shared" si="59"/>
        <v>14.774498653569163</v>
      </c>
      <c r="BT162" s="24">
        <f t="shared" si="60"/>
        <v>16.914851935921057</v>
      </c>
      <c r="BU162" s="24">
        <f t="shared" si="61"/>
        <v>3.7043459835840031</v>
      </c>
      <c r="BV162" s="24">
        <f t="shared" si="62"/>
        <v>8.6705460945995618</v>
      </c>
      <c r="BW162" s="24">
        <f t="shared" si="63"/>
        <v>8.6705460945995618</v>
      </c>
      <c r="BX162" s="24">
        <f t="shared" si="64"/>
        <v>32.397158135898977</v>
      </c>
      <c r="BY162" s="24">
        <f t="shared" si="65"/>
        <v>32.397158135898977</v>
      </c>
    </row>
    <row r="163" spans="1:77">
      <c r="A163" t="s">
        <v>180</v>
      </c>
      <c r="B163">
        <v>164</v>
      </c>
      <c r="C163" t="s">
        <v>417</v>
      </c>
      <c r="D163" t="s">
        <v>314</v>
      </c>
      <c r="E163" t="s">
        <v>416</v>
      </c>
      <c r="F163">
        <v>4</v>
      </c>
      <c r="G163" t="s">
        <v>310</v>
      </c>
      <c r="H163" t="s">
        <v>294</v>
      </c>
      <c r="I163" t="s">
        <v>295</v>
      </c>
      <c r="J163">
        <v>3</v>
      </c>
      <c r="K163" t="s">
        <v>332</v>
      </c>
      <c r="L163">
        <v>0</v>
      </c>
      <c r="M163" t="s">
        <v>364</v>
      </c>
      <c r="N163" t="s">
        <v>365</v>
      </c>
      <c r="O163">
        <v>5</v>
      </c>
      <c r="P163" s="14">
        <v>1</v>
      </c>
      <c r="Q163" s="14" t="s">
        <v>381</v>
      </c>
      <c r="R163" s="18">
        <v>4</v>
      </c>
      <c r="S163" s="18" t="s">
        <v>380</v>
      </c>
      <c r="T163" s="15">
        <v>0.57342400000000004</v>
      </c>
      <c r="U163" s="16">
        <v>18279.8</v>
      </c>
      <c r="V163" s="17">
        <v>175888</v>
      </c>
      <c r="W163" s="24">
        <v>84.348600000000005</v>
      </c>
      <c r="X163" s="24">
        <v>79.536799999999999</v>
      </c>
      <c r="Y163" s="24">
        <v>58.591099999999997</v>
      </c>
      <c r="Z163" s="19">
        <f t="shared" si="44"/>
        <v>0.10392863640498498</v>
      </c>
      <c r="AA163" s="19">
        <f t="shared" si="45"/>
        <v>28.865961334369082</v>
      </c>
      <c r="AB163" s="15">
        <v>0.61041445938474514</v>
      </c>
      <c r="AC163" s="16">
        <v>16680.233380720496</v>
      </c>
      <c r="AD163" s="17">
        <v>196472.0166243604</v>
      </c>
      <c r="AE163" s="21">
        <v>0.64414239150204478</v>
      </c>
      <c r="AF163" s="16">
        <v>28875.109987590549</v>
      </c>
      <c r="AG163" s="28">
        <v>355118.61026083154</v>
      </c>
      <c r="AH163" s="21">
        <v>0.61041445938474514</v>
      </c>
      <c r="AI163" s="16">
        <v>16680.233380720496</v>
      </c>
      <c r="AJ163" s="28">
        <v>196472.0166243604</v>
      </c>
      <c r="AK163" s="21">
        <v>0.65065082202693636</v>
      </c>
      <c r="AL163" s="16">
        <v>19791.667691906598</v>
      </c>
      <c r="AM163" s="28">
        <v>261399.08580142955</v>
      </c>
      <c r="AN163" s="15">
        <v>0.55913462862690189</v>
      </c>
      <c r="AO163" s="16">
        <v>13084.451322017569</v>
      </c>
      <c r="AP163" s="17">
        <v>129472.72202743287</v>
      </c>
      <c r="AQ163" s="15">
        <v>0.64414239150204478</v>
      </c>
      <c r="AR163" s="16">
        <v>28875.109987590549</v>
      </c>
      <c r="AS163" s="17">
        <v>355118.61026083154</v>
      </c>
      <c r="AT163" s="15">
        <v>0.57462129677059481</v>
      </c>
      <c r="AU163" s="16">
        <v>22698.469987590554</v>
      </c>
      <c r="AV163" s="17">
        <v>231117.04226083157</v>
      </c>
      <c r="AW163" s="24">
        <v>87.6</v>
      </c>
      <c r="AX163" s="24">
        <v>77.3</v>
      </c>
      <c r="AY163" s="24">
        <v>79.5</v>
      </c>
      <c r="AZ163" s="24">
        <v>58.1</v>
      </c>
      <c r="BA163" s="24">
        <f t="shared" si="46"/>
        <v>83.55</v>
      </c>
      <c r="BB163" s="24">
        <f t="shared" si="47"/>
        <v>67.7</v>
      </c>
      <c r="BC163" s="19">
        <f t="shared" si="48"/>
        <v>8.489877422397428E-2</v>
      </c>
      <c r="BD163" s="24">
        <v>35.336199225746185</v>
      </c>
      <c r="BE163" s="19">
        <f t="shared" si="49"/>
        <v>-1.4289371373098159</v>
      </c>
      <c r="BF163" s="24">
        <f t="shared" si="50"/>
        <v>1.2341211225997044</v>
      </c>
      <c r="BJ163" s="14"/>
      <c r="BK163" s="14">
        <f t="shared" si="51"/>
        <v>-2.555622678600566</v>
      </c>
      <c r="BL163" s="14">
        <f t="shared" si="52"/>
        <v>-39.706278468399162</v>
      </c>
      <c r="BM163" s="14">
        <f t="shared" si="53"/>
        <v>-35.849464849231019</v>
      </c>
      <c r="BN163" s="14">
        <f t="shared" si="54"/>
        <v>3.7116438356164267</v>
      </c>
      <c r="BO163" s="14">
        <f t="shared" si="55"/>
        <v>-2.893661060802073</v>
      </c>
      <c r="BP163" s="14">
        <f t="shared" si="56"/>
        <v>-0.84526678141135259</v>
      </c>
      <c r="BQ163" s="14">
        <f t="shared" si="57"/>
        <v>-0.9558348294434561</v>
      </c>
      <c r="BR163" s="14">
        <f t="shared" si="58"/>
        <v>-17.484194977843419</v>
      </c>
      <c r="BS163" s="24">
        <f t="shared" si="59"/>
        <v>18.310508863847602</v>
      </c>
      <c r="BT163" s="24">
        <f t="shared" si="60"/>
        <v>-1.2248236728462738</v>
      </c>
      <c r="BU163" s="24">
        <f t="shared" si="61"/>
        <v>6.0598923921344987</v>
      </c>
      <c r="BV163" s="24">
        <f t="shared" si="62"/>
        <v>36.693574473461823</v>
      </c>
      <c r="BW163" s="24">
        <f t="shared" si="63"/>
        <v>7.6389100476098131</v>
      </c>
      <c r="BX163" s="24">
        <f t="shared" si="64"/>
        <v>50.47063293280749</v>
      </c>
      <c r="BY163" s="24">
        <f t="shared" si="65"/>
        <v>32.712848072616289</v>
      </c>
    </row>
    <row r="164" spans="1:77">
      <c r="A164" t="s">
        <v>181</v>
      </c>
      <c r="B164">
        <v>165</v>
      </c>
      <c r="C164" t="s">
        <v>418</v>
      </c>
      <c r="D164" t="s">
        <v>314</v>
      </c>
      <c r="E164" t="s">
        <v>416</v>
      </c>
      <c r="F164">
        <v>3</v>
      </c>
      <c r="G164" t="s">
        <v>299</v>
      </c>
      <c r="H164" t="s">
        <v>294</v>
      </c>
      <c r="I164" t="s">
        <v>295</v>
      </c>
      <c r="J164">
        <v>2</v>
      </c>
      <c r="L164">
        <v>1</v>
      </c>
      <c r="M164" t="s">
        <v>364</v>
      </c>
      <c r="N164" t="s">
        <v>365</v>
      </c>
      <c r="O164">
        <v>5</v>
      </c>
      <c r="P164" s="14">
        <v>4</v>
      </c>
      <c r="Q164" s="14" t="s">
        <v>380</v>
      </c>
      <c r="R164" s="14">
        <v>4</v>
      </c>
      <c r="S164" s="14" t="s">
        <v>380</v>
      </c>
      <c r="T164" s="15">
        <v>0.65203199999999994</v>
      </c>
      <c r="U164" s="16">
        <v>28002.6</v>
      </c>
      <c r="V164" s="17">
        <v>333565</v>
      </c>
      <c r="W164" s="24">
        <v>117.715</v>
      </c>
      <c r="X164" s="24">
        <v>79.587500000000006</v>
      </c>
      <c r="Y164" s="24">
        <v>61.819099999999999</v>
      </c>
      <c r="Z164" s="19">
        <f t="shared" si="44"/>
        <v>8.3949455128685554E-2</v>
      </c>
      <c r="AA164" s="19">
        <f t="shared" si="45"/>
        <v>35.73578881960961</v>
      </c>
      <c r="AB164" s="15">
        <v>0.61484809562464393</v>
      </c>
      <c r="AC164" s="16">
        <v>25761.305094769115</v>
      </c>
      <c r="AD164" s="17">
        <v>296249.65414376103</v>
      </c>
      <c r="AE164" s="21">
        <v>0.67236385209019778</v>
      </c>
      <c r="AF164" s="16">
        <v>31482.884951802436</v>
      </c>
      <c r="AG164" s="28">
        <v>428054.42772385891</v>
      </c>
      <c r="AH164" s="21">
        <v>0.65151967729406068</v>
      </c>
      <c r="AI164" s="16">
        <v>22936.843413492632</v>
      </c>
      <c r="AJ164" s="28">
        <v>303714.78925470775</v>
      </c>
      <c r="AK164" s="21">
        <v>0.69130563743628903</v>
      </c>
      <c r="AL164" s="16">
        <v>26874.593554900843</v>
      </c>
      <c r="AM164" s="28">
        <v>403317.53920415154</v>
      </c>
      <c r="AN164" s="15">
        <v>0.61423025474310378</v>
      </c>
      <c r="AO164" s="16">
        <v>20313.645777365171</v>
      </c>
      <c r="AP164" s="17">
        <v>234807.40168118232</v>
      </c>
      <c r="AQ164" s="15">
        <v>0.67236385209019778</v>
      </c>
      <c r="AR164" s="16">
        <v>31482.884951802436</v>
      </c>
      <c r="AS164" s="17">
        <v>428054.42772385891</v>
      </c>
      <c r="AT164" s="15">
        <v>0.61484809562464393</v>
      </c>
      <c r="AU164" s="16">
        <v>25761.305094769115</v>
      </c>
      <c r="AV164" s="17">
        <v>296249.65414376103</v>
      </c>
      <c r="AW164" s="24">
        <v>113.5</v>
      </c>
      <c r="AX164" s="24">
        <v>82.2</v>
      </c>
      <c r="AY164" s="24">
        <v>114.5</v>
      </c>
      <c r="AZ164" s="24">
        <v>61.9</v>
      </c>
      <c r="BA164" s="24">
        <f t="shared" si="46"/>
        <v>114</v>
      </c>
      <c r="BB164" s="24">
        <f t="shared" si="47"/>
        <v>72.05</v>
      </c>
      <c r="BC164" s="19">
        <f t="shared" si="48"/>
        <v>8.6958093400061595E-2</v>
      </c>
      <c r="BD164" s="24">
        <v>34.677290958202171</v>
      </c>
      <c r="BE164" s="19">
        <f t="shared" si="49"/>
        <v>-3.7801745256896169</v>
      </c>
      <c r="BF164" s="24">
        <f t="shared" si="50"/>
        <v>1.5822345593337961</v>
      </c>
      <c r="BJ164" s="14"/>
      <c r="BK164" s="14">
        <f t="shared" si="51"/>
        <v>-6.1543281147403599</v>
      </c>
      <c r="BL164" s="14">
        <f t="shared" si="52"/>
        <v>-37.851178005685107</v>
      </c>
      <c r="BM164" s="14">
        <f t="shared" si="53"/>
        <v>-42.058980088246592</v>
      </c>
      <c r="BN164" s="14">
        <f t="shared" si="54"/>
        <v>-3.7136563876652011</v>
      </c>
      <c r="BO164" s="14">
        <f t="shared" si="55"/>
        <v>3.1782238442822344</v>
      </c>
      <c r="BP164" s="14">
        <f t="shared" si="56"/>
        <v>0.13069466882067809</v>
      </c>
      <c r="BQ164" s="14">
        <f t="shared" si="57"/>
        <v>-3.2587719298245643</v>
      </c>
      <c r="BR164" s="14">
        <f t="shared" si="58"/>
        <v>-10.461485079805703</v>
      </c>
      <c r="BS164" s="24">
        <f t="shared" si="59"/>
        <v>-3.0524237394532507</v>
      </c>
      <c r="BT164" s="24">
        <f t="shared" si="60"/>
        <v>3.1191224847977739</v>
      </c>
      <c r="BU164" s="24">
        <f t="shared" si="61"/>
        <v>-7.863503187917166E-2</v>
      </c>
      <c r="BV164" s="24">
        <f t="shared" si="62"/>
        <v>11.054529968045976</v>
      </c>
      <c r="BW164" s="24">
        <f t="shared" si="63"/>
        <v>-4.1972967620693673</v>
      </c>
      <c r="BX164" s="24">
        <f t="shared" si="64"/>
        <v>22.074161976620118</v>
      </c>
      <c r="BY164" s="24">
        <f t="shared" si="65"/>
        <v>17.29469522743571</v>
      </c>
    </row>
    <row r="165" spans="1:77">
      <c r="A165" t="s">
        <v>182</v>
      </c>
      <c r="B165" s="6">
        <v>166</v>
      </c>
      <c r="C165" t="s">
        <v>419</v>
      </c>
      <c r="D165" t="s">
        <v>314</v>
      </c>
      <c r="E165" t="s">
        <v>416</v>
      </c>
      <c r="F165">
        <v>2</v>
      </c>
      <c r="G165" t="s">
        <v>321</v>
      </c>
      <c r="H165" t="s">
        <v>294</v>
      </c>
      <c r="I165" t="s">
        <v>308</v>
      </c>
      <c r="J165">
        <v>1</v>
      </c>
      <c r="L165">
        <v>2</v>
      </c>
      <c r="M165" t="s">
        <v>364</v>
      </c>
      <c r="N165" t="s">
        <v>365</v>
      </c>
      <c r="O165">
        <v>5</v>
      </c>
      <c r="P165" s="14">
        <v>1</v>
      </c>
      <c r="Q165" s="14" t="s">
        <v>381</v>
      </c>
      <c r="R165" s="14">
        <v>1</v>
      </c>
      <c r="S165" s="14" t="s">
        <v>381</v>
      </c>
      <c r="T165" s="15">
        <v>0.65139199999999997</v>
      </c>
      <c r="U165" s="16">
        <v>24453.4</v>
      </c>
      <c r="V165" s="17">
        <v>295650</v>
      </c>
      <c r="W165" s="24">
        <v>97.561000000000007</v>
      </c>
      <c r="X165" s="24">
        <v>83.213800000000006</v>
      </c>
      <c r="Y165" s="24">
        <v>72.054900000000004</v>
      </c>
      <c r="Z165" s="19">
        <f t="shared" si="44"/>
        <v>8.2710637578217491E-2</v>
      </c>
      <c r="AA165" s="19">
        <f t="shared" si="45"/>
        <v>36.271029795447667</v>
      </c>
      <c r="AB165" s="15">
        <v>0.65005186470977616</v>
      </c>
      <c r="AC165" s="16">
        <v>21433.764006013003</v>
      </c>
      <c r="AD165" s="17">
        <v>282540.73908364773</v>
      </c>
      <c r="AE165" s="21">
        <v>0.68630576919716768</v>
      </c>
      <c r="AF165" s="16">
        <v>25107.014529011416</v>
      </c>
      <c r="AG165" s="28">
        <v>370668.64986365696</v>
      </c>
      <c r="AH165" s="21">
        <v>0.65005186470977616</v>
      </c>
      <c r="AI165" s="16">
        <v>21433.764006013003</v>
      </c>
      <c r="AJ165" s="28">
        <v>282540.73908364773</v>
      </c>
      <c r="AK165" s="21">
        <v>0.68630576919716768</v>
      </c>
      <c r="AL165" s="16">
        <v>25107.014529011416</v>
      </c>
      <c r="AM165" s="28">
        <v>370668.64986365696</v>
      </c>
      <c r="AN165" s="15">
        <v>0.65005186470977616</v>
      </c>
      <c r="AO165" s="16">
        <v>21433.764006013003</v>
      </c>
      <c r="AP165" s="17">
        <v>282540.73908364773</v>
      </c>
      <c r="AQ165" s="15">
        <v>0.63358346186866243</v>
      </c>
      <c r="AR165" s="16">
        <v>20698.570543534774</v>
      </c>
      <c r="AS165" s="17">
        <v>250470.38161806841</v>
      </c>
      <c r="AT165" s="15">
        <v>0.60712656297115342</v>
      </c>
      <c r="AU165" s="16">
        <v>17838.928538202046</v>
      </c>
      <c r="AV165" s="17">
        <v>201018.64523051083</v>
      </c>
      <c r="AW165" s="24">
        <v>96.9</v>
      </c>
      <c r="AX165" s="24">
        <v>83.7</v>
      </c>
      <c r="AY165" s="24">
        <v>105.2</v>
      </c>
      <c r="AZ165" s="24">
        <v>63.8</v>
      </c>
      <c r="BA165" s="24">
        <f t="shared" si="46"/>
        <v>101.05000000000001</v>
      </c>
      <c r="BB165" s="24">
        <f t="shared" si="47"/>
        <v>73.75</v>
      </c>
      <c r="BC165" s="19">
        <f t="shared" si="48"/>
        <v>7.5860791174852213E-2</v>
      </c>
      <c r="BD165" s="24">
        <v>39.546120644659155</v>
      </c>
      <c r="BE165" s="19">
        <f t="shared" si="49"/>
        <v>-0.13401352902238095</v>
      </c>
      <c r="BF165" s="24">
        <f t="shared" si="50"/>
        <v>1.3701694915254239</v>
      </c>
      <c r="BJ165" s="14"/>
      <c r="BK165" s="14">
        <f t="shared" si="51"/>
        <v>-0.20615821028713296</v>
      </c>
      <c r="BL165" s="14">
        <f t="shared" si="52"/>
        <v>-14.08822077699406</v>
      </c>
      <c r="BM165" s="14">
        <f t="shared" si="53"/>
        <v>-4.6397772437592453</v>
      </c>
      <c r="BN165" s="14">
        <f t="shared" si="54"/>
        <v>-0.68214654282765874</v>
      </c>
      <c r="BO165" s="14">
        <f t="shared" si="55"/>
        <v>0.58088410991636397</v>
      </c>
      <c r="BP165" s="14">
        <f t="shared" si="56"/>
        <v>-12.93871473354233</v>
      </c>
      <c r="BQ165" s="14">
        <f t="shared" si="57"/>
        <v>3.4527461652647244</v>
      </c>
      <c r="BR165" s="14">
        <f t="shared" si="58"/>
        <v>-12.832271186440686</v>
      </c>
      <c r="BS165" s="24">
        <f t="shared" si="59"/>
        <v>8.2816994330234017</v>
      </c>
      <c r="BT165" s="24">
        <f t="shared" si="60"/>
        <v>1.3627700096574173</v>
      </c>
      <c r="BU165" s="24">
        <f t="shared" si="61"/>
        <v>-0.20615821028713296</v>
      </c>
      <c r="BV165" s="24">
        <f t="shared" si="62"/>
        <v>2.6033144173958087</v>
      </c>
      <c r="BW165" s="24">
        <f t="shared" si="63"/>
        <v>2.6033144173958087</v>
      </c>
      <c r="BX165" s="24">
        <f t="shared" si="64"/>
        <v>20.238736103323298</v>
      </c>
      <c r="BY165" s="24">
        <f t="shared" si="65"/>
        <v>20.238736103323298</v>
      </c>
    </row>
    <row r="166" spans="1:77">
      <c r="A166" t="s">
        <v>183</v>
      </c>
      <c r="B166" s="6">
        <v>167</v>
      </c>
      <c r="C166" t="s">
        <v>418</v>
      </c>
      <c r="D166" t="s">
        <v>314</v>
      </c>
      <c r="E166" t="s">
        <v>416</v>
      </c>
      <c r="F166">
        <v>3</v>
      </c>
      <c r="G166" t="s">
        <v>313</v>
      </c>
      <c r="H166" t="s">
        <v>314</v>
      </c>
      <c r="I166" t="s">
        <v>308</v>
      </c>
      <c r="J166">
        <v>3</v>
      </c>
      <c r="L166">
        <v>0</v>
      </c>
      <c r="M166" t="s">
        <v>364</v>
      </c>
      <c r="N166" t="s">
        <v>365</v>
      </c>
      <c r="O166">
        <v>5</v>
      </c>
      <c r="P166" s="14">
        <v>1</v>
      </c>
      <c r="Q166" s="14" t="s">
        <v>381</v>
      </c>
      <c r="R166" s="14">
        <v>1</v>
      </c>
      <c r="S166" s="14" t="s">
        <v>381</v>
      </c>
      <c r="T166" s="15">
        <v>0.67695300000000003</v>
      </c>
      <c r="U166" s="16">
        <v>31084.5</v>
      </c>
      <c r="V166" s="17">
        <v>405212</v>
      </c>
      <c r="W166" s="24">
        <v>105.538</v>
      </c>
      <c r="X166" s="24">
        <v>89.392200000000003</v>
      </c>
      <c r="Y166" s="24">
        <v>87.423299999999998</v>
      </c>
      <c r="Z166" s="19">
        <f t="shared" si="44"/>
        <v>7.6711696593388154E-2</v>
      </c>
      <c r="AA166" s="19">
        <f t="shared" si="45"/>
        <v>39.107465135356854</v>
      </c>
      <c r="AB166" s="15">
        <v>0.68554487460364777</v>
      </c>
      <c r="AC166" s="16">
        <v>27213.659869337218</v>
      </c>
      <c r="AD166" s="17">
        <v>400713.12590760266</v>
      </c>
      <c r="AE166" s="21">
        <v>0.72351682960118424</v>
      </c>
      <c r="AF166" s="16">
        <v>32547.485665522468</v>
      </c>
      <c r="AG166" s="28">
        <v>547105.45700565237</v>
      </c>
      <c r="AH166" s="21">
        <v>0.68554487460364777</v>
      </c>
      <c r="AI166" s="16">
        <v>27213.659869337218</v>
      </c>
      <c r="AJ166" s="28">
        <v>400713.12590760266</v>
      </c>
      <c r="AK166" s="21">
        <v>0.72351682960118424</v>
      </c>
      <c r="AL166" s="16">
        <v>32547.485665522468</v>
      </c>
      <c r="AM166" s="28">
        <v>547105.45700565237</v>
      </c>
      <c r="AN166" s="15">
        <v>0.68554487460364777</v>
      </c>
      <c r="AO166" s="16">
        <v>27213.659869337218</v>
      </c>
      <c r="AP166" s="17">
        <v>400713.12590760266</v>
      </c>
      <c r="AQ166" s="15">
        <v>0.71496707061616482</v>
      </c>
      <c r="AR166" s="16">
        <v>47509.605592128377</v>
      </c>
      <c r="AS166" s="17">
        <v>743259.40720983886</v>
      </c>
      <c r="AT166" s="15">
        <v>0.64911970055260648</v>
      </c>
      <c r="AU166" s="16">
        <v>36781.755592128378</v>
      </c>
      <c r="AV166" s="17">
        <v>463670.64970983885</v>
      </c>
      <c r="AW166" s="24">
        <v>106.6</v>
      </c>
      <c r="AX166" s="24">
        <v>95.3</v>
      </c>
      <c r="AY166" s="24">
        <v>123.5</v>
      </c>
      <c r="AZ166" s="24">
        <v>69.8</v>
      </c>
      <c r="BA166" s="24">
        <f t="shared" si="46"/>
        <v>115.05</v>
      </c>
      <c r="BB166" s="24">
        <f t="shared" si="47"/>
        <v>82.55</v>
      </c>
      <c r="BC166" s="19">
        <f t="shared" si="48"/>
        <v>6.7913073243356159E-2</v>
      </c>
      <c r="BD166" s="24">
        <v>44.174116362691414</v>
      </c>
      <c r="BE166" s="19">
        <f t="shared" si="49"/>
        <v>0.85918746036477422</v>
      </c>
      <c r="BF166" s="24">
        <f t="shared" si="50"/>
        <v>1.3937007874015748</v>
      </c>
      <c r="BJ166" s="14"/>
      <c r="BK166" s="14">
        <f t="shared" si="51"/>
        <v>1.2532913485226171</v>
      </c>
      <c r="BL166" s="14">
        <f t="shared" si="52"/>
        <v>-14.223886640929988</v>
      </c>
      <c r="BM166" s="14">
        <f t="shared" si="53"/>
        <v>-1.1227169267808559</v>
      </c>
      <c r="BN166" s="14">
        <f t="shared" si="54"/>
        <v>0.99624765478423805</v>
      </c>
      <c r="BO166" s="14">
        <f t="shared" si="55"/>
        <v>6.1991605456453245</v>
      </c>
      <c r="BP166" s="14">
        <f t="shared" si="56"/>
        <v>-25.248280802292268</v>
      </c>
      <c r="BQ166" s="14">
        <f t="shared" si="57"/>
        <v>8.2677096914385064</v>
      </c>
      <c r="BR166" s="14">
        <f t="shared" si="58"/>
        <v>-8.2885523924894073</v>
      </c>
      <c r="BS166" s="24">
        <f t="shared" si="59"/>
        <v>11.469728530017081</v>
      </c>
      <c r="BT166" s="24">
        <f t="shared" si="60"/>
        <v>9.4027985000271617</v>
      </c>
      <c r="BU166" s="24">
        <f t="shared" si="61"/>
        <v>1.2532913485226171</v>
      </c>
      <c r="BV166" s="24">
        <f t="shared" si="62"/>
        <v>4.4949268295468006</v>
      </c>
      <c r="BW166" s="24">
        <f t="shared" si="63"/>
        <v>4.4949268295468006</v>
      </c>
      <c r="BX166" s="24">
        <f t="shared" si="64"/>
        <v>25.935302817530921</v>
      </c>
      <c r="BY166" s="24">
        <f t="shared" si="65"/>
        <v>25.935302817530921</v>
      </c>
    </row>
    <row r="167" spans="1:77">
      <c r="A167" t="s">
        <v>184</v>
      </c>
      <c r="B167">
        <v>168</v>
      </c>
      <c r="C167" t="s">
        <v>307</v>
      </c>
      <c r="D167" t="s">
        <v>294</v>
      </c>
      <c r="E167" t="s">
        <v>308</v>
      </c>
      <c r="F167">
        <v>2</v>
      </c>
      <c r="G167" t="s">
        <v>310</v>
      </c>
      <c r="H167" t="s">
        <v>294</v>
      </c>
      <c r="I167" t="s">
        <v>295</v>
      </c>
      <c r="J167">
        <v>3</v>
      </c>
      <c r="L167">
        <v>2</v>
      </c>
      <c r="M167" t="s">
        <v>364</v>
      </c>
      <c r="N167" t="s">
        <v>365</v>
      </c>
      <c r="O167">
        <v>5</v>
      </c>
      <c r="P167" s="14">
        <v>4</v>
      </c>
      <c r="Q167" s="14" t="s">
        <v>380</v>
      </c>
      <c r="R167" s="14">
        <v>4</v>
      </c>
      <c r="S167" s="14" t="s">
        <v>380</v>
      </c>
      <c r="T167" s="15">
        <v>0.65548600000000001</v>
      </c>
      <c r="U167" s="16">
        <v>27008</v>
      </c>
      <c r="V167" s="17">
        <v>340378</v>
      </c>
      <c r="W167" s="24">
        <v>112.744</v>
      </c>
      <c r="X167" s="24">
        <v>82.911299999999997</v>
      </c>
      <c r="Y167" s="24">
        <v>63.152099999999997</v>
      </c>
      <c r="Z167" s="19">
        <f t="shared" si="44"/>
        <v>7.9347078835882462E-2</v>
      </c>
      <c r="AA167" s="19">
        <f t="shared" si="45"/>
        <v>37.808575236966824</v>
      </c>
      <c r="AB167" s="15">
        <v>0.61648094098862083</v>
      </c>
      <c r="AC167" s="16">
        <v>20163.801784177442</v>
      </c>
      <c r="AD167" s="17">
        <v>234095.14527201746</v>
      </c>
      <c r="AE167" s="21">
        <v>0.65989784824704689</v>
      </c>
      <c r="AF167" s="16">
        <v>24346.99346682812</v>
      </c>
      <c r="AG167" s="28">
        <v>319889.03941924899</v>
      </c>
      <c r="AH167" s="21">
        <v>0.65204421091544706</v>
      </c>
      <c r="AI167" s="16">
        <v>23248.099367017967</v>
      </c>
      <c r="AJ167" s="28">
        <v>308255.78550628317</v>
      </c>
      <c r="AK167" s="21">
        <v>0.69920214671737124</v>
      </c>
      <c r="AL167" s="16">
        <v>28023.647092705043</v>
      </c>
      <c r="AM167" s="28">
        <v>431963.69942656788</v>
      </c>
      <c r="AN167" s="15">
        <v>0.61648094098862083</v>
      </c>
      <c r="AO167" s="16">
        <v>20163.801784177442</v>
      </c>
      <c r="AP167" s="17">
        <v>234095.14527201746</v>
      </c>
      <c r="AQ167" s="15">
        <v>0.65989784824704689</v>
      </c>
      <c r="AR167" s="16">
        <v>24346.99346682812</v>
      </c>
      <c r="AS167" s="17">
        <v>319889.03941924899</v>
      </c>
      <c r="AT167" s="15">
        <v>0.61648094098862083</v>
      </c>
      <c r="AU167" s="16">
        <v>20163.801784177442</v>
      </c>
      <c r="AV167" s="17">
        <v>234095.14527201746</v>
      </c>
      <c r="AW167" s="24">
        <v>114</v>
      </c>
      <c r="AX167" s="24">
        <v>85.2</v>
      </c>
      <c r="AY167" s="24">
        <v>113.3</v>
      </c>
      <c r="AZ167" s="24">
        <v>60.8</v>
      </c>
      <c r="BA167" s="24">
        <f t="shared" si="46"/>
        <v>113.65</v>
      </c>
      <c r="BB167" s="24">
        <f t="shared" si="47"/>
        <v>73</v>
      </c>
      <c r="BC167" s="19">
        <f t="shared" si="48"/>
        <v>8.6135070254221624E-2</v>
      </c>
      <c r="BD167" s="24">
        <v>34.829019017987797</v>
      </c>
      <c r="BE167" s="19">
        <f t="shared" si="49"/>
        <v>-3.9005059011379184</v>
      </c>
      <c r="BF167" s="24">
        <f t="shared" si="50"/>
        <v>1.5568493150684932</v>
      </c>
      <c r="BJ167" s="14"/>
      <c r="BK167" s="14">
        <f t="shared" si="51"/>
        <v>-6.3270502651434208</v>
      </c>
      <c r="BL167" s="14">
        <f t="shared" si="52"/>
        <v>-33.942994922679752</v>
      </c>
      <c r="BM167" s="14">
        <f t="shared" si="53"/>
        <v>-45.401562943341851</v>
      </c>
      <c r="BN167" s="14">
        <f t="shared" si="54"/>
        <v>1.1017543859649126</v>
      </c>
      <c r="BO167" s="14">
        <f t="shared" si="55"/>
        <v>2.6862676056338097</v>
      </c>
      <c r="BP167" s="14">
        <f t="shared" si="56"/>
        <v>-3.8685855263157896</v>
      </c>
      <c r="BQ167" s="14">
        <f t="shared" si="57"/>
        <v>0.79718433787945953</v>
      </c>
      <c r="BR167" s="14">
        <f t="shared" si="58"/>
        <v>-13.577123287671228</v>
      </c>
      <c r="BS167" s="24">
        <f t="shared" si="59"/>
        <v>-8.5548094749387165</v>
      </c>
      <c r="BT167" s="24">
        <f t="shared" si="60"/>
        <v>15.804998989480129</v>
      </c>
      <c r="BU167" s="24">
        <f t="shared" si="61"/>
        <v>-0.52784596917451321</v>
      </c>
      <c r="BV167" s="24">
        <f t="shared" si="62"/>
        <v>10.929507730789853</v>
      </c>
      <c r="BW167" s="24">
        <f t="shared" si="63"/>
        <v>3.6242502246234416</v>
      </c>
      <c r="BX167" s="24">
        <f t="shared" si="64"/>
        <v>6.4050211341871028</v>
      </c>
      <c r="BY167" s="24">
        <f t="shared" si="65"/>
        <v>21.202174985571233</v>
      </c>
    </row>
    <row r="168" spans="1:77">
      <c r="A168" t="s">
        <v>185</v>
      </c>
      <c r="B168">
        <v>169</v>
      </c>
      <c r="C168" t="s">
        <v>293</v>
      </c>
      <c r="D168" t="s">
        <v>294</v>
      </c>
      <c r="E168" t="s">
        <v>295</v>
      </c>
      <c r="F168">
        <v>1</v>
      </c>
      <c r="G168" t="s">
        <v>297</v>
      </c>
      <c r="H168" t="s">
        <v>294</v>
      </c>
      <c r="I168" t="s">
        <v>298</v>
      </c>
      <c r="J168">
        <v>2</v>
      </c>
      <c r="L168">
        <v>1</v>
      </c>
      <c r="M168" t="s">
        <v>364</v>
      </c>
      <c r="N168" t="s">
        <v>365</v>
      </c>
      <c r="O168">
        <v>5</v>
      </c>
      <c r="P168" s="14">
        <v>4</v>
      </c>
      <c r="Q168" s="14" t="s">
        <v>380</v>
      </c>
      <c r="R168" s="14">
        <v>4</v>
      </c>
      <c r="S168" s="14" t="s">
        <v>380</v>
      </c>
      <c r="T168" s="15">
        <v>0.55560100000000001</v>
      </c>
      <c r="U168" s="16">
        <v>17057.400000000001</v>
      </c>
      <c r="V168" s="17">
        <v>158030</v>
      </c>
      <c r="W168" s="24">
        <v>88.680899999999994</v>
      </c>
      <c r="X168" s="24">
        <v>65.756600000000006</v>
      </c>
      <c r="Y168" s="24">
        <v>56.405900000000003</v>
      </c>
      <c r="Z168" s="19">
        <f t="shared" si="44"/>
        <v>0.10793773334177056</v>
      </c>
      <c r="AA168" s="19">
        <f t="shared" si="45"/>
        <v>27.793802103485874</v>
      </c>
      <c r="AB168" s="15">
        <v>0.5712881903935827</v>
      </c>
      <c r="AC168" s="16">
        <v>17223.145027059432</v>
      </c>
      <c r="AD168" s="17">
        <v>172308.25386856933</v>
      </c>
      <c r="AE168" s="21">
        <v>0.58634258772029269</v>
      </c>
      <c r="AF168" s="16">
        <v>19341.266266635026</v>
      </c>
      <c r="AG168" s="28">
        <v>201191.19703297503</v>
      </c>
      <c r="AH168" s="21">
        <v>0.6218539032180378</v>
      </c>
      <c r="AI168" s="16">
        <v>17059.063538380437</v>
      </c>
      <c r="AJ168" s="28">
        <v>207156.89970305594</v>
      </c>
      <c r="AK168" s="21">
        <v>0.63818425765043085</v>
      </c>
      <c r="AL168" s="16">
        <v>18901.628751532913</v>
      </c>
      <c r="AM168" s="28">
        <v>240578.59701258928</v>
      </c>
      <c r="AN168" s="15">
        <v>0.44781384422993525</v>
      </c>
      <c r="AO168" s="16">
        <v>10634.087550963643</v>
      </c>
      <c r="AP168" s="17">
        <v>81613.904890213948</v>
      </c>
      <c r="AQ168" s="15">
        <v>0.58634258772029269</v>
      </c>
      <c r="AR168" s="16">
        <v>19341.266266635026</v>
      </c>
      <c r="AS168" s="17">
        <v>201191.19703297503</v>
      </c>
      <c r="AT168" s="15">
        <v>0.5712881903935827</v>
      </c>
      <c r="AU168" s="16">
        <v>17223.145027059432</v>
      </c>
      <c r="AV168" s="17">
        <v>172308.25386856933</v>
      </c>
      <c r="AW168" s="24">
        <v>65.900000000000006</v>
      </c>
      <c r="AX168" s="24">
        <v>83.5</v>
      </c>
      <c r="AY168" s="24">
        <v>65.900000000000006</v>
      </c>
      <c r="AZ168" s="24">
        <v>71.900000000000006</v>
      </c>
      <c r="BA168" s="24">
        <f t="shared" si="46"/>
        <v>65.900000000000006</v>
      </c>
      <c r="BB168" s="24">
        <f t="shared" si="47"/>
        <v>77.7</v>
      </c>
      <c r="BC168" s="19">
        <f t="shared" si="48"/>
        <v>9.9955426628585309E-2</v>
      </c>
      <c r="BD168" s="24">
        <v>23.024233484748272</v>
      </c>
      <c r="BE168" s="19">
        <f t="shared" si="49"/>
        <v>-10.778715577006476</v>
      </c>
      <c r="BF168" s="24">
        <f t="shared" si="50"/>
        <v>0.84813384813384818</v>
      </c>
      <c r="BJ168" s="14"/>
      <c r="BK168" s="14">
        <f t="shared" si="51"/>
        <v>-24.069634549913598</v>
      </c>
      <c r="BL168" s="14">
        <f t="shared" si="52"/>
        <v>-60.403042745818745</v>
      </c>
      <c r="BM168" s="14">
        <f t="shared" si="53"/>
        <v>-93.631220332589251</v>
      </c>
      <c r="BN168" s="14">
        <f t="shared" si="54"/>
        <v>-34.568892261001501</v>
      </c>
      <c r="BO168" s="14">
        <f t="shared" si="55"/>
        <v>21.249580838323347</v>
      </c>
      <c r="BP168" s="14">
        <f t="shared" si="56"/>
        <v>21.549513212795553</v>
      </c>
      <c r="BQ168" s="14">
        <f t="shared" si="57"/>
        <v>-34.568892261001501</v>
      </c>
      <c r="BR168" s="14">
        <f t="shared" si="58"/>
        <v>15.371171171171166</v>
      </c>
      <c r="BS168" s="24">
        <f t="shared" si="59"/>
        <v>-20.715428471905749</v>
      </c>
      <c r="BT168" s="24">
        <f t="shared" si="60"/>
        <v>-18.981805963035516</v>
      </c>
      <c r="BU168" s="24">
        <f t="shared" si="61"/>
        <v>10.654094615340515</v>
      </c>
      <c r="BV168" s="24">
        <f t="shared" si="62"/>
        <v>11.808256166633962</v>
      </c>
      <c r="BW168" s="24">
        <f t="shared" si="63"/>
        <v>9.7569832514213655</v>
      </c>
      <c r="BX168" s="24">
        <f t="shared" si="64"/>
        <v>21.452825804252736</v>
      </c>
      <c r="BY168" s="24">
        <f t="shared" si="65"/>
        <v>34.312527397551321</v>
      </c>
    </row>
    <row r="169" spans="1:77">
      <c r="A169" t="s">
        <v>186</v>
      </c>
      <c r="B169">
        <v>170</v>
      </c>
      <c r="C169" t="s">
        <v>310</v>
      </c>
      <c r="D169" t="s">
        <v>294</v>
      </c>
      <c r="E169" t="s">
        <v>295</v>
      </c>
      <c r="F169">
        <v>3</v>
      </c>
      <c r="G169" t="s">
        <v>300</v>
      </c>
      <c r="H169" t="s">
        <v>294</v>
      </c>
      <c r="I169" t="s">
        <v>298</v>
      </c>
      <c r="J169">
        <v>3</v>
      </c>
      <c r="L169">
        <v>1</v>
      </c>
      <c r="M169" t="s">
        <v>364</v>
      </c>
      <c r="N169" t="s">
        <v>365</v>
      </c>
      <c r="O169">
        <v>5</v>
      </c>
      <c r="P169" s="14">
        <v>4</v>
      </c>
      <c r="Q169" s="14" t="s">
        <v>380</v>
      </c>
      <c r="R169" s="14">
        <v>4</v>
      </c>
      <c r="S169" s="14" t="s">
        <v>380</v>
      </c>
      <c r="T169" s="15">
        <v>0.69764099999999996</v>
      </c>
      <c r="U169" s="16">
        <v>51357.1</v>
      </c>
      <c r="V169" s="17">
        <v>732846</v>
      </c>
      <c r="W169" s="24">
        <v>204.34200000000001</v>
      </c>
      <c r="X169" s="24">
        <v>88.161100000000005</v>
      </c>
      <c r="Y169" s="24">
        <v>70.392200000000003</v>
      </c>
      <c r="Z169" s="19">
        <f t="shared" si="44"/>
        <v>7.0078979758366688E-2</v>
      </c>
      <c r="AA169" s="19">
        <f t="shared" si="45"/>
        <v>42.808842399590318</v>
      </c>
      <c r="AB169" s="15">
        <v>0.64541150904129652</v>
      </c>
      <c r="AC169" s="16">
        <v>47715.061609635428</v>
      </c>
      <c r="AD169" s="17">
        <v>610170.35403972818</v>
      </c>
      <c r="AE169" s="21">
        <v>0.71494789531598968</v>
      </c>
      <c r="AF169" s="16">
        <v>58077.49931370945</v>
      </c>
      <c r="AG169" s="28">
        <v>929052.87778788467</v>
      </c>
      <c r="AH169" s="21">
        <v>0.67811265502893858</v>
      </c>
      <c r="AI169" s="16">
        <v>40028.190550358326</v>
      </c>
      <c r="AJ169" s="28">
        <v>575479.6597622236</v>
      </c>
      <c r="AK169" s="21">
        <v>0.72266320436999376</v>
      </c>
      <c r="AL169" s="16">
        <v>46331.3737209955</v>
      </c>
      <c r="AM169" s="28">
        <v>775686.98476040817</v>
      </c>
      <c r="AN169" s="15">
        <v>0.64908291176579502</v>
      </c>
      <c r="AO169" s="16">
        <v>42215.983768815349</v>
      </c>
      <c r="AP169" s="17">
        <v>548914.16658047284</v>
      </c>
      <c r="AQ169" s="15">
        <v>0.71494789531598968</v>
      </c>
      <c r="AR169" s="16">
        <v>58077.49931370945</v>
      </c>
      <c r="AS169" s="17">
        <v>929052.87778788467</v>
      </c>
      <c r="AT169" s="15">
        <v>0.64541150904129652</v>
      </c>
      <c r="AU169" s="16">
        <v>47715.061609635428</v>
      </c>
      <c r="AV169" s="17">
        <v>610170.35403972818</v>
      </c>
      <c r="AW169" s="24">
        <v>214.6</v>
      </c>
      <c r="AX169" s="24">
        <v>83.3</v>
      </c>
      <c r="AY169" s="24">
        <v>212.4</v>
      </c>
      <c r="AZ169" s="24">
        <v>61.8</v>
      </c>
      <c r="BA169" s="24">
        <f t="shared" si="46"/>
        <v>213.5</v>
      </c>
      <c r="BB169" s="24">
        <f t="shared" si="47"/>
        <v>72.55</v>
      </c>
      <c r="BC169" s="19">
        <f t="shared" si="48"/>
        <v>7.8199573764491187E-2</v>
      </c>
      <c r="BD169" s="24">
        <v>39.007559524358534</v>
      </c>
      <c r="BE169" s="19">
        <f t="shared" si="49"/>
        <v>-4.8558088234204932</v>
      </c>
      <c r="BF169" s="24">
        <f t="shared" si="50"/>
        <v>2.9427980702963477</v>
      </c>
      <c r="BJ169" s="14"/>
      <c r="BK169" s="14">
        <f t="shared" si="51"/>
        <v>-7.4810301355962796</v>
      </c>
      <c r="BL169" s="14">
        <f t="shared" si="52"/>
        <v>-21.653211450060127</v>
      </c>
      <c r="BM169" s="14">
        <f t="shared" si="53"/>
        <v>-33.508305053475432</v>
      </c>
      <c r="BN169" s="14">
        <f t="shared" si="54"/>
        <v>4.7800559179869442</v>
      </c>
      <c r="BO169" s="14">
        <f t="shared" si="55"/>
        <v>-5.8356542617046907</v>
      </c>
      <c r="BP169" s="14">
        <f t="shared" si="56"/>
        <v>-13.903236245954703</v>
      </c>
      <c r="BQ169" s="14">
        <f t="shared" si="57"/>
        <v>4.2894613583138108</v>
      </c>
      <c r="BR169" s="14">
        <f t="shared" si="58"/>
        <v>-21.517711922811866</v>
      </c>
      <c r="BS169" s="24">
        <f t="shared" si="59"/>
        <v>-9.7449902572296221</v>
      </c>
      <c r="BT169" s="24">
        <f t="shared" si="60"/>
        <v>8.4267532935896021</v>
      </c>
      <c r="BU169" s="24">
        <f t="shared" si="61"/>
        <v>-2.8798083660933886</v>
      </c>
      <c r="BV169" s="24">
        <f t="shared" si="62"/>
        <v>11.571433675903933</v>
      </c>
      <c r="BW169" s="24">
        <f t="shared" si="63"/>
        <v>-10.8473500252099</v>
      </c>
      <c r="BX169" s="24">
        <f t="shared" si="64"/>
        <v>21.119021584117124</v>
      </c>
      <c r="BY169" s="24">
        <f t="shared" si="65"/>
        <v>5.5229732613910967</v>
      </c>
    </row>
    <row r="170" spans="1:77">
      <c r="A170" t="s">
        <v>187</v>
      </c>
      <c r="B170">
        <v>171</v>
      </c>
      <c r="C170" t="s">
        <v>300</v>
      </c>
      <c r="D170" t="s">
        <v>294</v>
      </c>
      <c r="E170" t="s">
        <v>298</v>
      </c>
      <c r="F170">
        <v>3</v>
      </c>
      <c r="G170" t="s">
        <v>310</v>
      </c>
      <c r="H170" t="s">
        <v>294</v>
      </c>
      <c r="I170" t="s">
        <v>295</v>
      </c>
      <c r="J170">
        <v>3</v>
      </c>
      <c r="L170">
        <v>1</v>
      </c>
      <c r="M170" t="s">
        <v>364</v>
      </c>
      <c r="N170" t="s">
        <v>365</v>
      </c>
      <c r="O170">
        <v>5</v>
      </c>
      <c r="P170" s="14">
        <v>4</v>
      </c>
      <c r="Q170" s="14" t="s">
        <v>380</v>
      </c>
      <c r="R170" s="14">
        <v>4</v>
      </c>
      <c r="S170" s="14" t="s">
        <v>380</v>
      </c>
      <c r="T170" s="15">
        <v>0.65470099999999998</v>
      </c>
      <c r="U170" s="16">
        <v>31792.5</v>
      </c>
      <c r="V170" s="17">
        <v>388389</v>
      </c>
      <c r="W170" s="24">
        <v>143.983</v>
      </c>
      <c r="X170" s="24">
        <v>78.490700000000004</v>
      </c>
      <c r="Y170" s="24">
        <v>68.491799999999998</v>
      </c>
      <c r="Z170" s="19">
        <f t="shared" si="44"/>
        <v>8.1857364652448958E-2</v>
      </c>
      <c r="AA170" s="19">
        <f t="shared" si="45"/>
        <v>36.649115357395615</v>
      </c>
      <c r="AB170" s="15">
        <v>0.60198366808523751</v>
      </c>
      <c r="AC170" s="16">
        <v>23517.346471933066</v>
      </c>
      <c r="AD170" s="17">
        <v>260514.4403090697</v>
      </c>
      <c r="AE170" s="21">
        <v>0.66309224673413647</v>
      </c>
      <c r="AF170" s="16">
        <v>29168.154883288571</v>
      </c>
      <c r="AG170" s="28">
        <v>384283.65392680187</v>
      </c>
      <c r="AH170" s="21">
        <v>0.6409009817549528</v>
      </c>
      <c r="AI170" s="16">
        <v>21212.510905110692</v>
      </c>
      <c r="AJ170" s="28">
        <v>272210.7473280619</v>
      </c>
      <c r="AK170" s="21">
        <v>0.68379388723847123</v>
      </c>
      <c r="AL170" s="16">
        <v>25150.837150379761</v>
      </c>
      <c r="AM170" s="28">
        <v>368231.84289137158</v>
      </c>
      <c r="AN170" s="15">
        <v>0.60209208772110456</v>
      </c>
      <c r="AO170" s="16">
        <v>18300.7300834733</v>
      </c>
      <c r="AP170" s="17">
        <v>204161.50381857023</v>
      </c>
      <c r="AQ170" s="15">
        <v>0.66309224673413647</v>
      </c>
      <c r="AR170" s="16">
        <v>29168.154883288571</v>
      </c>
      <c r="AS170" s="17">
        <v>384283.65392680187</v>
      </c>
      <c r="AT170" s="15">
        <v>0.60198366808523751</v>
      </c>
      <c r="AU170" s="16">
        <v>23517.346471933066</v>
      </c>
      <c r="AV170" s="17">
        <v>260514.4403090697</v>
      </c>
      <c r="AW170" s="24">
        <v>107.1</v>
      </c>
      <c r="AX170" s="24">
        <v>81.3</v>
      </c>
      <c r="AY170" s="24">
        <v>105.7</v>
      </c>
      <c r="AZ170" s="24">
        <v>60.1</v>
      </c>
      <c r="BA170" s="24">
        <f t="shared" si="46"/>
        <v>106.4</v>
      </c>
      <c r="BB170" s="24">
        <f t="shared" si="47"/>
        <v>70.7</v>
      </c>
      <c r="BC170" s="19">
        <f t="shared" si="48"/>
        <v>9.0272717489412499E-2</v>
      </c>
      <c r="BD170" s="24">
        <v>33.467763781119444</v>
      </c>
      <c r="BE170" s="19">
        <f t="shared" si="49"/>
        <v>-5.260891227889541</v>
      </c>
      <c r="BF170" s="24">
        <f t="shared" si="50"/>
        <v>1.504950495049505</v>
      </c>
      <c r="BJ170" s="14"/>
      <c r="BK170" s="14">
        <f t="shared" si="51"/>
        <v>-8.7376853726841226</v>
      </c>
      <c r="BL170" s="14">
        <f t="shared" si="52"/>
        <v>-73.722577487280745</v>
      </c>
      <c r="BM170" s="14">
        <f t="shared" si="53"/>
        <v>-90.236157520246834</v>
      </c>
      <c r="BN170" s="14">
        <f t="shared" si="54"/>
        <v>-34.437908496732042</v>
      </c>
      <c r="BO170" s="14">
        <f t="shared" si="55"/>
        <v>3.4554735547355393</v>
      </c>
      <c r="BP170" s="14">
        <f t="shared" si="56"/>
        <v>-13.963061564059895</v>
      </c>
      <c r="BQ170" s="14">
        <f t="shared" si="57"/>
        <v>-35.32236842105263</v>
      </c>
      <c r="BR170" s="14">
        <f t="shared" si="58"/>
        <v>-11.01937765205092</v>
      </c>
      <c r="BS170" s="24">
        <f t="shared" si="59"/>
        <v>-9.5057189870298533</v>
      </c>
      <c r="BT170" s="24">
        <f t="shared" si="60"/>
        <v>-5.9474007515692549</v>
      </c>
      <c r="BU170" s="24">
        <f t="shared" si="61"/>
        <v>-2.1532215799169401</v>
      </c>
      <c r="BV170" s="24">
        <f t="shared" si="62"/>
        <v>8.9972956027294195</v>
      </c>
      <c r="BW170" s="24">
        <f t="shared" si="63"/>
        <v>-26.407323183355569</v>
      </c>
      <c r="BX170" s="24">
        <f t="shared" si="64"/>
        <v>1.0683113973877527</v>
      </c>
      <c r="BY170" s="24">
        <f t="shared" si="65"/>
        <v>5.4740396567427734</v>
      </c>
    </row>
    <row r="171" spans="1:77">
      <c r="A171" t="s">
        <v>188</v>
      </c>
      <c r="B171" s="5">
        <v>172</v>
      </c>
      <c r="C171" t="s">
        <v>299</v>
      </c>
      <c r="D171" t="s">
        <v>294</v>
      </c>
      <c r="E171" t="s">
        <v>295</v>
      </c>
      <c r="F171">
        <v>2</v>
      </c>
      <c r="G171" t="s">
        <v>299</v>
      </c>
      <c r="H171" t="s">
        <v>294</v>
      </c>
      <c r="I171" t="s">
        <v>295</v>
      </c>
      <c r="J171">
        <v>2</v>
      </c>
      <c r="K171" t="s">
        <v>333</v>
      </c>
      <c r="L171">
        <v>1</v>
      </c>
      <c r="M171" t="s">
        <v>364</v>
      </c>
      <c r="N171" t="s">
        <v>365</v>
      </c>
      <c r="O171">
        <v>5</v>
      </c>
      <c r="P171" s="14">
        <v>4</v>
      </c>
      <c r="Q171" s="14" t="s">
        <v>380</v>
      </c>
      <c r="R171" s="14">
        <v>4</v>
      </c>
      <c r="S171" s="14" t="s">
        <v>380</v>
      </c>
      <c r="T171" s="15">
        <v>0.70252899999999996</v>
      </c>
      <c r="U171" s="16">
        <v>48996</v>
      </c>
      <c r="V171" s="17">
        <v>714074</v>
      </c>
      <c r="W171" s="24">
        <v>195.31399999999999</v>
      </c>
      <c r="X171" s="24">
        <v>86.219800000000006</v>
      </c>
      <c r="Y171" s="24">
        <v>73.316100000000006</v>
      </c>
      <c r="Z171" s="19">
        <f t="shared" si="44"/>
        <v>6.8614737408167786E-2</v>
      </c>
      <c r="AA171" s="19">
        <f t="shared" si="45"/>
        <v>43.722385500857214</v>
      </c>
      <c r="AB171" s="15">
        <v>0.66431507474504559</v>
      </c>
      <c r="AC171" s="16">
        <v>45878.800135485159</v>
      </c>
      <c r="AD171" s="17">
        <v>618965.3487946766</v>
      </c>
      <c r="AE171" s="21">
        <v>0.7194326115451295</v>
      </c>
      <c r="AF171" s="16">
        <v>54582.911119457785</v>
      </c>
      <c r="AG171" s="28">
        <v>884629.92299961031</v>
      </c>
      <c r="AH171" s="21">
        <v>0.69300273373796939</v>
      </c>
      <c r="AI171" s="16">
        <v>38574.871205883552</v>
      </c>
      <c r="AJ171" s="28">
        <v>582343.47029664891</v>
      </c>
      <c r="AK171" s="21">
        <v>0.72896558506606768</v>
      </c>
      <c r="AL171" s="16">
        <v>44021.213194905176</v>
      </c>
      <c r="AM171" s="28">
        <v>754696.24625888583</v>
      </c>
      <c r="AN171" s="15">
        <v>0.66656771369282897</v>
      </c>
      <c r="AO171" s="16">
        <v>39644.28982803211</v>
      </c>
      <c r="AP171" s="17">
        <v>541822.4429182373</v>
      </c>
      <c r="AQ171" s="15">
        <v>0.7194326115451295</v>
      </c>
      <c r="AR171" s="16">
        <v>54582.911119457785</v>
      </c>
      <c r="AS171" s="17">
        <v>884629.92299961031</v>
      </c>
      <c r="AT171" s="15">
        <v>0.66431507474504559</v>
      </c>
      <c r="AU171" s="16">
        <v>45878.800135485159</v>
      </c>
      <c r="AV171" s="17">
        <v>618965.3487946766</v>
      </c>
      <c r="AW171" s="24">
        <v>191.9</v>
      </c>
      <c r="AX171" s="24">
        <v>86.7</v>
      </c>
      <c r="AY171" s="24">
        <v>191.6</v>
      </c>
      <c r="AZ171" s="24">
        <v>66.900000000000006</v>
      </c>
      <c r="BA171" s="24">
        <f t="shared" si="46"/>
        <v>191.75</v>
      </c>
      <c r="BB171" s="24">
        <f t="shared" si="47"/>
        <v>76.800000000000011</v>
      </c>
      <c r="BC171" s="19">
        <f t="shared" si="48"/>
        <v>7.4121758552115793E-2</v>
      </c>
      <c r="BD171" s="24">
        <v>41.001297685129906</v>
      </c>
      <c r="BE171" s="19">
        <f t="shared" si="49"/>
        <v>-3.5961286307170992</v>
      </c>
      <c r="BF171" s="24">
        <f t="shared" si="50"/>
        <v>2.4967447916666665</v>
      </c>
      <c r="BJ171" s="14"/>
      <c r="BK171" s="14">
        <f t="shared" si="51"/>
        <v>-5.3949937220846023</v>
      </c>
      <c r="BL171" s="14">
        <f t="shared" si="52"/>
        <v>-23.589047029303529</v>
      </c>
      <c r="BM171" s="14">
        <f t="shared" si="53"/>
        <v>-31.791144743658396</v>
      </c>
      <c r="BN171" s="14">
        <f t="shared" si="54"/>
        <v>-1.7790515893694565</v>
      </c>
      <c r="BO171" s="14">
        <f t="shared" si="55"/>
        <v>0.5538638985005726</v>
      </c>
      <c r="BP171" s="14">
        <f t="shared" si="56"/>
        <v>-9.5905829596412548</v>
      </c>
      <c r="BQ171" s="14">
        <f t="shared" si="57"/>
        <v>-1.8586701434159025</v>
      </c>
      <c r="BR171" s="14">
        <f t="shared" si="58"/>
        <v>-12.265364583333325</v>
      </c>
      <c r="BS171" s="24">
        <f t="shared" si="59"/>
        <v>-6.6365894968104282</v>
      </c>
      <c r="BT171" s="24">
        <f t="shared" si="60"/>
        <v>0.756514433428359</v>
      </c>
      <c r="BU171" s="24">
        <f t="shared" si="61"/>
        <v>-1.3746361736045527</v>
      </c>
      <c r="BV171" s="24">
        <f t="shared" si="62"/>
        <v>10.235641531157096</v>
      </c>
      <c r="BW171" s="24">
        <f t="shared" si="63"/>
        <v>-11.300885286983831</v>
      </c>
      <c r="BX171" s="24">
        <f t="shared" si="64"/>
        <v>19.279917914294366</v>
      </c>
      <c r="BY171" s="24">
        <f t="shared" si="65"/>
        <v>5.3825955091541626</v>
      </c>
    </row>
    <row r="172" spans="1:77">
      <c r="A172" t="s">
        <v>189</v>
      </c>
      <c r="B172">
        <v>173</v>
      </c>
      <c r="C172" t="s">
        <v>310</v>
      </c>
      <c r="D172" t="s">
        <v>294</v>
      </c>
      <c r="E172" t="s">
        <v>295</v>
      </c>
      <c r="F172">
        <v>3</v>
      </c>
      <c r="G172" t="s">
        <v>310</v>
      </c>
      <c r="H172" t="s">
        <v>294</v>
      </c>
      <c r="I172" t="s">
        <v>295</v>
      </c>
      <c r="J172">
        <v>3</v>
      </c>
      <c r="L172">
        <v>1</v>
      </c>
      <c r="M172" t="s">
        <v>364</v>
      </c>
      <c r="N172" t="s">
        <v>365</v>
      </c>
      <c r="O172">
        <v>5</v>
      </c>
      <c r="P172" s="14">
        <v>4</v>
      </c>
      <c r="Q172" s="14" t="s">
        <v>380</v>
      </c>
      <c r="R172" s="14">
        <v>4</v>
      </c>
      <c r="S172" s="14" t="s">
        <v>380</v>
      </c>
      <c r="T172" s="15">
        <v>0.71399000000000001</v>
      </c>
      <c r="U172" s="16">
        <v>48686.3</v>
      </c>
      <c r="V172" s="17">
        <v>744938</v>
      </c>
      <c r="W172" s="24">
        <v>185.66399999999999</v>
      </c>
      <c r="X172" s="24">
        <v>94.169600000000003</v>
      </c>
      <c r="Y172" s="24">
        <v>79.188000000000002</v>
      </c>
      <c r="Z172" s="19">
        <f t="shared" si="44"/>
        <v>6.5356177292606912E-2</v>
      </c>
      <c r="AA172" s="19">
        <f t="shared" si="45"/>
        <v>45.902317489725036</v>
      </c>
      <c r="AB172" s="15">
        <v>0.69564887365951633</v>
      </c>
      <c r="AC172" s="16">
        <v>47612.464696278636</v>
      </c>
      <c r="AD172" s="17">
        <v>708432.42734585213</v>
      </c>
      <c r="AE172" s="21">
        <v>0.72748120972786379</v>
      </c>
      <c r="AF172" s="16">
        <v>53608.550954295657</v>
      </c>
      <c r="AG172" s="28">
        <v>892604.44733524346</v>
      </c>
      <c r="AH172" s="21">
        <v>0.71742345714206601</v>
      </c>
      <c r="AI172" s="16">
        <v>39874.452522680222</v>
      </c>
      <c r="AJ172" s="28">
        <v>655417.85318455461</v>
      </c>
      <c r="AK172" s="21">
        <v>0.7387431536429101</v>
      </c>
      <c r="AL172" s="16">
        <v>43785.417219466188</v>
      </c>
      <c r="AM172" s="28">
        <v>779530.70216632518</v>
      </c>
      <c r="AN172" s="15">
        <v>0.69462785272250516</v>
      </c>
      <c r="AO172" s="16">
        <v>39891.431027294959</v>
      </c>
      <c r="AP172" s="17">
        <v>594886.76216443826</v>
      </c>
      <c r="AQ172" s="15">
        <v>0.72748120972786379</v>
      </c>
      <c r="AR172" s="16">
        <v>53608.550954295657</v>
      </c>
      <c r="AS172" s="17">
        <v>892604.44733524346</v>
      </c>
      <c r="AT172" s="15">
        <v>0.69564887365951633</v>
      </c>
      <c r="AU172" s="16">
        <v>47612.464696278636</v>
      </c>
      <c r="AV172" s="17">
        <v>708432.42734585213</v>
      </c>
      <c r="AW172" s="24">
        <v>178.7</v>
      </c>
      <c r="AX172" s="24">
        <v>91.7</v>
      </c>
      <c r="AY172" s="24">
        <v>175.4</v>
      </c>
      <c r="AZ172" s="24">
        <v>77.099999999999994</v>
      </c>
      <c r="BA172" s="24">
        <f t="shared" si="46"/>
        <v>177.05</v>
      </c>
      <c r="BB172" s="24">
        <f t="shared" si="47"/>
        <v>84.4</v>
      </c>
      <c r="BC172" s="19">
        <f t="shared" si="48"/>
        <v>6.7208194964562984E-2</v>
      </c>
      <c r="BD172" s="24">
        <v>44.737935956025112</v>
      </c>
      <c r="BE172" s="19">
        <f t="shared" si="49"/>
        <v>-1.9362147277494857</v>
      </c>
      <c r="BF172" s="24">
        <f t="shared" si="50"/>
        <v>2.0977488151658767</v>
      </c>
      <c r="BJ172" s="14"/>
      <c r="BK172" s="14">
        <f t="shared" si="51"/>
        <v>-2.7874130301005628</v>
      </c>
      <c r="BL172" s="14">
        <f t="shared" si="52"/>
        <v>-22.047012970498152</v>
      </c>
      <c r="BM172" s="14">
        <f t="shared" si="53"/>
        <v>-25.223495861567795</v>
      </c>
      <c r="BN172" s="14">
        <f t="shared" si="54"/>
        <v>-3.8970341354224955</v>
      </c>
      <c r="BO172" s="14">
        <f t="shared" si="55"/>
        <v>-2.6931297709923663</v>
      </c>
      <c r="BP172" s="14">
        <f t="shared" si="56"/>
        <v>-2.7081712062256917</v>
      </c>
      <c r="BQ172" s="14">
        <f t="shared" si="57"/>
        <v>-4.865292290313457</v>
      </c>
      <c r="BR172" s="14">
        <f t="shared" si="58"/>
        <v>-11.575355450236962</v>
      </c>
      <c r="BS172" s="24">
        <f t="shared" si="59"/>
        <v>-2.6026715556221589</v>
      </c>
      <c r="BT172" s="24">
        <f t="shared" si="60"/>
        <v>4.1822674346798925</v>
      </c>
      <c r="BU172" s="24">
        <f t="shared" si="61"/>
        <v>0.47858166719883216</v>
      </c>
      <c r="BV172" s="24">
        <f t="shared" si="62"/>
        <v>9.1818392153374067</v>
      </c>
      <c r="BW172" s="24">
        <f t="shared" si="63"/>
        <v>-11.192956677720026</v>
      </c>
      <c r="BX172" s="24">
        <f t="shared" si="64"/>
        <v>16.543324176356368</v>
      </c>
      <c r="BY172" s="24">
        <f t="shared" si="65"/>
        <v>4.4376317789910837</v>
      </c>
    </row>
    <row r="173" spans="1:77">
      <c r="A173" t="s">
        <v>190</v>
      </c>
      <c r="B173">
        <v>174</v>
      </c>
      <c r="C173" t="s">
        <v>310</v>
      </c>
      <c r="D173" t="s">
        <v>294</v>
      </c>
      <c r="E173" t="s">
        <v>295</v>
      </c>
      <c r="F173">
        <v>3</v>
      </c>
      <c r="G173" t="s">
        <v>299</v>
      </c>
      <c r="H173" t="s">
        <v>294</v>
      </c>
      <c r="I173" t="s">
        <v>295</v>
      </c>
      <c r="J173">
        <v>2</v>
      </c>
      <c r="L173">
        <v>1</v>
      </c>
      <c r="M173" t="s">
        <v>364</v>
      </c>
      <c r="N173" t="s">
        <v>365</v>
      </c>
      <c r="O173">
        <v>6</v>
      </c>
      <c r="P173" s="14">
        <v>4</v>
      </c>
      <c r="Q173" s="14" t="s">
        <v>380</v>
      </c>
      <c r="R173" s="14">
        <v>4</v>
      </c>
      <c r="S173" s="14" t="s">
        <v>380</v>
      </c>
      <c r="T173" s="15">
        <v>0.69705600000000001</v>
      </c>
      <c r="U173" s="16">
        <v>42541.799999999996</v>
      </c>
      <c r="V173" s="17">
        <v>602877</v>
      </c>
      <c r="W173" s="24">
        <v>172.69499999999999</v>
      </c>
      <c r="X173" s="24">
        <v>86.076700000000002</v>
      </c>
      <c r="Y173" s="24">
        <v>72.001300000000001</v>
      </c>
      <c r="Z173" s="19">
        <f t="shared" si="44"/>
        <v>7.0564642539025363E-2</v>
      </c>
      <c r="AA173" s="19">
        <f t="shared" si="45"/>
        <v>42.514209553897587</v>
      </c>
      <c r="AB173" s="15">
        <v>0.66441277128473664</v>
      </c>
      <c r="AC173" s="16">
        <v>38531.816238325759</v>
      </c>
      <c r="AD173" s="17">
        <v>516849.33445073641</v>
      </c>
      <c r="AE173" s="21">
        <v>0.70916379728197265</v>
      </c>
      <c r="AF173" s="16">
        <v>44993.976772453956</v>
      </c>
      <c r="AG173" s="28">
        <v>698695.5177744925</v>
      </c>
      <c r="AH173" s="21">
        <v>0.69215850721737315</v>
      </c>
      <c r="AI173" s="16">
        <v>32824.025962179468</v>
      </c>
      <c r="AJ173" s="28">
        <v>494137.36736988684</v>
      </c>
      <c r="AK173" s="21">
        <v>0.7220676521981868</v>
      </c>
      <c r="AL173" s="16">
        <v>37055.765606591769</v>
      </c>
      <c r="AM173" s="28">
        <v>619271.43450240477</v>
      </c>
      <c r="AN173" s="15">
        <v>0.66412404918845647</v>
      </c>
      <c r="AO173" s="16">
        <v>31987.096738741762</v>
      </c>
      <c r="AP173" s="17">
        <v>431388.04985195247</v>
      </c>
      <c r="AQ173" s="15">
        <v>0.70916379728197265</v>
      </c>
      <c r="AR173" s="16">
        <v>44993.976772453956</v>
      </c>
      <c r="AS173" s="17">
        <v>698695.5177744925</v>
      </c>
      <c r="AT173" s="15">
        <v>0.66441277128473664</v>
      </c>
      <c r="AU173" s="16">
        <v>38531.816238325759</v>
      </c>
      <c r="AV173" s="17">
        <v>516849.33445073641</v>
      </c>
      <c r="AW173" s="24">
        <v>154.1</v>
      </c>
      <c r="AX173" s="24">
        <v>87.1</v>
      </c>
      <c r="AY173" s="24">
        <v>157.69999999999999</v>
      </c>
      <c r="AZ173" s="24">
        <v>69.5</v>
      </c>
      <c r="BA173" s="24">
        <f t="shared" si="46"/>
        <v>155.89999999999998</v>
      </c>
      <c r="BB173" s="24">
        <f t="shared" si="47"/>
        <v>78.3</v>
      </c>
      <c r="BC173" s="19">
        <f t="shared" si="48"/>
        <v>7.4551351177174485E-2</v>
      </c>
      <c r="BD173" s="24">
        <v>40.458943808689163</v>
      </c>
      <c r="BE173" s="19">
        <f t="shared" si="49"/>
        <v>-3.2931950811543542</v>
      </c>
      <c r="BF173" s="24">
        <f t="shared" si="50"/>
        <v>1.9910600255427839</v>
      </c>
      <c r="BJ173" s="14"/>
      <c r="BK173" s="14">
        <f t="shared" si="51"/>
        <v>-4.958704755803617</v>
      </c>
      <c r="BL173" s="14">
        <f t="shared" si="52"/>
        <v>-32.996752870274435</v>
      </c>
      <c r="BM173" s="14">
        <f t="shared" si="53"/>
        <v>-39.752828157131518</v>
      </c>
      <c r="BN173" s="14">
        <f t="shared" si="54"/>
        <v>-12.066839714471122</v>
      </c>
      <c r="BO173" s="14">
        <f t="shared" si="55"/>
        <v>1.1748564867967761</v>
      </c>
      <c r="BP173" s="14">
        <f t="shared" si="56"/>
        <v>-3.5989928057553966</v>
      </c>
      <c r="BQ173" s="14">
        <f t="shared" si="57"/>
        <v>-10.772931366260435</v>
      </c>
      <c r="BR173" s="14">
        <f t="shared" si="58"/>
        <v>-9.9319284802043502</v>
      </c>
      <c r="BS173" s="24">
        <f t="shared" si="59"/>
        <v>-5.0798798775538581</v>
      </c>
      <c r="BT173" s="24">
        <f t="shared" si="60"/>
        <v>4.7999908360293873</v>
      </c>
      <c r="BU173" s="24">
        <f t="shared" si="61"/>
        <v>-0.70756809770580376</v>
      </c>
      <c r="BV173" s="24">
        <f t="shared" si="62"/>
        <v>5.4500111978437582</v>
      </c>
      <c r="BW173" s="24">
        <f t="shared" si="63"/>
        <v>-14.80480649530104</v>
      </c>
      <c r="BX173" s="24">
        <f t="shared" si="64"/>
        <v>13.713916196241923</v>
      </c>
      <c r="BY173" s="24">
        <f t="shared" si="65"/>
        <v>2.6473745742168742</v>
      </c>
    </row>
    <row r="174" spans="1:77">
      <c r="A174" t="s">
        <v>191</v>
      </c>
      <c r="B174" s="6">
        <v>175</v>
      </c>
      <c r="C174" t="s">
        <v>321</v>
      </c>
      <c r="D174" t="s">
        <v>294</v>
      </c>
      <c r="E174" t="s">
        <v>308</v>
      </c>
      <c r="F174">
        <v>1</v>
      </c>
      <c r="G174" t="s">
        <v>293</v>
      </c>
      <c r="H174" t="s">
        <v>294</v>
      </c>
      <c r="I174" t="s">
        <v>295</v>
      </c>
      <c r="J174">
        <v>1</v>
      </c>
      <c r="L174">
        <v>2</v>
      </c>
      <c r="M174" t="s">
        <v>364</v>
      </c>
      <c r="N174" t="s">
        <v>365</v>
      </c>
      <c r="O174">
        <v>6</v>
      </c>
      <c r="P174" s="14">
        <v>4</v>
      </c>
      <c r="Q174" s="14" t="s">
        <v>380</v>
      </c>
      <c r="R174" s="14">
        <v>4</v>
      </c>
      <c r="S174" s="14" t="s">
        <v>380</v>
      </c>
      <c r="T174" s="15">
        <v>0.67512399999999995</v>
      </c>
      <c r="U174" s="16">
        <v>41635.300000000003</v>
      </c>
      <c r="V174" s="17">
        <v>564367</v>
      </c>
      <c r="W174" s="24">
        <v>175.65700000000001</v>
      </c>
      <c r="X174" s="24">
        <v>89.015500000000003</v>
      </c>
      <c r="Y174" s="24">
        <v>64.091200000000001</v>
      </c>
      <c r="Z174" s="19">
        <f t="shared" si="44"/>
        <v>7.3773448837370012E-2</v>
      </c>
      <c r="AA174" s="19">
        <f t="shared" si="45"/>
        <v>40.665036639582276</v>
      </c>
      <c r="AB174" s="15">
        <v>0.65969588980875005</v>
      </c>
      <c r="AC174" s="16">
        <v>36765.867639267657</v>
      </c>
      <c r="AD174" s="17">
        <v>491388.78228045383</v>
      </c>
      <c r="AE174" s="21">
        <v>0.71232901247480196</v>
      </c>
      <c r="AF174" s="16">
        <v>42940.231989849504</v>
      </c>
      <c r="AG174" s="28">
        <v>681062.54480232648</v>
      </c>
      <c r="AH174" s="21">
        <v>0.68758656321904388</v>
      </c>
      <c r="AI174" s="16">
        <v>36236.319182533109</v>
      </c>
      <c r="AJ174" s="28">
        <v>537284.64123559149</v>
      </c>
      <c r="AK174" s="21">
        <v>0.72546611546421136</v>
      </c>
      <c r="AL174" s="16">
        <v>41612.176821702669</v>
      </c>
      <c r="AM174" s="28">
        <v>704112.74901650567</v>
      </c>
      <c r="AN174" s="15">
        <v>0.65969588980875005</v>
      </c>
      <c r="AO174" s="16">
        <v>36765.867639267657</v>
      </c>
      <c r="AP174" s="17">
        <v>491388.78228045383</v>
      </c>
      <c r="AQ174" s="15">
        <v>0.71232901247480196</v>
      </c>
      <c r="AR174" s="16">
        <v>42940.231989849504</v>
      </c>
      <c r="AS174" s="17">
        <v>681062.54480232648</v>
      </c>
      <c r="AT174" s="15">
        <v>0.65969588980875005</v>
      </c>
      <c r="AU174" s="16">
        <v>36765.867639267657</v>
      </c>
      <c r="AV174" s="17">
        <v>491388.78228045383</v>
      </c>
      <c r="AW174" s="24">
        <v>177.6</v>
      </c>
      <c r="AX174" s="24">
        <v>86.1</v>
      </c>
      <c r="AY174" s="24">
        <v>185.2</v>
      </c>
      <c r="AZ174" s="24">
        <v>65.7</v>
      </c>
      <c r="BA174" s="24">
        <f t="shared" si="46"/>
        <v>181.39999999999998</v>
      </c>
      <c r="BB174" s="24">
        <f t="shared" si="47"/>
        <v>75.900000000000006</v>
      </c>
      <c r="BC174" s="19">
        <f t="shared" si="48"/>
        <v>7.4820323469012379E-2</v>
      </c>
      <c r="BD174" s="24">
        <v>40.096057607161789</v>
      </c>
      <c r="BE174" s="19">
        <f t="shared" si="49"/>
        <v>-1.54281101912499</v>
      </c>
      <c r="BF174" s="24">
        <f t="shared" si="50"/>
        <v>2.3899868247694331</v>
      </c>
      <c r="BJ174" s="14"/>
      <c r="BK174" s="14">
        <f t="shared" si="51"/>
        <v>-2.3386700492741594</v>
      </c>
      <c r="BL174" s="14">
        <f t="shared" si="52"/>
        <v>-13.244437499773746</v>
      </c>
      <c r="BM174" s="14">
        <f t="shared" si="53"/>
        <v>-14.851421186472017</v>
      </c>
      <c r="BN174" s="14">
        <f t="shared" si="54"/>
        <v>1.0940315315315223</v>
      </c>
      <c r="BO174" s="14">
        <f t="shared" si="55"/>
        <v>-3.3861788617886281</v>
      </c>
      <c r="BP174" s="14">
        <f t="shared" si="56"/>
        <v>2.4487062404870659</v>
      </c>
      <c r="BQ174" s="14">
        <f t="shared" si="57"/>
        <v>3.1659316427783724</v>
      </c>
      <c r="BR174" s="14">
        <f t="shared" si="58"/>
        <v>-17.279973649538864</v>
      </c>
      <c r="BS174" s="24">
        <f t="shared" si="59"/>
        <v>-1.4190398417595496</v>
      </c>
      <c r="BT174" s="24">
        <f t="shared" si="60"/>
        <v>6.8368705502535905</v>
      </c>
      <c r="BU174" s="24">
        <f t="shared" si="61"/>
        <v>1.812508255062242</v>
      </c>
      <c r="BV174" s="24">
        <f t="shared" si="62"/>
        <v>3.0389495570447078</v>
      </c>
      <c r="BW174" s="24">
        <f t="shared" si="63"/>
        <v>-5.5568297703843861E-2</v>
      </c>
      <c r="BX174" s="24">
        <f t="shared" si="64"/>
        <v>17.134336000843582</v>
      </c>
      <c r="BY174" s="24">
        <f t="shared" si="65"/>
        <v>19.847069835292782</v>
      </c>
    </row>
    <row r="175" spans="1:77">
      <c r="A175" t="s">
        <v>192</v>
      </c>
      <c r="B175" s="6">
        <v>176</v>
      </c>
      <c r="C175" t="s">
        <v>321</v>
      </c>
      <c r="D175" t="s">
        <v>294</v>
      </c>
      <c r="E175" t="s">
        <v>308</v>
      </c>
      <c r="F175">
        <v>1</v>
      </c>
      <c r="G175" t="s">
        <v>293</v>
      </c>
      <c r="H175" t="s">
        <v>294</v>
      </c>
      <c r="I175" t="s">
        <v>295</v>
      </c>
      <c r="J175">
        <v>1</v>
      </c>
      <c r="L175">
        <v>1</v>
      </c>
      <c r="M175" t="s">
        <v>364</v>
      </c>
      <c r="N175" t="s">
        <v>365</v>
      </c>
      <c r="O175">
        <v>6</v>
      </c>
      <c r="P175" s="14">
        <v>4</v>
      </c>
      <c r="Q175" s="14" t="s">
        <v>380</v>
      </c>
      <c r="R175" s="14">
        <v>4</v>
      </c>
      <c r="S175" s="14" t="s">
        <v>380</v>
      </c>
      <c r="T175" s="15">
        <v>0.663628</v>
      </c>
      <c r="U175" s="16">
        <v>33084.9</v>
      </c>
      <c r="V175" s="17">
        <v>419799</v>
      </c>
      <c r="W175" s="24">
        <v>133.43799999999999</v>
      </c>
      <c r="X175" s="24">
        <v>82.456500000000005</v>
      </c>
      <c r="Y175" s="24">
        <v>61.177399999999999</v>
      </c>
      <c r="Z175" s="19">
        <f t="shared" si="44"/>
        <v>7.8811288259381274E-2</v>
      </c>
      <c r="AA175" s="19">
        <f t="shared" si="45"/>
        <v>38.06561301379179</v>
      </c>
      <c r="AB175" s="15">
        <v>0.61173573257112157</v>
      </c>
      <c r="AC175" s="16">
        <v>28304.819131743174</v>
      </c>
      <c r="AD175" s="17">
        <v>323676.30143509677</v>
      </c>
      <c r="AE175" s="21">
        <v>0.69057080776048529</v>
      </c>
      <c r="AF175" s="16">
        <v>36539.620158933518</v>
      </c>
      <c r="AG175" s="28">
        <v>529058.6028577988</v>
      </c>
      <c r="AH175" s="21">
        <v>0.65401192234155148</v>
      </c>
      <c r="AI175" s="16">
        <v>25350.33137115464</v>
      </c>
      <c r="AJ175" s="28">
        <v>338130.43569075572</v>
      </c>
      <c r="AK175" s="21">
        <v>0.70719886631301965</v>
      </c>
      <c r="AL175" s="16">
        <v>30800.500140832028</v>
      </c>
      <c r="AM175" s="28">
        <v>488029.20751982171</v>
      </c>
      <c r="AN175" s="15">
        <v>0.62021730337482994</v>
      </c>
      <c r="AO175" s="16">
        <v>22969.278829801893</v>
      </c>
      <c r="AP175" s="17">
        <v>270635.64378566924</v>
      </c>
      <c r="AQ175" s="15">
        <v>0.69057080776048529</v>
      </c>
      <c r="AR175" s="16">
        <v>36539.620158933518</v>
      </c>
      <c r="AS175" s="17">
        <v>529058.6028577988</v>
      </c>
      <c r="AT175" s="15">
        <v>0.61173573257112157</v>
      </c>
      <c r="AU175" s="16">
        <v>28304.819131743174</v>
      </c>
      <c r="AV175" s="17">
        <v>323676.30143509677</v>
      </c>
      <c r="AW175" s="24">
        <v>127.9</v>
      </c>
      <c r="AX175" s="24">
        <v>85.3</v>
      </c>
      <c r="AY175" s="24">
        <v>128.30000000000001</v>
      </c>
      <c r="AZ175" s="24">
        <v>59.1</v>
      </c>
      <c r="BA175" s="24">
        <f t="shared" si="46"/>
        <v>128.10000000000002</v>
      </c>
      <c r="BB175" s="24">
        <f t="shared" si="47"/>
        <v>72.2</v>
      </c>
      <c r="BC175" s="19">
        <f t="shared" si="48"/>
        <v>8.744791943755828E-2</v>
      </c>
      <c r="BD175" s="24">
        <v>35.347515147214146</v>
      </c>
      <c r="BE175" s="19">
        <f t="shared" si="49"/>
        <v>-4.3410696625170058</v>
      </c>
      <c r="BF175" s="24">
        <f t="shared" si="50"/>
        <v>1.7742382271468147</v>
      </c>
      <c r="BJ175" s="14"/>
      <c r="BK175" s="14">
        <f t="shared" si="51"/>
        <v>-6.9992720920484679</v>
      </c>
      <c r="BL175" s="14">
        <f t="shared" si="52"/>
        <v>-44.039785685710861</v>
      </c>
      <c r="BM175" s="14">
        <f t="shared" si="53"/>
        <v>-55.115931563124462</v>
      </c>
      <c r="BN175" s="14">
        <f t="shared" si="54"/>
        <v>-4.3299452697419722</v>
      </c>
      <c r="BO175" s="14">
        <f t="shared" si="55"/>
        <v>3.3335287221570828</v>
      </c>
      <c r="BP175" s="14">
        <f t="shared" si="56"/>
        <v>-3.5150592216582019</v>
      </c>
      <c r="BQ175" s="14">
        <f t="shared" si="57"/>
        <v>-4.1670569867290901</v>
      </c>
      <c r="BR175" s="14">
        <f t="shared" si="58"/>
        <v>-14.205678670360115</v>
      </c>
      <c r="BS175" s="24">
        <f t="shared" si="59"/>
        <v>-7.6896434028174285</v>
      </c>
      <c r="BT175" s="24">
        <f t="shared" si="60"/>
        <v>-6.8350981114576381</v>
      </c>
      <c r="BU175" s="24">
        <f t="shared" si="61"/>
        <v>-1.4703214620339311</v>
      </c>
      <c r="BV175" s="24">
        <f t="shared" si="62"/>
        <v>9.4547237872391428</v>
      </c>
      <c r="BW175" s="24">
        <f t="shared" si="63"/>
        <v>-7.4167622237392168</v>
      </c>
      <c r="BX175" s="24">
        <f t="shared" si="64"/>
        <v>20.651701393307796</v>
      </c>
      <c r="BY175" s="24">
        <f t="shared" si="65"/>
        <v>13.980763132307091</v>
      </c>
    </row>
    <row r="176" spans="1:77">
      <c r="A176" t="s">
        <v>193</v>
      </c>
      <c r="B176">
        <v>177</v>
      </c>
      <c r="C176" t="s">
        <v>293</v>
      </c>
      <c r="D176" t="s">
        <v>294</v>
      </c>
      <c r="E176" t="s">
        <v>295</v>
      </c>
      <c r="F176">
        <v>1</v>
      </c>
      <c r="G176" t="s">
        <v>293</v>
      </c>
      <c r="H176" t="s">
        <v>294</v>
      </c>
      <c r="I176" t="s">
        <v>295</v>
      </c>
      <c r="J176">
        <v>1</v>
      </c>
      <c r="L176">
        <v>2</v>
      </c>
      <c r="M176" t="s">
        <v>364</v>
      </c>
      <c r="N176" t="s">
        <v>365</v>
      </c>
      <c r="O176">
        <v>6</v>
      </c>
      <c r="P176" s="14">
        <v>4</v>
      </c>
      <c r="Q176" s="14" t="s">
        <v>380</v>
      </c>
      <c r="R176" s="14">
        <v>4</v>
      </c>
      <c r="S176" s="14" t="s">
        <v>380</v>
      </c>
      <c r="T176" s="15">
        <v>0.73777199999999998</v>
      </c>
      <c r="U176" s="16">
        <v>67538.8</v>
      </c>
      <c r="V176" s="17">
        <v>1139350</v>
      </c>
      <c r="W176" s="24">
        <v>253.99100000000001</v>
      </c>
      <c r="X176" s="24">
        <v>90.956199999999995</v>
      </c>
      <c r="Y176" s="24">
        <v>76.368899999999996</v>
      </c>
      <c r="Z176" s="19">
        <f t="shared" si="44"/>
        <v>5.9278360468688292E-2</v>
      </c>
      <c r="AA176" s="19">
        <f t="shared" si="45"/>
        <v>50.608687154642958</v>
      </c>
      <c r="AB176" s="15">
        <v>0.67589271987755406</v>
      </c>
      <c r="AC176" s="16">
        <v>56029.34320634426</v>
      </c>
      <c r="AD176" s="17">
        <v>792245.62091386272</v>
      </c>
      <c r="AE176" s="21">
        <v>0.74393651626999469</v>
      </c>
      <c r="AF176" s="16">
        <v>67759.17880248875</v>
      </c>
      <c r="AG176" s="28">
        <v>1218552.3274151967</v>
      </c>
      <c r="AH176" s="21">
        <v>0.70441762199417413</v>
      </c>
      <c r="AI176" s="16">
        <v>52477.418133756015</v>
      </c>
      <c r="AJ176" s="28">
        <v>823759.89367983583</v>
      </c>
      <c r="AK176" s="21">
        <v>0.75018815681676954</v>
      </c>
      <c r="AL176" s="16">
        <v>61378.182549530196</v>
      </c>
      <c r="AM176" s="28">
        <v>1143557.918869742</v>
      </c>
      <c r="AN176" s="15">
        <v>0.67589271987755406</v>
      </c>
      <c r="AO176" s="16">
        <v>56029.34320634426</v>
      </c>
      <c r="AP176" s="17">
        <v>792245.62091386272</v>
      </c>
      <c r="AQ176" s="15">
        <v>0.74393651626999469</v>
      </c>
      <c r="AR176" s="16">
        <v>67759.17880248875</v>
      </c>
      <c r="AS176" s="17">
        <v>1218552.3274151967</v>
      </c>
      <c r="AT176" s="15">
        <v>0.67589271987755406</v>
      </c>
      <c r="AU176" s="16">
        <v>56029.34320634426</v>
      </c>
      <c r="AV176" s="17">
        <v>792245.62091386272</v>
      </c>
      <c r="AW176" s="24">
        <v>258.3</v>
      </c>
      <c r="AX176" s="24">
        <v>91.9</v>
      </c>
      <c r="AY176" s="24">
        <v>258.89999999999998</v>
      </c>
      <c r="AZ176" s="24">
        <v>66.2</v>
      </c>
      <c r="BA176" s="24">
        <f t="shared" si="46"/>
        <v>258.60000000000002</v>
      </c>
      <c r="BB176" s="24">
        <f t="shared" si="47"/>
        <v>79.050000000000011</v>
      </c>
      <c r="BC176" s="19">
        <f t="shared" si="48"/>
        <v>7.0722187320788082E-2</v>
      </c>
      <c r="BD176" s="24">
        <v>42.419502473705023</v>
      </c>
      <c r="BE176" s="19">
        <f t="shared" si="49"/>
        <v>-6.1879280122445923</v>
      </c>
      <c r="BF176" s="24">
        <f t="shared" si="50"/>
        <v>3.2713472485768498</v>
      </c>
      <c r="BJ176" s="14"/>
      <c r="BK176" s="14">
        <f t="shared" si="51"/>
        <v>-9.1551925775522616</v>
      </c>
      <c r="BL176" s="14">
        <f t="shared" si="52"/>
        <v>-20.541837785370497</v>
      </c>
      <c r="BM176" s="14">
        <f t="shared" si="53"/>
        <v>-43.812722964091513</v>
      </c>
      <c r="BN176" s="14">
        <f t="shared" si="54"/>
        <v>1.6682152535811061</v>
      </c>
      <c r="BO176" s="14">
        <f t="shared" si="55"/>
        <v>1.0269858541893473</v>
      </c>
      <c r="BP176" s="14">
        <f t="shared" si="56"/>
        <v>-15.360876132930503</v>
      </c>
      <c r="BQ176" s="14">
        <f t="shared" si="57"/>
        <v>1.7822892498066547</v>
      </c>
      <c r="BR176" s="14">
        <f t="shared" si="58"/>
        <v>-15.061606578115095</v>
      </c>
      <c r="BS176" s="24">
        <f t="shared" si="59"/>
        <v>-19.305235100327359</v>
      </c>
      <c r="BT176" s="24">
        <f t="shared" si="60"/>
        <v>0.89181215398046498</v>
      </c>
      <c r="BU176" s="24">
        <f t="shared" si="61"/>
        <v>-4.735028903933598</v>
      </c>
      <c r="BV176" s="24">
        <f t="shared" si="62"/>
        <v>0.32523830185594399</v>
      </c>
      <c r="BW176" s="24">
        <f t="shared" si="63"/>
        <v>-10.037145439258305</v>
      </c>
      <c r="BX176" s="24">
        <f t="shared" si="64"/>
        <v>6.4997067120786944</v>
      </c>
      <c r="BY176" s="24">
        <f t="shared" si="65"/>
        <v>0.36796727129491957</v>
      </c>
    </row>
    <row r="177" spans="1:77">
      <c r="A177" t="s">
        <v>194</v>
      </c>
      <c r="B177">
        <v>178</v>
      </c>
      <c r="C177" t="s">
        <v>293</v>
      </c>
      <c r="D177" t="s">
        <v>294</v>
      </c>
      <c r="E177" t="s">
        <v>295</v>
      </c>
      <c r="F177">
        <v>1</v>
      </c>
      <c r="G177" t="s">
        <v>301</v>
      </c>
      <c r="H177" t="s">
        <v>302</v>
      </c>
      <c r="I177" t="s">
        <v>298</v>
      </c>
      <c r="J177">
        <v>1</v>
      </c>
      <c r="K177" t="s">
        <v>334</v>
      </c>
      <c r="L177">
        <v>2</v>
      </c>
      <c r="M177" t="s">
        <v>364</v>
      </c>
      <c r="N177" t="s">
        <v>365</v>
      </c>
      <c r="O177">
        <v>6</v>
      </c>
      <c r="P177" s="14">
        <v>4</v>
      </c>
      <c r="Q177" s="14" t="s">
        <v>380</v>
      </c>
      <c r="R177" s="14">
        <v>4</v>
      </c>
      <c r="S177" s="14" t="s">
        <v>380</v>
      </c>
      <c r="T177" s="15">
        <v>0.73730200000000001</v>
      </c>
      <c r="U177" s="16">
        <v>68064.200000000012</v>
      </c>
      <c r="V177" s="17">
        <v>1155950</v>
      </c>
      <c r="W177" s="24">
        <v>237.76599999999999</v>
      </c>
      <c r="X177" s="24">
        <v>92.012100000000004</v>
      </c>
      <c r="Y177" s="24">
        <v>78.169600000000003</v>
      </c>
      <c r="Z177" s="19">
        <f t="shared" si="44"/>
        <v>5.888161252649337E-2</v>
      </c>
      <c r="AA177" s="19">
        <f t="shared" si="45"/>
        <v>50.94969161468142</v>
      </c>
      <c r="AB177" s="15">
        <v>0.70142190999452048</v>
      </c>
      <c r="AC177" s="16">
        <v>56477.549394033602</v>
      </c>
      <c r="AD177" s="17">
        <v>868278.48007168376</v>
      </c>
      <c r="AE177" s="21">
        <v>0.74278131343034304</v>
      </c>
      <c r="AF177" s="16">
        <v>64179.010368956646</v>
      </c>
      <c r="AG177" s="28">
        <v>1147720.4235726246</v>
      </c>
      <c r="AH177" s="21">
        <v>0.72164250664717833</v>
      </c>
      <c r="AI177" s="16">
        <v>52648.951204884637</v>
      </c>
      <c r="AJ177" s="28">
        <v>878806.15444813296</v>
      </c>
      <c r="AK177" s="21">
        <v>0.74998809709232439</v>
      </c>
      <c r="AL177" s="16">
        <v>58799.075968798876</v>
      </c>
      <c r="AM177" s="28">
        <v>1094653.2801020602</v>
      </c>
      <c r="AN177" s="15">
        <v>0.70142190999452048</v>
      </c>
      <c r="AO177" s="16">
        <v>56477.549394033602</v>
      </c>
      <c r="AP177" s="17">
        <v>868278.48007168376</v>
      </c>
      <c r="AQ177" s="15">
        <v>0.74278131343034304</v>
      </c>
      <c r="AR177" s="16">
        <v>64179.010368956646</v>
      </c>
      <c r="AS177" s="17">
        <v>1147720.4235726246</v>
      </c>
      <c r="AT177" s="15">
        <v>0.70142190999452048</v>
      </c>
      <c r="AU177" s="16">
        <v>56477.549394033602</v>
      </c>
      <c r="AV177" s="17">
        <v>868278.48007168376</v>
      </c>
      <c r="AW177" s="24">
        <v>246.3</v>
      </c>
      <c r="AX177" s="24">
        <v>92.3</v>
      </c>
      <c r="AY177" s="24">
        <v>244.5</v>
      </c>
      <c r="AZ177" s="24">
        <v>74.099999999999994</v>
      </c>
      <c r="BA177" s="24">
        <f t="shared" si="46"/>
        <v>245.4</v>
      </c>
      <c r="BB177" s="24">
        <f t="shared" si="47"/>
        <v>83.199999999999989</v>
      </c>
      <c r="BC177" s="19">
        <f t="shared" si="48"/>
        <v>6.5045432646644544E-2</v>
      </c>
      <c r="BD177" s="24">
        <v>46.121608819136036</v>
      </c>
      <c r="BE177" s="19">
        <f t="shared" si="49"/>
        <v>-3.5880090005479537</v>
      </c>
      <c r="BF177" s="24">
        <f t="shared" si="50"/>
        <v>2.9495192307692313</v>
      </c>
      <c r="BJ177" s="14"/>
      <c r="BK177" s="14">
        <f t="shared" si="51"/>
        <v>-5.1153363609300184</v>
      </c>
      <c r="BL177" s="14">
        <f t="shared" si="52"/>
        <v>-20.51549815861955</v>
      </c>
      <c r="BM177" s="14">
        <f t="shared" si="53"/>
        <v>-33.131250690972614</v>
      </c>
      <c r="BN177" s="14">
        <f t="shared" si="54"/>
        <v>3.4648802273650103</v>
      </c>
      <c r="BO177" s="14">
        <f t="shared" si="55"/>
        <v>0.3119176598049766</v>
      </c>
      <c r="BP177" s="14">
        <f t="shared" si="56"/>
        <v>-5.4920377867746399</v>
      </c>
      <c r="BQ177" s="14">
        <f t="shared" si="57"/>
        <v>3.1108394458027768</v>
      </c>
      <c r="BR177" s="14">
        <f t="shared" si="58"/>
        <v>-10.591466346153865</v>
      </c>
      <c r="BS177" s="24">
        <f t="shared" si="59"/>
        <v>-10.46815780966902</v>
      </c>
      <c r="BT177" s="24">
        <f t="shared" si="60"/>
        <v>3.79469877886021</v>
      </c>
      <c r="BU177" s="24">
        <f t="shared" si="61"/>
        <v>-2.1699793469175233</v>
      </c>
      <c r="BV177" s="24">
        <f t="shared" si="62"/>
        <v>6.0536764414220849</v>
      </c>
      <c r="BW177" s="24">
        <f t="shared" si="63"/>
        <v>-15.757261280972473</v>
      </c>
      <c r="BX177" s="24">
        <f t="shared" si="64"/>
        <v>0.71703668056706737</v>
      </c>
      <c r="BY177" s="24">
        <f t="shared" si="65"/>
        <v>5.5996470309050563</v>
      </c>
    </row>
    <row r="178" spans="1:77">
      <c r="A178" t="s">
        <v>195</v>
      </c>
      <c r="B178">
        <v>179</v>
      </c>
      <c r="C178" t="s">
        <v>307</v>
      </c>
      <c r="D178" t="s">
        <v>294</v>
      </c>
      <c r="E178" t="s">
        <v>308</v>
      </c>
      <c r="F178">
        <v>2</v>
      </c>
      <c r="G178" t="s">
        <v>299</v>
      </c>
      <c r="H178" t="s">
        <v>294</v>
      </c>
      <c r="I178" t="s">
        <v>295</v>
      </c>
      <c r="J178">
        <v>2</v>
      </c>
      <c r="L178">
        <v>1</v>
      </c>
      <c r="M178" t="s">
        <v>364</v>
      </c>
      <c r="N178" t="s">
        <v>365</v>
      </c>
      <c r="O178">
        <v>6</v>
      </c>
      <c r="P178" s="14">
        <v>4</v>
      </c>
      <c r="Q178" s="14" t="s">
        <v>380</v>
      </c>
      <c r="R178" s="14">
        <v>4</v>
      </c>
      <c r="S178" s="14" t="s">
        <v>380</v>
      </c>
      <c r="T178" s="15">
        <v>0.71459499999999998</v>
      </c>
      <c r="U178" s="16">
        <v>50136</v>
      </c>
      <c r="V178" s="17">
        <v>756385</v>
      </c>
      <c r="W178" s="24">
        <v>185</v>
      </c>
      <c r="X178" s="24">
        <v>88.750200000000007</v>
      </c>
      <c r="Y178" s="24">
        <v>76.875200000000007</v>
      </c>
      <c r="Z178" s="19">
        <f t="shared" si="44"/>
        <v>6.628370472709004E-2</v>
      </c>
      <c r="AA178" s="19">
        <f t="shared" si="45"/>
        <v>45.259992819530879</v>
      </c>
      <c r="AB178" s="15">
        <v>0.66688160062007962</v>
      </c>
      <c r="AC178" s="16">
        <v>44525.253249395035</v>
      </c>
      <c r="AD178" s="17">
        <v>604672.9990582529</v>
      </c>
      <c r="AE178" s="21">
        <v>0.71926973483466972</v>
      </c>
      <c r="AF178" s="16">
        <v>52773.952374881439</v>
      </c>
      <c r="AG178" s="28">
        <v>853689.35821061267</v>
      </c>
      <c r="AH178" s="21">
        <v>0.69519008584097275</v>
      </c>
      <c r="AI178" s="16">
        <v>37549.340344054945</v>
      </c>
      <c r="AJ178" s="28">
        <v>571055.15062465065</v>
      </c>
      <c r="AK178" s="21">
        <v>0.72955318866384888</v>
      </c>
      <c r="AL178" s="16">
        <v>42763.86714873428</v>
      </c>
      <c r="AM178" s="28">
        <v>734813.61293613131</v>
      </c>
      <c r="AN178" s="15">
        <v>0.66871599458671915</v>
      </c>
      <c r="AO178" s="16">
        <v>38122.091237342909</v>
      </c>
      <c r="AP178" s="17">
        <v>523834.97567747917</v>
      </c>
      <c r="AQ178" s="15">
        <v>0.71926973483466972</v>
      </c>
      <c r="AR178" s="16">
        <v>52773.952374881439</v>
      </c>
      <c r="AS178" s="17">
        <v>853689.35821061267</v>
      </c>
      <c r="AT178" s="15">
        <v>0.66688160062007962</v>
      </c>
      <c r="AU178" s="16">
        <v>44525.253249395035</v>
      </c>
      <c r="AV178" s="17">
        <v>604672.9990582529</v>
      </c>
      <c r="AW178" s="24">
        <v>183.5</v>
      </c>
      <c r="AX178" s="24">
        <v>87.5</v>
      </c>
      <c r="AY178" s="24">
        <v>183.1</v>
      </c>
      <c r="AZ178" s="24">
        <v>68</v>
      </c>
      <c r="BA178" s="24">
        <f t="shared" si="46"/>
        <v>183.3</v>
      </c>
      <c r="BB178" s="24">
        <f t="shared" si="47"/>
        <v>77.75</v>
      </c>
      <c r="BC178" s="19">
        <f t="shared" si="48"/>
        <v>7.3635259584504065E-2</v>
      </c>
      <c r="BD178" s="24">
        <v>41.222946486551947</v>
      </c>
      <c r="BE178" s="19">
        <f t="shared" si="49"/>
        <v>-4.5879005413280822</v>
      </c>
      <c r="BF178" s="24">
        <f t="shared" si="50"/>
        <v>2.3575562700964632</v>
      </c>
      <c r="BJ178" s="14"/>
      <c r="BK178" s="14">
        <f t="shared" si="51"/>
        <v>-6.8607608887290086</v>
      </c>
      <c r="BL178" s="14">
        <f t="shared" si="52"/>
        <v>-31.514296232754241</v>
      </c>
      <c r="BM178" s="14">
        <f t="shared" si="53"/>
        <v>-44.39375664478348</v>
      </c>
      <c r="BN178" s="14">
        <f t="shared" si="54"/>
        <v>-0.81743869209809261</v>
      </c>
      <c r="BO178" s="14">
        <f t="shared" si="55"/>
        <v>-1.4288000000000076</v>
      </c>
      <c r="BP178" s="14">
        <f t="shared" si="56"/>
        <v>-13.051764705882363</v>
      </c>
      <c r="BQ178" s="14">
        <f t="shared" si="57"/>
        <v>-0.92744135297326158</v>
      </c>
      <c r="BR178" s="14">
        <f t="shared" si="58"/>
        <v>-14.148167202572356</v>
      </c>
      <c r="BS178" s="24">
        <f t="shared" si="59"/>
        <v>-9.7932017894352281</v>
      </c>
      <c r="BT178" s="24">
        <f t="shared" si="60"/>
        <v>7.6531420924199827</v>
      </c>
      <c r="BU178" s="24">
        <f t="shared" si="61"/>
        <v>-2.7913105428644123</v>
      </c>
      <c r="BV178" s="24">
        <f t="shared" si="62"/>
        <v>4.9985878566431046</v>
      </c>
      <c r="BW178" s="24">
        <f t="shared" si="63"/>
        <v>-17.239163206697782</v>
      </c>
      <c r="BX178" s="24">
        <f t="shared" si="64"/>
        <v>11.398099001089673</v>
      </c>
      <c r="BY178" s="24">
        <f t="shared" si="65"/>
        <v>2.935627033047854</v>
      </c>
    </row>
    <row r="179" spans="1:77">
      <c r="A179" t="s">
        <v>196</v>
      </c>
      <c r="B179">
        <v>180</v>
      </c>
      <c r="C179" t="s">
        <v>321</v>
      </c>
      <c r="D179" t="s">
        <v>294</v>
      </c>
      <c r="E179" t="s">
        <v>308</v>
      </c>
      <c r="F179">
        <v>1</v>
      </c>
      <c r="G179" t="s">
        <v>299</v>
      </c>
      <c r="H179" t="s">
        <v>294</v>
      </c>
      <c r="I179" t="s">
        <v>295</v>
      </c>
      <c r="J179">
        <v>2</v>
      </c>
      <c r="L179">
        <v>2</v>
      </c>
      <c r="M179" t="s">
        <v>364</v>
      </c>
      <c r="N179" t="s">
        <v>365</v>
      </c>
      <c r="O179">
        <v>6</v>
      </c>
      <c r="P179" s="14">
        <v>4</v>
      </c>
      <c r="Q179" s="14" t="s">
        <v>380</v>
      </c>
      <c r="R179" s="14">
        <v>4</v>
      </c>
      <c r="S179" s="14" t="s">
        <v>380</v>
      </c>
      <c r="T179" s="15">
        <v>0.66422300000000001</v>
      </c>
      <c r="U179" s="16">
        <v>50020</v>
      </c>
      <c r="V179" s="17">
        <v>652200</v>
      </c>
      <c r="W179" s="24">
        <v>226.37199999999999</v>
      </c>
      <c r="X179" s="24">
        <v>81.065700000000007</v>
      </c>
      <c r="Y179" s="24">
        <v>58.122600000000006</v>
      </c>
      <c r="Z179" s="19">
        <f t="shared" si="44"/>
        <v>7.669426556271082E-2</v>
      </c>
      <c r="AA179" s="19">
        <f t="shared" si="45"/>
        <v>39.116353458616558</v>
      </c>
      <c r="AB179" s="15">
        <v>0.68459251964206136</v>
      </c>
      <c r="AC179" s="16">
        <v>49166.041461987785</v>
      </c>
      <c r="AD179" s="17">
        <v>714822.17327854095</v>
      </c>
      <c r="AE179" s="21">
        <v>0.70982571882365308</v>
      </c>
      <c r="AF179" s="16">
        <v>52915.737158243312</v>
      </c>
      <c r="AG179" s="28">
        <v>837240.7544392834</v>
      </c>
      <c r="AH179" s="21">
        <v>0.6993570287536609</v>
      </c>
      <c r="AI179" s="16">
        <v>44826.003498148493</v>
      </c>
      <c r="AJ179" s="28">
        <v>691055.84698362253</v>
      </c>
      <c r="AK179" s="21">
        <v>0.71666578157141625</v>
      </c>
      <c r="AL179" s="16">
        <v>47827.478022512783</v>
      </c>
      <c r="AM179" s="28">
        <v>783261.33218508912</v>
      </c>
      <c r="AN179" s="15">
        <v>0.68459251964206136</v>
      </c>
      <c r="AO179" s="16">
        <v>49166.041461987785</v>
      </c>
      <c r="AP179" s="17">
        <v>714822.17327854095</v>
      </c>
      <c r="AQ179" s="15">
        <v>0.70982571882365308</v>
      </c>
      <c r="AR179" s="16">
        <v>52915.737158243312</v>
      </c>
      <c r="AS179" s="17">
        <v>837240.7544392834</v>
      </c>
      <c r="AT179" s="15">
        <v>0.68459251964206136</v>
      </c>
      <c r="AU179" s="16">
        <v>49166.041461987785</v>
      </c>
      <c r="AV179" s="17">
        <v>714822.17327854095</v>
      </c>
      <c r="AW179" s="24">
        <v>229.4</v>
      </c>
      <c r="AX179" s="24">
        <v>80.7</v>
      </c>
      <c r="AY179" s="24">
        <v>230</v>
      </c>
      <c r="AZ179" s="24">
        <v>71.2</v>
      </c>
      <c r="BA179" s="24">
        <f t="shared" si="46"/>
        <v>229.7</v>
      </c>
      <c r="BB179" s="24">
        <f t="shared" si="47"/>
        <v>75.95</v>
      </c>
      <c r="BC179" s="19">
        <f t="shared" si="48"/>
        <v>6.8780800736058745E-2</v>
      </c>
      <c r="BD179" s="24">
        <v>43.616822832759375</v>
      </c>
      <c r="BE179" s="19">
        <f t="shared" si="49"/>
        <v>2.0369519642061351</v>
      </c>
      <c r="BF179" s="24">
        <f t="shared" si="50"/>
        <v>3.0243581303489133</v>
      </c>
      <c r="BJ179" s="14"/>
      <c r="BK179" s="14">
        <f t="shared" si="51"/>
        <v>2.9754224677639685</v>
      </c>
      <c r="BL179" s="14">
        <f t="shared" si="52"/>
        <v>-1.7368869093771653</v>
      </c>
      <c r="BM179" s="14">
        <f t="shared" si="53"/>
        <v>8.7605247318117687</v>
      </c>
      <c r="BN179" s="14">
        <f t="shared" si="54"/>
        <v>1.319965126416748</v>
      </c>
      <c r="BO179" s="14">
        <f t="shared" si="55"/>
        <v>-0.45315985130112008</v>
      </c>
      <c r="BP179" s="14">
        <f t="shared" si="56"/>
        <v>18.367134831460667</v>
      </c>
      <c r="BQ179" s="14">
        <f t="shared" si="57"/>
        <v>1.4488463212886387</v>
      </c>
      <c r="BR179" s="14">
        <f t="shared" si="58"/>
        <v>-6.7356155365371997</v>
      </c>
      <c r="BS179" s="24">
        <f t="shared" si="59"/>
        <v>10.318196241388405</v>
      </c>
      <c r="BT179" s="24">
        <f t="shared" si="60"/>
        <v>2.4460537795710069</v>
      </c>
      <c r="BU179" s="24">
        <f t="shared" si="61"/>
        <v>5.0237614421741066</v>
      </c>
      <c r="BV179" s="24">
        <f t="shared" si="62"/>
        <v>5.4723553214116158</v>
      </c>
      <c r="BW179" s="24">
        <f t="shared" si="63"/>
        <v>-4.5842307981515953</v>
      </c>
      <c r="BX179" s="24">
        <f t="shared" si="64"/>
        <v>22.101259817817734</v>
      </c>
      <c r="BY179" s="24">
        <f t="shared" si="65"/>
        <v>16.732771911446612</v>
      </c>
    </row>
    <row r="180" spans="1:77">
      <c r="A180" t="s">
        <v>197</v>
      </c>
      <c r="B180" s="5">
        <v>181</v>
      </c>
      <c r="C180" t="s">
        <v>307</v>
      </c>
      <c r="D180" t="s">
        <v>294</v>
      </c>
      <c r="E180" t="s">
        <v>308</v>
      </c>
      <c r="F180">
        <v>2</v>
      </c>
      <c r="G180" t="s">
        <v>297</v>
      </c>
      <c r="H180" t="s">
        <v>294</v>
      </c>
      <c r="I180" t="s">
        <v>298</v>
      </c>
      <c r="J180">
        <v>2</v>
      </c>
      <c r="L180">
        <v>2</v>
      </c>
      <c r="M180" t="s">
        <v>364</v>
      </c>
      <c r="N180" t="s">
        <v>365</v>
      </c>
      <c r="O180">
        <v>6</v>
      </c>
      <c r="P180" s="14">
        <v>4</v>
      </c>
      <c r="Q180" s="14" t="s">
        <v>380</v>
      </c>
      <c r="R180" s="14">
        <v>4</v>
      </c>
      <c r="S180" s="14" t="s">
        <v>380</v>
      </c>
      <c r="T180" s="15">
        <v>0.69246300000000005</v>
      </c>
      <c r="U180" s="16">
        <v>43896.9</v>
      </c>
      <c r="V180" s="17">
        <v>608498</v>
      </c>
      <c r="W180" s="24">
        <v>174.387</v>
      </c>
      <c r="X180" s="24">
        <v>87.193400000000011</v>
      </c>
      <c r="Y180" s="24">
        <v>63.304799999999993</v>
      </c>
      <c r="Z180" s="19">
        <f t="shared" si="44"/>
        <v>7.2139760525096228E-2</v>
      </c>
      <c r="AA180" s="19">
        <f t="shared" si="45"/>
        <v>41.585943426528978</v>
      </c>
      <c r="AB180" s="15">
        <v>0.61547617305983293</v>
      </c>
      <c r="AC180" s="16">
        <v>30629.943391796638</v>
      </c>
      <c r="AD180" s="17">
        <v>355844.35582502093</v>
      </c>
      <c r="AE180" s="21">
        <v>0.71173727855668978</v>
      </c>
      <c r="AF180" s="16">
        <v>40406.03566800421</v>
      </c>
      <c r="AG180" s="28">
        <v>638135.05785789643</v>
      </c>
      <c r="AH180" s="21">
        <v>0.65120657413585625</v>
      </c>
      <c r="AI180" s="16">
        <v>31853.074244824827</v>
      </c>
      <c r="AJ180" s="28">
        <v>421153.83724712796</v>
      </c>
      <c r="AK180" s="21">
        <v>0.72744164994460259</v>
      </c>
      <c r="AL180" s="16">
        <v>40166.44533897868</v>
      </c>
      <c r="AM180" s="28">
        <v>684764.9427832932</v>
      </c>
      <c r="AN180" s="15">
        <v>0.61547617305983293</v>
      </c>
      <c r="AO180" s="16">
        <v>30629.943391796638</v>
      </c>
      <c r="AP180" s="17">
        <v>355844.35582502093</v>
      </c>
      <c r="AQ180" s="15">
        <v>0.71173727855668978</v>
      </c>
      <c r="AR180" s="16">
        <v>40406.03566800421</v>
      </c>
      <c r="AS180" s="17">
        <v>638135.05785789643</v>
      </c>
      <c r="AT180" s="15">
        <v>0.61547617305983293</v>
      </c>
      <c r="AU180" s="16">
        <v>30629.943391796638</v>
      </c>
      <c r="AV180" s="17">
        <v>355844.35582502093</v>
      </c>
      <c r="AW180" s="24">
        <v>172</v>
      </c>
      <c r="AX180" s="24">
        <v>87.8</v>
      </c>
      <c r="AY180" s="24">
        <v>167.3</v>
      </c>
      <c r="AZ180" s="24">
        <v>54</v>
      </c>
      <c r="BA180" s="24">
        <f t="shared" si="46"/>
        <v>169.65</v>
      </c>
      <c r="BB180" s="24">
        <f t="shared" si="47"/>
        <v>70.900000000000006</v>
      </c>
      <c r="BC180" s="19">
        <f t="shared" si="48"/>
        <v>8.6076799843519999E-2</v>
      </c>
      <c r="BD180" s="24">
        <v>34.852596814167512</v>
      </c>
      <c r="BE180" s="19">
        <f t="shared" si="49"/>
        <v>-7.6986826940167123</v>
      </c>
      <c r="BF180" s="24">
        <f t="shared" si="50"/>
        <v>2.3928067700987303</v>
      </c>
      <c r="BJ180" s="14"/>
      <c r="BK180" s="14">
        <f t="shared" si="51"/>
        <v>-12.508498348104682</v>
      </c>
      <c r="BL180" s="14">
        <f t="shared" si="52"/>
        <v>-43.313683079664266</v>
      </c>
      <c r="BM180" s="14">
        <f t="shared" si="53"/>
        <v>-71.001166672773152</v>
      </c>
      <c r="BN180" s="14">
        <f t="shared" si="54"/>
        <v>-1.3877906976744188</v>
      </c>
      <c r="BO180" s="14">
        <f t="shared" si="55"/>
        <v>0.6908883826879112</v>
      </c>
      <c r="BP180" s="14">
        <f t="shared" si="56"/>
        <v>-17.231111111111098</v>
      </c>
      <c r="BQ180" s="14">
        <f t="shared" si="57"/>
        <v>-2.7922192749778927</v>
      </c>
      <c r="BR180" s="14">
        <f t="shared" si="58"/>
        <v>-22.980818053596622</v>
      </c>
      <c r="BS180" s="24">
        <f t="shared" si="59"/>
        <v>-19.319497620976044</v>
      </c>
      <c r="BT180" s="24">
        <f t="shared" si="60"/>
        <v>3.1294241889166061</v>
      </c>
      <c r="BU180" s="24">
        <f t="shared" si="61"/>
        <v>-6.3353822738799286</v>
      </c>
      <c r="BV180" s="24">
        <f t="shared" si="62"/>
        <v>8.6394625809828103</v>
      </c>
      <c r="BW180" s="24">
        <f t="shared" si="63"/>
        <v>-9.2874901663284124</v>
      </c>
      <c r="BX180" s="24">
        <f t="shared" si="64"/>
        <v>4.6443237200260796</v>
      </c>
      <c r="BY180" s="24">
        <f t="shared" si="65"/>
        <v>11.137682147292596</v>
      </c>
    </row>
    <row r="181" spans="1:77">
      <c r="A181" t="s">
        <v>198</v>
      </c>
      <c r="B181">
        <v>182</v>
      </c>
      <c r="C181" t="s">
        <v>299</v>
      </c>
      <c r="D181" t="s">
        <v>294</v>
      </c>
      <c r="E181" t="s">
        <v>295</v>
      </c>
      <c r="F181">
        <v>2</v>
      </c>
      <c r="G181" t="s">
        <v>297</v>
      </c>
      <c r="H181" t="s">
        <v>294</v>
      </c>
      <c r="I181" t="s">
        <v>298</v>
      </c>
      <c r="J181">
        <v>2</v>
      </c>
      <c r="L181">
        <v>1</v>
      </c>
      <c r="M181" t="s">
        <v>364</v>
      </c>
      <c r="N181" t="s">
        <v>365</v>
      </c>
      <c r="O181">
        <v>6</v>
      </c>
      <c r="P181" s="14">
        <v>4</v>
      </c>
      <c r="Q181" s="14" t="s">
        <v>380</v>
      </c>
      <c r="R181" s="14">
        <v>4</v>
      </c>
      <c r="S181" s="14" t="s">
        <v>380</v>
      </c>
      <c r="T181" s="15">
        <v>0.68946399999999997</v>
      </c>
      <c r="U181" s="16">
        <v>41575.699999999997</v>
      </c>
      <c r="V181" s="17">
        <v>579090</v>
      </c>
      <c r="W181" s="24">
        <v>160.69999999999999</v>
      </c>
      <c r="X181" s="24">
        <v>83.052700000000002</v>
      </c>
      <c r="Y181" s="24">
        <v>67.818100000000001</v>
      </c>
      <c r="Z181" s="19">
        <f t="shared" si="44"/>
        <v>7.1794885078312526E-2</v>
      </c>
      <c r="AA181" s="19">
        <f t="shared" si="45"/>
        <v>41.785706554549897</v>
      </c>
      <c r="AB181" s="15">
        <v>0.63985722152539937</v>
      </c>
      <c r="AC181" s="16">
        <v>37068.574177673931</v>
      </c>
      <c r="AD181" s="17">
        <v>462840.49376279314</v>
      </c>
      <c r="AE181" s="21">
        <v>0.70521230117388378</v>
      </c>
      <c r="AF181" s="16">
        <v>45363.83159124307</v>
      </c>
      <c r="AG181" s="28">
        <v>695861.19980846148</v>
      </c>
      <c r="AH181" s="21">
        <v>0.67428144794640887</v>
      </c>
      <c r="AI181" s="16">
        <v>31798.511379622658</v>
      </c>
      <c r="AJ181" s="28">
        <v>451628.06510192691</v>
      </c>
      <c r="AK181" s="21">
        <v>0.71711160208801883</v>
      </c>
      <c r="AL181" s="16">
        <v>37074.884489340227</v>
      </c>
      <c r="AM181" s="28">
        <v>608403.41254176782</v>
      </c>
      <c r="AN181" s="15">
        <v>0.64334436327691347</v>
      </c>
      <c r="AO181" s="16">
        <v>31392.824106444361</v>
      </c>
      <c r="AP181" s="17">
        <v>398565.30093308806</v>
      </c>
      <c r="AQ181" s="15">
        <v>0.70521230117388378</v>
      </c>
      <c r="AR181" s="16">
        <v>45363.83159124307</v>
      </c>
      <c r="AS181" s="17">
        <v>695861.19980846148</v>
      </c>
      <c r="AT181" s="15">
        <v>0.63985722152539937</v>
      </c>
      <c r="AU181" s="16">
        <v>37068.574177673931</v>
      </c>
      <c r="AV181" s="17">
        <v>462840.49376279314</v>
      </c>
      <c r="AW181" s="24">
        <v>162</v>
      </c>
      <c r="AX181" s="24">
        <v>84.6</v>
      </c>
      <c r="AY181" s="24">
        <v>162.69999999999999</v>
      </c>
      <c r="AZ181" s="24">
        <v>62.8</v>
      </c>
      <c r="BA181" s="24">
        <f t="shared" si="46"/>
        <v>162.35</v>
      </c>
      <c r="BB181" s="24">
        <f t="shared" si="47"/>
        <v>73.699999999999989</v>
      </c>
      <c r="BC181" s="19">
        <f t="shared" si="48"/>
        <v>8.0089306526130499E-2</v>
      </c>
      <c r="BD181" s="24">
        <v>38.088191707282874</v>
      </c>
      <c r="BE181" s="19">
        <f t="shared" si="49"/>
        <v>-4.6119636723086499</v>
      </c>
      <c r="BF181" s="24">
        <f t="shared" si="50"/>
        <v>2.2028493894165537</v>
      </c>
      <c r="BJ181" s="14"/>
      <c r="BK181" s="14">
        <f t="shared" si="51"/>
        <v>-7.1687325413365466</v>
      </c>
      <c r="BL181" s="14">
        <f t="shared" si="52"/>
        <v>-32.436953932619531</v>
      </c>
      <c r="BM181" s="14">
        <f t="shared" si="53"/>
        <v>-45.293631594191083</v>
      </c>
      <c r="BN181" s="14">
        <f t="shared" si="54"/>
        <v>0.80246913580247614</v>
      </c>
      <c r="BO181" s="14">
        <f t="shared" si="55"/>
        <v>1.8289598108746961</v>
      </c>
      <c r="BP181" s="14">
        <f t="shared" si="56"/>
        <v>-7.9906050955414072</v>
      </c>
      <c r="BQ181" s="14">
        <f t="shared" si="57"/>
        <v>1.0163227594702837</v>
      </c>
      <c r="BR181" s="14">
        <f t="shared" si="58"/>
        <v>-12.690230664857548</v>
      </c>
      <c r="BS181" s="24">
        <f t="shared" si="59"/>
        <v>-9.7077720981960347</v>
      </c>
      <c r="BT181" s="24">
        <f t="shared" si="60"/>
        <v>1.9418692996546612</v>
      </c>
      <c r="BU181" s="24">
        <f t="shared" si="61"/>
        <v>-2.2516639156884803</v>
      </c>
      <c r="BV181" s="24">
        <f t="shared" si="62"/>
        <v>8.3505547445298358</v>
      </c>
      <c r="BW181" s="24">
        <f t="shared" si="63"/>
        <v>-12.139796448870513</v>
      </c>
      <c r="BX181" s="24">
        <f t="shared" si="64"/>
        <v>16.780817760870011</v>
      </c>
      <c r="BY181" s="24">
        <f t="shared" si="65"/>
        <v>4.8180881200687553</v>
      </c>
    </row>
    <row r="182" spans="1:77">
      <c r="A182" s="6" t="s">
        <v>199</v>
      </c>
      <c r="B182">
        <v>183</v>
      </c>
      <c r="C182" t="s">
        <v>299</v>
      </c>
      <c r="D182" t="s">
        <v>294</v>
      </c>
      <c r="E182" t="s">
        <v>295</v>
      </c>
      <c r="F182">
        <v>2</v>
      </c>
      <c r="G182" t="s">
        <v>297</v>
      </c>
      <c r="H182" t="s">
        <v>294</v>
      </c>
      <c r="I182" t="s">
        <v>298</v>
      </c>
      <c r="J182">
        <v>2</v>
      </c>
      <c r="L182">
        <v>1</v>
      </c>
      <c r="M182" t="s">
        <v>364</v>
      </c>
      <c r="N182" t="s">
        <v>365</v>
      </c>
      <c r="O182">
        <v>6</v>
      </c>
      <c r="P182" s="14">
        <v>4</v>
      </c>
      <c r="Q182" s="14" t="s">
        <v>380</v>
      </c>
      <c r="R182" s="14">
        <v>4</v>
      </c>
      <c r="S182" s="14" t="s">
        <v>380</v>
      </c>
      <c r="T182" s="15">
        <v>0.69151799999999997</v>
      </c>
      <c r="U182" s="16">
        <v>44920.9</v>
      </c>
      <c r="V182" s="17">
        <v>640700</v>
      </c>
      <c r="W182" s="24">
        <v>183.52199999999999</v>
      </c>
      <c r="X182" s="24">
        <v>80.6631</v>
      </c>
      <c r="Y182" s="24">
        <v>64.422200000000004</v>
      </c>
      <c r="Z182" s="19">
        <f t="shared" si="44"/>
        <v>7.0112221008272205E-2</v>
      </c>
      <c r="AA182" s="19">
        <f t="shared" si="45"/>
        <v>42.788546088791634</v>
      </c>
      <c r="AB182" s="15">
        <v>0.65635298084521576</v>
      </c>
      <c r="AC182" s="16">
        <v>42621.59225280142</v>
      </c>
      <c r="AD182" s="17">
        <v>560901.29713877942</v>
      </c>
      <c r="AE182" s="21">
        <v>0.70781064901683832</v>
      </c>
      <c r="AF182" s="16">
        <v>50000.045151724109</v>
      </c>
      <c r="AG182" s="28">
        <v>776792.16409244004</v>
      </c>
      <c r="AH182" s="21">
        <v>0.68390696241794324</v>
      </c>
      <c r="AI182" s="16">
        <v>35702.351878020389</v>
      </c>
      <c r="AJ182" s="28">
        <v>522970.12196436443</v>
      </c>
      <c r="AK182" s="21">
        <v>0.71766827431485591</v>
      </c>
      <c r="AL182" s="16">
        <v>40343.69328780433</v>
      </c>
      <c r="AM182" s="28">
        <v>663279.17907675495</v>
      </c>
      <c r="AN182" s="15">
        <v>0.65787923302297191</v>
      </c>
      <c r="AO182" s="16">
        <v>36733.293115850909</v>
      </c>
      <c r="AP182" s="17">
        <v>488688.21143421938</v>
      </c>
      <c r="AQ182" s="15">
        <v>0.70781064901683832</v>
      </c>
      <c r="AR182" s="16">
        <v>50000.045151724109</v>
      </c>
      <c r="AS182" s="17">
        <v>776792.16409244004</v>
      </c>
      <c r="AT182" s="15">
        <v>0.65635298084521576</v>
      </c>
      <c r="AU182" s="16">
        <v>42621.59225280142</v>
      </c>
      <c r="AV182" s="17">
        <v>560901.29713877942</v>
      </c>
      <c r="AW182" s="24">
        <v>182.3</v>
      </c>
      <c r="AX182" s="24">
        <v>83.2</v>
      </c>
      <c r="AY182" s="24">
        <v>183.7</v>
      </c>
      <c r="AZ182" s="24">
        <v>65.599999999999994</v>
      </c>
      <c r="BA182" s="24">
        <f t="shared" si="46"/>
        <v>183</v>
      </c>
      <c r="BB182" s="24">
        <f t="shared" si="47"/>
        <v>74.400000000000006</v>
      </c>
      <c r="BC182" s="19">
        <f t="shared" si="48"/>
        <v>7.5987687085444358E-2</v>
      </c>
      <c r="BD182" s="24">
        <v>39.911059149500304</v>
      </c>
      <c r="BE182" s="19">
        <f t="shared" si="49"/>
        <v>-3.3638766977028056</v>
      </c>
      <c r="BF182" s="24">
        <f t="shared" si="50"/>
        <v>2.4596774193548385</v>
      </c>
      <c r="BJ182" s="14"/>
      <c r="BK182" s="14">
        <f t="shared" si="51"/>
        <v>-5.113213077490995</v>
      </c>
      <c r="BL182" s="14">
        <f t="shared" si="52"/>
        <v>-22.289335340359205</v>
      </c>
      <c r="BM182" s="14">
        <f t="shared" si="53"/>
        <v>-31.106088710356051</v>
      </c>
      <c r="BN182" s="14">
        <f t="shared" si="54"/>
        <v>-0.67032364234776731</v>
      </c>
      <c r="BO182" s="14">
        <f t="shared" si="55"/>
        <v>3.049158653846157</v>
      </c>
      <c r="BP182" s="14">
        <f t="shared" si="56"/>
        <v>1.7954268292682787</v>
      </c>
      <c r="BQ182" s="14">
        <f t="shared" si="57"/>
        <v>-0.28524590163933949</v>
      </c>
      <c r="BR182" s="14">
        <f t="shared" si="58"/>
        <v>-8.4181451612903153</v>
      </c>
      <c r="BS182" s="24">
        <f t="shared" si="59"/>
        <v>-7.2097483770418984</v>
      </c>
      <c r="BT182" s="24">
        <f t="shared" si="60"/>
        <v>-0.4563863213486159</v>
      </c>
      <c r="BU182" s="24">
        <f t="shared" si="61"/>
        <v>-1.1128761659550896</v>
      </c>
      <c r="BV182" s="24">
        <f t="shared" si="62"/>
        <v>10.158281130170074</v>
      </c>
      <c r="BW182" s="24">
        <f t="shared" si="63"/>
        <v>-11.345532198905882</v>
      </c>
      <c r="BX182" s="24">
        <f t="shared" si="64"/>
        <v>17.519765309610509</v>
      </c>
      <c r="BY182" s="24">
        <f t="shared" si="65"/>
        <v>3.4041742585955772</v>
      </c>
    </row>
    <row r="183" spans="1:77">
      <c r="A183" t="s">
        <v>200</v>
      </c>
      <c r="B183" s="6">
        <v>184</v>
      </c>
      <c r="C183" t="s">
        <v>293</v>
      </c>
      <c r="D183" t="s">
        <v>294</v>
      </c>
      <c r="E183" t="s">
        <v>295</v>
      </c>
      <c r="F183">
        <v>1</v>
      </c>
      <c r="G183" t="s">
        <v>297</v>
      </c>
      <c r="H183" t="s">
        <v>294</v>
      </c>
      <c r="I183" t="s">
        <v>298</v>
      </c>
      <c r="J183">
        <v>2</v>
      </c>
      <c r="K183" t="s">
        <v>335</v>
      </c>
      <c r="L183">
        <v>1</v>
      </c>
      <c r="M183" t="s">
        <v>364</v>
      </c>
      <c r="N183" t="s">
        <v>365</v>
      </c>
      <c r="O183">
        <v>6</v>
      </c>
      <c r="P183" s="14">
        <v>4</v>
      </c>
      <c r="Q183" s="14" t="s">
        <v>380</v>
      </c>
      <c r="R183" s="14">
        <v>4</v>
      </c>
      <c r="S183" s="14" t="s">
        <v>380</v>
      </c>
      <c r="T183" s="15">
        <v>0.71104100000000003</v>
      </c>
      <c r="U183" s="16">
        <v>49903.199999999997</v>
      </c>
      <c r="V183" s="17">
        <v>765824</v>
      </c>
      <c r="W183" s="24">
        <v>194.911</v>
      </c>
      <c r="X183" s="24">
        <v>87.792699999999996</v>
      </c>
      <c r="Y183" s="24">
        <v>70.675899999999999</v>
      </c>
      <c r="Z183" s="19">
        <f t="shared" si="44"/>
        <v>6.5162752799598864E-2</v>
      </c>
      <c r="AA183" s="19">
        <f t="shared" si="45"/>
        <v>46.038570672822587</v>
      </c>
      <c r="AB183" s="15">
        <v>0.64478426872214067</v>
      </c>
      <c r="AC183" s="16">
        <v>42004.854775246364</v>
      </c>
      <c r="AD183" s="17">
        <v>533190.91822930367</v>
      </c>
      <c r="AE183" s="21">
        <v>0.72081391699784636</v>
      </c>
      <c r="AF183" s="16">
        <v>52830.842348284932</v>
      </c>
      <c r="AG183" s="28">
        <v>859151.11363767553</v>
      </c>
      <c r="AH183" s="21">
        <v>0.68231194238911519</v>
      </c>
      <c r="AI183" s="16">
        <v>36141.526596893898</v>
      </c>
      <c r="AJ183" s="28">
        <v>526722.40724308928</v>
      </c>
      <c r="AK183" s="21">
        <v>0.73131419633078998</v>
      </c>
      <c r="AL183" s="16">
        <v>42880.58046806942</v>
      </c>
      <c r="AM183" s="28">
        <v>741779.72184313845</v>
      </c>
      <c r="AN183" s="15">
        <v>0.65059291072943071</v>
      </c>
      <c r="AO183" s="16">
        <v>36127.103636018684</v>
      </c>
      <c r="AP183" s="17">
        <v>469380.73414866917</v>
      </c>
      <c r="AQ183" s="15">
        <v>0.72081391699784636</v>
      </c>
      <c r="AR183" s="16">
        <v>52830.842348284932</v>
      </c>
      <c r="AS183" s="17">
        <v>859151.11363767553</v>
      </c>
      <c r="AT183" s="15">
        <v>0.64478426872214067</v>
      </c>
      <c r="AU183" s="16">
        <v>42004.854775246364</v>
      </c>
      <c r="AV183" s="17">
        <v>533190.91822930367</v>
      </c>
      <c r="AW183" s="24">
        <v>184.1</v>
      </c>
      <c r="AX183" s="24">
        <v>88.3</v>
      </c>
      <c r="AY183" s="24">
        <v>179.3</v>
      </c>
      <c r="AZ183" s="24">
        <v>62.7</v>
      </c>
      <c r="BA183" s="24">
        <f t="shared" si="46"/>
        <v>181.7</v>
      </c>
      <c r="BB183" s="24">
        <f t="shared" si="47"/>
        <v>75.5</v>
      </c>
      <c r="BC183" s="19">
        <f t="shared" si="48"/>
        <v>7.8780139231819757E-2</v>
      </c>
      <c r="BD183" s="24">
        <v>38.977445206598055</v>
      </c>
      <c r="BE183" s="19">
        <f t="shared" si="49"/>
        <v>-6.0448089270569323</v>
      </c>
      <c r="BF183" s="24">
        <f t="shared" si="50"/>
        <v>2.4066225165562911</v>
      </c>
      <c r="BJ183" s="14"/>
      <c r="BK183" s="14">
        <f t="shared" si="51"/>
        <v>-9.2912308562963339</v>
      </c>
      <c r="BL183" s="14">
        <f t="shared" si="52"/>
        <v>-38.132302281344685</v>
      </c>
      <c r="BM183" s="14">
        <f t="shared" si="53"/>
        <v>-63.156249135150269</v>
      </c>
      <c r="BN183" s="14">
        <f t="shared" si="54"/>
        <v>-5.8723519826181469</v>
      </c>
      <c r="BO183" s="14">
        <f t="shared" si="55"/>
        <v>0.57451868629671654</v>
      </c>
      <c r="BP183" s="14">
        <f t="shared" si="56"/>
        <v>-12.720733652312594</v>
      </c>
      <c r="BQ183" s="14">
        <f t="shared" si="57"/>
        <v>-7.2707760044028698</v>
      </c>
      <c r="BR183" s="14">
        <f t="shared" si="58"/>
        <v>-16.281721854304632</v>
      </c>
      <c r="BS183" s="24">
        <f t="shared" si="59"/>
        <v>-18.115926861797583</v>
      </c>
      <c r="BT183" s="24">
        <f t="shared" si="60"/>
        <v>6.2914874322524907</v>
      </c>
      <c r="BU183" s="24">
        <f t="shared" si="61"/>
        <v>-4.2105459139832799</v>
      </c>
      <c r="BV183" s="24">
        <f t="shared" si="62"/>
        <v>5.541540165088767</v>
      </c>
      <c r="BW183" s="24">
        <f t="shared" si="63"/>
        <v>-16.377155941626999</v>
      </c>
      <c r="BX183" s="24">
        <f t="shared" si="64"/>
        <v>10.862712293129121</v>
      </c>
      <c r="BY183" s="24">
        <f t="shared" si="65"/>
        <v>3.2414310406218014</v>
      </c>
    </row>
    <row r="184" spans="1:77">
      <c r="A184" t="s">
        <v>201</v>
      </c>
      <c r="B184" s="6">
        <v>185</v>
      </c>
      <c r="C184" t="s">
        <v>301</v>
      </c>
      <c r="D184" t="s">
        <v>302</v>
      </c>
      <c r="E184" t="s">
        <v>298</v>
      </c>
      <c r="F184">
        <v>1</v>
      </c>
      <c r="G184" t="s">
        <v>301</v>
      </c>
      <c r="H184" t="s">
        <v>302</v>
      </c>
      <c r="I184" t="s">
        <v>298</v>
      </c>
      <c r="J184">
        <v>1</v>
      </c>
      <c r="L184">
        <v>0</v>
      </c>
      <c r="M184" t="s">
        <v>364</v>
      </c>
      <c r="N184" t="s">
        <v>365</v>
      </c>
      <c r="O184">
        <v>6</v>
      </c>
      <c r="P184" s="14">
        <v>4</v>
      </c>
      <c r="Q184" s="14" t="s">
        <v>380</v>
      </c>
      <c r="R184" s="14">
        <v>4</v>
      </c>
      <c r="S184" s="14" t="s">
        <v>380</v>
      </c>
      <c r="T184" s="15">
        <v>0.67546399999999995</v>
      </c>
      <c r="U184" s="16">
        <v>35142.300000000003</v>
      </c>
      <c r="V184" s="17">
        <v>476976</v>
      </c>
      <c r="W184" s="24">
        <v>151.417</v>
      </c>
      <c r="X184" s="24">
        <v>80.004000000000005</v>
      </c>
      <c r="Y184" s="24">
        <v>61.211100000000002</v>
      </c>
      <c r="Z184" s="19">
        <f t="shared" si="44"/>
        <v>7.3677291939217071E-2</v>
      </c>
      <c r="AA184" s="19">
        <f t="shared" si="45"/>
        <v>40.718108945629623</v>
      </c>
      <c r="AB184" s="15">
        <v>0.59078347354397365</v>
      </c>
      <c r="AC184" s="16">
        <v>34573.612228643193</v>
      </c>
      <c r="AD184" s="17">
        <v>374106.91924999491</v>
      </c>
      <c r="AE184" s="21">
        <v>0.69072048387432605</v>
      </c>
      <c r="AF184" s="16">
        <v>45801.112228643193</v>
      </c>
      <c r="AG184" s="28">
        <v>664007.54424999491</v>
      </c>
      <c r="AH184" s="21">
        <v>0.64167531243943099</v>
      </c>
      <c r="AI184" s="16">
        <v>26198.645247281875</v>
      </c>
      <c r="AJ184" s="28">
        <v>336977.37929530314</v>
      </c>
      <c r="AK184" s="21">
        <v>0.69990636900661729</v>
      </c>
      <c r="AL184" s="16">
        <v>31645.998138865103</v>
      </c>
      <c r="AM184" s="28">
        <v>488768.99159048474</v>
      </c>
      <c r="AN184" s="15">
        <v>0.60602733172254597</v>
      </c>
      <c r="AO184" s="16">
        <v>25122.014878580143</v>
      </c>
      <c r="AP184" s="17">
        <v>286438.78459480364</v>
      </c>
      <c r="AQ184" s="15">
        <v>0.69072048387432605</v>
      </c>
      <c r="AR184" s="16">
        <v>45801.112228643193</v>
      </c>
      <c r="AS184" s="17">
        <v>664007.54424999491</v>
      </c>
      <c r="AT184" s="15">
        <v>0.59078347354397365</v>
      </c>
      <c r="AU184" s="16">
        <v>34573.612228643193</v>
      </c>
      <c r="AV184" s="17">
        <v>374106.91924999491</v>
      </c>
      <c r="AW184" s="24">
        <v>143.30000000000001</v>
      </c>
      <c r="AX184" s="24">
        <v>80.5</v>
      </c>
      <c r="AY184" s="24">
        <v>144.80000000000001</v>
      </c>
      <c r="AZ184" s="24">
        <v>55.5</v>
      </c>
      <c r="BA184" s="24">
        <f t="shared" si="46"/>
        <v>144.05000000000001</v>
      </c>
      <c r="BB184" s="24">
        <f t="shared" si="47"/>
        <v>68</v>
      </c>
      <c r="BC184" s="19">
        <f t="shared" si="48"/>
        <v>9.241639341489849E-2</v>
      </c>
      <c r="BD184" s="24">
        <v>34.205709929624014</v>
      </c>
      <c r="BE184" s="19">
        <f t="shared" si="49"/>
        <v>-6.9436668277453979</v>
      </c>
      <c r="BF184" s="24">
        <f t="shared" si="50"/>
        <v>2.1183823529411767</v>
      </c>
      <c r="BJ184" s="14"/>
      <c r="BK184" s="14">
        <f t="shared" si="51"/>
        <v>-11.457679322826941</v>
      </c>
      <c r="BL184" s="14">
        <f t="shared" si="52"/>
        <v>-39.886470770158979</v>
      </c>
      <c r="BM184" s="14">
        <f t="shared" si="53"/>
        <v>-66.519349212687914</v>
      </c>
      <c r="BN184" s="14">
        <f t="shared" si="54"/>
        <v>-5.6643405443126236</v>
      </c>
      <c r="BO184" s="14">
        <f t="shared" si="55"/>
        <v>0.61614906832297522</v>
      </c>
      <c r="BP184" s="14">
        <f t="shared" si="56"/>
        <v>-10.290270270270273</v>
      </c>
      <c r="BQ184" s="14">
        <f t="shared" si="57"/>
        <v>-5.1141964595626446</v>
      </c>
      <c r="BR184" s="14">
        <f t="shared" si="58"/>
        <v>-17.652941176470595</v>
      </c>
      <c r="BS184" s="24">
        <f t="shared" si="59"/>
        <v>-19.038923704271713</v>
      </c>
      <c r="BT184" s="24">
        <f t="shared" si="60"/>
        <v>-3.2054234154871679</v>
      </c>
      <c r="BU184" s="24">
        <f t="shared" si="61"/>
        <v>-5.2656985402969427</v>
      </c>
      <c r="BV184" s="24">
        <f t="shared" si="62"/>
        <v>23.271950636118746</v>
      </c>
      <c r="BW184" s="24">
        <f t="shared" si="63"/>
        <v>-11.048164275915253</v>
      </c>
      <c r="BX184" s="24">
        <f t="shared" si="64"/>
        <v>28.167081213098182</v>
      </c>
      <c r="BY184" s="24">
        <f t="shared" si="65"/>
        <v>2.4127945498566952</v>
      </c>
    </row>
    <row r="185" spans="1:77">
      <c r="A185" t="s">
        <v>202</v>
      </c>
      <c r="B185">
        <v>186</v>
      </c>
      <c r="C185" t="s">
        <v>313</v>
      </c>
      <c r="D185" t="s">
        <v>314</v>
      </c>
      <c r="E185" t="s">
        <v>308</v>
      </c>
      <c r="F185">
        <v>3</v>
      </c>
      <c r="G185" t="s">
        <v>299</v>
      </c>
      <c r="H185" t="s">
        <v>294</v>
      </c>
      <c r="I185" t="s">
        <v>295</v>
      </c>
      <c r="J185">
        <v>2</v>
      </c>
      <c r="K185" t="s">
        <v>325</v>
      </c>
      <c r="L185">
        <v>1</v>
      </c>
      <c r="M185" t="s">
        <v>364</v>
      </c>
      <c r="N185" t="s">
        <v>365</v>
      </c>
      <c r="O185">
        <v>6</v>
      </c>
      <c r="P185" s="14">
        <v>4</v>
      </c>
      <c r="Q185" s="14" t="s">
        <v>380</v>
      </c>
      <c r="R185" s="14">
        <v>4</v>
      </c>
      <c r="S185" s="14" t="s">
        <v>380</v>
      </c>
      <c r="T185" s="15">
        <v>0.71286099999999997</v>
      </c>
      <c r="U185" s="16">
        <v>44747.200000000004</v>
      </c>
      <c r="V185" s="17">
        <v>687248</v>
      </c>
      <c r="W185" s="24">
        <v>165.33</v>
      </c>
      <c r="X185" s="24">
        <v>83.782200000000003</v>
      </c>
      <c r="Y185" s="24">
        <v>80.430899999999994</v>
      </c>
      <c r="Z185" s="19">
        <f t="shared" si="44"/>
        <v>6.5110702395641748E-2</v>
      </c>
      <c r="AA185" s="19">
        <f t="shared" si="45"/>
        <v>46.075374548575098</v>
      </c>
      <c r="AB185" s="15">
        <v>0.66852950752325113</v>
      </c>
      <c r="AC185" s="16">
        <v>41391.089289850963</v>
      </c>
      <c r="AD185" s="17">
        <v>564071.87094862526</v>
      </c>
      <c r="AE185" s="21">
        <v>0.70557541484445163</v>
      </c>
      <c r="AF185" s="16">
        <v>46872.094127078046</v>
      </c>
      <c r="AG185" s="28">
        <v>720940.09903431393</v>
      </c>
      <c r="AH185" s="21">
        <v>0.69194400923813715</v>
      </c>
      <c r="AI185" s="16">
        <v>34564.602947416795</v>
      </c>
      <c r="AJ185" s="28">
        <v>519885.66964515566</v>
      </c>
      <c r="AK185" s="21">
        <v>0.71665371546560752</v>
      </c>
      <c r="AL185" s="16">
        <v>38100.816291786185</v>
      </c>
      <c r="AM185" s="28">
        <v>624160.73232469975</v>
      </c>
      <c r="AN185" s="15">
        <v>0.66797401423734881</v>
      </c>
      <c r="AO185" s="16">
        <v>35015.333310598144</v>
      </c>
      <c r="AP185" s="17">
        <v>479353.09901548427</v>
      </c>
      <c r="AQ185" s="15">
        <v>0.70557541484445163</v>
      </c>
      <c r="AR185" s="16">
        <v>46872.094127078046</v>
      </c>
      <c r="AS185" s="17">
        <v>720940.09903431393</v>
      </c>
      <c r="AT185" s="15">
        <v>0.66852950752325113</v>
      </c>
      <c r="AU185" s="16">
        <v>41391.089289850963</v>
      </c>
      <c r="AV185" s="17">
        <v>564071.87094862526</v>
      </c>
      <c r="AW185" s="24">
        <v>171.2</v>
      </c>
      <c r="AX185" s="24">
        <v>83.8</v>
      </c>
      <c r="AY185" s="24">
        <v>168.3</v>
      </c>
      <c r="AZ185" s="24">
        <v>69.8</v>
      </c>
      <c r="BA185" s="24">
        <f t="shared" si="46"/>
        <v>169.75</v>
      </c>
      <c r="BB185" s="24">
        <f t="shared" si="47"/>
        <v>76.8</v>
      </c>
      <c r="BC185" s="19">
        <f t="shared" si="48"/>
        <v>7.3379105432507544E-2</v>
      </c>
      <c r="BD185" s="24">
        <v>41.069416198051535</v>
      </c>
      <c r="BE185" s="19">
        <f t="shared" si="49"/>
        <v>-4.488698576265115</v>
      </c>
      <c r="BF185" s="24">
        <f t="shared" si="50"/>
        <v>2.2102864583333335</v>
      </c>
      <c r="BJ185" s="14"/>
      <c r="BK185" s="14">
        <f t="shared" si="51"/>
        <v>-6.7198700557087276</v>
      </c>
      <c r="BL185" s="14">
        <f t="shared" si="52"/>
        <v>-27.793157366450949</v>
      </c>
      <c r="BM185" s="14">
        <f t="shared" si="53"/>
        <v>-43.369887753203038</v>
      </c>
      <c r="BN185" s="14">
        <f t="shared" si="54"/>
        <v>3.4287383177569954</v>
      </c>
      <c r="BO185" s="14">
        <f t="shared" si="55"/>
        <v>2.1241050119324634E-2</v>
      </c>
      <c r="BP185" s="14">
        <f t="shared" si="56"/>
        <v>-15.230515759312317</v>
      </c>
      <c r="BQ185" s="14">
        <f t="shared" si="57"/>
        <v>2.603829160530184</v>
      </c>
      <c r="BR185" s="14">
        <f t="shared" si="58"/>
        <v>-9.0914062500000092</v>
      </c>
      <c r="BS185" s="24">
        <f t="shared" si="59"/>
        <v>-12.189017555991123</v>
      </c>
      <c r="BT185" s="24">
        <f t="shared" si="60"/>
        <v>-0.7236058751669987</v>
      </c>
      <c r="BU185" s="24">
        <f t="shared" si="61"/>
        <v>-3.0229311161886359</v>
      </c>
      <c r="BV185" s="24">
        <f t="shared" si="62"/>
        <v>4.5333885047190341</v>
      </c>
      <c r="BW185" s="24">
        <f t="shared" si="63"/>
        <v>-17.444202920257787</v>
      </c>
      <c r="BX185" s="24">
        <f t="shared" si="64"/>
        <v>4.6733562302116196</v>
      </c>
      <c r="BY185" s="24">
        <f t="shared" si="65"/>
        <v>10.107535512580291</v>
      </c>
    </row>
    <row r="186" spans="1:77">
      <c r="A186" t="s">
        <v>203</v>
      </c>
      <c r="B186">
        <v>187</v>
      </c>
      <c r="C186" t="s">
        <v>299</v>
      </c>
      <c r="D186" t="s">
        <v>294</v>
      </c>
      <c r="E186" t="s">
        <v>295</v>
      </c>
      <c r="F186">
        <v>2</v>
      </c>
      <c r="G186" t="s">
        <v>297</v>
      </c>
      <c r="H186" t="s">
        <v>294</v>
      </c>
      <c r="I186" t="s">
        <v>298</v>
      </c>
      <c r="J186">
        <v>2</v>
      </c>
      <c r="K186" t="s">
        <v>325</v>
      </c>
      <c r="L186">
        <v>1</v>
      </c>
      <c r="M186" t="s">
        <v>364</v>
      </c>
      <c r="N186" t="s">
        <v>365</v>
      </c>
      <c r="O186">
        <v>6</v>
      </c>
      <c r="P186" s="14">
        <v>4</v>
      </c>
      <c r="Q186" s="14" t="s">
        <v>380</v>
      </c>
      <c r="R186" s="14">
        <v>4</v>
      </c>
      <c r="S186" s="14" t="s">
        <v>380</v>
      </c>
      <c r="T186" s="15">
        <v>0.71068100000000001</v>
      </c>
      <c r="U186" s="16">
        <v>43934.400000000001</v>
      </c>
      <c r="V186" s="17">
        <v>662012</v>
      </c>
      <c r="W186" s="24">
        <v>158.108</v>
      </c>
      <c r="X186" s="24">
        <v>85.951299999999989</v>
      </c>
      <c r="Y186" s="24">
        <v>78.523399999999995</v>
      </c>
      <c r="Z186" s="19">
        <f t="shared" si="44"/>
        <v>6.6364960151779728E-2</v>
      </c>
      <c r="AA186" s="19">
        <f t="shared" si="45"/>
        <v>45.20457773407626</v>
      </c>
      <c r="AB186" s="15">
        <v>0.63357937981038281</v>
      </c>
      <c r="AC186" s="16">
        <v>37068.104957401563</v>
      </c>
      <c r="AD186" s="17">
        <v>453691.07264391222</v>
      </c>
      <c r="AE186" s="21">
        <v>0.71596883479077311</v>
      </c>
      <c r="AF186" s="16">
        <v>47736.161059605773</v>
      </c>
      <c r="AG186" s="28">
        <v>760219.18920188828</v>
      </c>
      <c r="AH186" s="21">
        <v>0.67481438009529515</v>
      </c>
      <c r="AI186" s="16">
        <v>32480.781012379244</v>
      </c>
      <c r="AJ186" s="28">
        <v>462064.55527767312</v>
      </c>
      <c r="AK186" s="21">
        <v>0.72838899021234282</v>
      </c>
      <c r="AL186" s="16">
        <v>39228.088324490949</v>
      </c>
      <c r="AM186" s="28">
        <v>671201.61706184875</v>
      </c>
      <c r="AN186" s="15">
        <v>0.64180951861946678</v>
      </c>
      <c r="AO186" s="16">
        <v>31314.193546562583</v>
      </c>
      <c r="AP186" s="17">
        <v>394956.69542785414</v>
      </c>
      <c r="AQ186" s="15">
        <v>0.71596883479077311</v>
      </c>
      <c r="AR186" s="16">
        <v>47736.161059605773</v>
      </c>
      <c r="AS186" s="17">
        <v>760219.18920188828</v>
      </c>
      <c r="AT186" s="15">
        <v>0.63357937981038281</v>
      </c>
      <c r="AU186" s="16">
        <v>37068.104957401563</v>
      </c>
      <c r="AV186" s="17">
        <v>453691.07264391222</v>
      </c>
      <c r="AW186" s="24">
        <v>162.19999999999999</v>
      </c>
      <c r="AX186" s="24">
        <v>88.9</v>
      </c>
      <c r="AY186" s="24">
        <v>162.19999999999999</v>
      </c>
      <c r="AZ186" s="24">
        <v>61.2</v>
      </c>
      <c r="BA186" s="24">
        <f t="shared" si="46"/>
        <v>162.19999999999999</v>
      </c>
      <c r="BB186" s="24">
        <f t="shared" si="47"/>
        <v>75.050000000000011</v>
      </c>
      <c r="BC186" s="19">
        <f t="shared" si="48"/>
        <v>8.1703403907387756E-2</v>
      </c>
      <c r="BD186" s="24">
        <v>37.838115949616331</v>
      </c>
      <c r="BE186" s="19">
        <f t="shared" si="49"/>
        <v>-6.8871481380533233</v>
      </c>
      <c r="BF186" s="24">
        <f t="shared" si="50"/>
        <v>2.1612258494337104</v>
      </c>
      <c r="BJ186" s="14"/>
      <c r="BK186" s="14">
        <f t="shared" si="51"/>
        <v>-10.730828911462062</v>
      </c>
      <c r="BL186" s="14">
        <f t="shared" si="52"/>
        <v>-40.30187280624623</v>
      </c>
      <c r="BM186" s="14">
        <f t="shared" si="53"/>
        <v>-67.616350770518395</v>
      </c>
      <c r="BN186" s="14">
        <f t="shared" si="54"/>
        <v>2.5228113440197193</v>
      </c>
      <c r="BO186" s="14">
        <f t="shared" si="55"/>
        <v>3.3168728908886571</v>
      </c>
      <c r="BP186" s="14">
        <f t="shared" si="56"/>
        <v>-28.306209150326783</v>
      </c>
      <c r="BQ186" s="14">
        <f t="shared" si="57"/>
        <v>2.5228113440197193</v>
      </c>
      <c r="BR186" s="14">
        <f t="shared" si="58"/>
        <v>-14.525383077948003</v>
      </c>
      <c r="BS186" s="24">
        <f t="shared" si="59"/>
        <v>-19.468363050287188</v>
      </c>
      <c r="BT186" s="24">
        <f t="shared" si="60"/>
        <v>6.2445224733613394</v>
      </c>
      <c r="BU186" s="24">
        <f t="shared" si="61"/>
        <v>-5.3150349136958059</v>
      </c>
      <c r="BV186" s="24">
        <f t="shared" si="62"/>
        <v>7.9641114308683116</v>
      </c>
      <c r="BW186" s="24">
        <f t="shared" si="63"/>
        <v>-11.997300598945577</v>
      </c>
      <c r="BX186" s="24">
        <f t="shared" si="64"/>
        <v>12.918272860882468</v>
      </c>
      <c r="BY186" s="24">
        <f t="shared" si="65"/>
        <v>1.3691291600392499</v>
      </c>
    </row>
    <row r="187" spans="1:77">
      <c r="A187" t="s">
        <v>204</v>
      </c>
      <c r="B187">
        <v>188</v>
      </c>
      <c r="C187" t="s">
        <v>307</v>
      </c>
      <c r="D187" t="s">
        <v>294</v>
      </c>
      <c r="E187" t="s">
        <v>308</v>
      </c>
      <c r="F187">
        <v>2</v>
      </c>
      <c r="G187" t="s">
        <v>299</v>
      </c>
      <c r="H187" t="s">
        <v>294</v>
      </c>
      <c r="I187" t="s">
        <v>295</v>
      </c>
      <c r="J187">
        <v>2</v>
      </c>
      <c r="L187">
        <v>1</v>
      </c>
      <c r="M187" t="s">
        <v>364</v>
      </c>
      <c r="N187" t="s">
        <v>365</v>
      </c>
      <c r="O187">
        <v>6</v>
      </c>
      <c r="P187" s="14">
        <v>4</v>
      </c>
      <c r="Q187" s="14" t="s">
        <v>380</v>
      </c>
      <c r="R187" s="14">
        <v>4</v>
      </c>
      <c r="S187" s="14" t="s">
        <v>380</v>
      </c>
      <c r="T187" s="15">
        <v>0.67125999999999997</v>
      </c>
      <c r="U187" s="16">
        <v>38721.4</v>
      </c>
      <c r="V187" s="17">
        <v>495754.00000000006</v>
      </c>
      <c r="W187" s="24">
        <v>159.85900000000001</v>
      </c>
      <c r="X187" s="24">
        <v>85.601800000000011</v>
      </c>
      <c r="Y187" s="24">
        <v>66.006200000000007</v>
      </c>
      <c r="Z187" s="19">
        <f t="shared" si="44"/>
        <v>7.8106076804221436E-2</v>
      </c>
      <c r="AA187" s="19">
        <f t="shared" si="45"/>
        <v>38.40930338262563</v>
      </c>
      <c r="AB187" s="15">
        <v>0.64942623592935389</v>
      </c>
      <c r="AC187" s="16">
        <v>34807.864185495957</v>
      </c>
      <c r="AD187" s="17">
        <v>446266.40796287492</v>
      </c>
      <c r="AE187" s="21">
        <v>0.68470171860358831</v>
      </c>
      <c r="AF187" s="16">
        <v>39084.423382300891</v>
      </c>
      <c r="AG187" s="28">
        <v>558559.97731116111</v>
      </c>
      <c r="AH187" s="21">
        <v>0.67360757388410775</v>
      </c>
      <c r="AI187" s="16">
        <v>29190.61328755541</v>
      </c>
      <c r="AJ187" s="28">
        <v>413611.64821204665</v>
      </c>
      <c r="AK187" s="21">
        <v>0.69732681220269388</v>
      </c>
      <c r="AL187" s="16">
        <v>31994.285229206249</v>
      </c>
      <c r="AM187" s="28">
        <v>489770.67924510315</v>
      </c>
      <c r="AN187" s="15">
        <v>0.64748426069405896</v>
      </c>
      <c r="AO187" s="16">
        <v>29032.285827183339</v>
      </c>
      <c r="AP187" s="17">
        <v>372617.48352393345</v>
      </c>
      <c r="AQ187" s="15">
        <v>0.68470171860358831</v>
      </c>
      <c r="AR187" s="16">
        <v>39084.423382300891</v>
      </c>
      <c r="AS187" s="17">
        <v>558559.97731116111</v>
      </c>
      <c r="AT187" s="15">
        <v>0.64942623592935389</v>
      </c>
      <c r="AU187" s="16">
        <v>34807.864185495957</v>
      </c>
      <c r="AV187" s="17">
        <v>446266.40796287492</v>
      </c>
      <c r="AW187" s="24">
        <v>150.5</v>
      </c>
      <c r="AX187" s="24">
        <v>79.099999999999994</v>
      </c>
      <c r="AY187" s="24">
        <v>148.5</v>
      </c>
      <c r="AZ187" s="24">
        <v>66.8</v>
      </c>
      <c r="BA187" s="24">
        <f t="shared" si="46"/>
        <v>149.5</v>
      </c>
      <c r="BB187" s="24">
        <f t="shared" si="47"/>
        <v>72.949999999999989</v>
      </c>
      <c r="BC187" s="19">
        <f t="shared" si="48"/>
        <v>7.7997948230940195E-2</v>
      </c>
      <c r="BD187" s="24">
        <v>38.503769810820039</v>
      </c>
      <c r="BE187" s="19">
        <f t="shared" si="49"/>
        <v>-2.3775739305941013</v>
      </c>
      <c r="BF187" s="24">
        <f t="shared" si="50"/>
        <v>2.049348869088417</v>
      </c>
      <c r="BJ187" s="14"/>
      <c r="BK187" s="14">
        <f t="shared" si="51"/>
        <v>-3.6720181090510278</v>
      </c>
      <c r="BL187" s="14">
        <f t="shared" si="52"/>
        <v>-33.373583570001259</v>
      </c>
      <c r="BM187" s="14">
        <f t="shared" si="53"/>
        <v>-33.04636038855044</v>
      </c>
      <c r="BN187" s="14">
        <f t="shared" si="54"/>
        <v>-6.2186046511627966</v>
      </c>
      <c r="BO187" s="14">
        <f t="shared" si="55"/>
        <v>-8.2197218710493267</v>
      </c>
      <c r="BP187" s="14">
        <f t="shared" si="56"/>
        <v>1.1883233532933988</v>
      </c>
      <c r="BQ187" s="14">
        <f t="shared" si="57"/>
        <v>-6.9290969899665615</v>
      </c>
      <c r="BR187" s="14">
        <f t="shared" si="58"/>
        <v>-17.34311172035644</v>
      </c>
      <c r="BS187" s="24">
        <f t="shared" si="59"/>
        <v>0.24534332263710526</v>
      </c>
      <c r="BT187" s="24">
        <f t="shared" si="60"/>
        <v>2.2704366268121796</v>
      </c>
      <c r="BU187" s="24">
        <f t="shared" si="61"/>
        <v>0.34850764378603499</v>
      </c>
      <c r="BV187" s="24">
        <f t="shared" si="62"/>
        <v>0.92881856986863454</v>
      </c>
      <c r="BW187" s="24">
        <f t="shared" si="63"/>
        <v>-21.025988618282522</v>
      </c>
      <c r="BX187" s="24">
        <f t="shared" si="64"/>
        <v>11.244267377247702</v>
      </c>
      <c r="BY187" s="24">
        <f t="shared" si="65"/>
        <v>1.2216576059880029</v>
      </c>
    </row>
    <row r="188" spans="1:77">
      <c r="A188" t="s">
        <v>205</v>
      </c>
      <c r="B188">
        <v>189</v>
      </c>
      <c r="C188" t="s">
        <v>300</v>
      </c>
      <c r="D188" t="s">
        <v>294</v>
      </c>
      <c r="E188" t="s">
        <v>298</v>
      </c>
      <c r="F188">
        <v>3</v>
      </c>
      <c r="G188" t="s">
        <v>300</v>
      </c>
      <c r="H188" t="s">
        <v>294</v>
      </c>
      <c r="I188" t="s">
        <v>298</v>
      </c>
      <c r="J188">
        <v>3</v>
      </c>
      <c r="L188">
        <v>1</v>
      </c>
      <c r="M188" t="s">
        <v>364</v>
      </c>
      <c r="N188" t="s">
        <v>365</v>
      </c>
      <c r="O188">
        <v>6</v>
      </c>
      <c r="P188" s="14">
        <v>4</v>
      </c>
      <c r="Q188" s="14" t="s">
        <v>380</v>
      </c>
      <c r="R188" s="14">
        <v>4</v>
      </c>
      <c r="S188" s="14" t="s">
        <v>380</v>
      </c>
      <c r="T188" s="15">
        <v>0.66915599999999997</v>
      </c>
      <c r="U188" s="16">
        <v>33992.699999999997</v>
      </c>
      <c r="V188" s="17">
        <v>425391</v>
      </c>
      <c r="W188" s="24">
        <v>129.55000000000001</v>
      </c>
      <c r="X188" s="24">
        <v>83.975499999999997</v>
      </c>
      <c r="Y188" s="24">
        <v>75.535700000000006</v>
      </c>
      <c r="Z188" s="19">
        <f t="shared" si="44"/>
        <v>7.9909306967002117E-2</v>
      </c>
      <c r="AA188" s="19">
        <f t="shared" si="45"/>
        <v>37.542560608601264</v>
      </c>
      <c r="AB188" s="15">
        <v>0.62322747000774337</v>
      </c>
      <c r="AC188" s="16">
        <v>26949.069090744975</v>
      </c>
      <c r="AD188" s="17">
        <v>341517.70643795037</v>
      </c>
      <c r="AE188" s="21">
        <v>0.69764226136167007</v>
      </c>
      <c r="AF188" s="16">
        <v>37530.304481593666</v>
      </c>
      <c r="AG188" s="28">
        <v>555822.01002800593</v>
      </c>
      <c r="AH188" s="21">
        <v>0.66448505602087549</v>
      </c>
      <c r="AI188" s="16">
        <v>26194.332905297724</v>
      </c>
      <c r="AJ188" s="28">
        <v>360688.11657028523</v>
      </c>
      <c r="AK188" s="21">
        <v>0.71538351607302864</v>
      </c>
      <c r="AL188" s="16">
        <v>31942.691742615181</v>
      </c>
      <c r="AM188" s="28">
        <v>521124.06452524971</v>
      </c>
      <c r="AN188" s="15">
        <v>0.63168593915350202</v>
      </c>
      <c r="AO188" s="16">
        <v>23181.037010610125</v>
      </c>
      <c r="AP188" s="17">
        <v>281482.60774832149</v>
      </c>
      <c r="AQ188" s="15">
        <v>0.69764226136167007</v>
      </c>
      <c r="AR188" s="16">
        <v>37530.304481593666</v>
      </c>
      <c r="AS188" s="17">
        <v>555822.01002800593</v>
      </c>
      <c r="AT188" s="15">
        <v>0.62322747000774337</v>
      </c>
      <c r="AU188" s="16">
        <v>28982.784221986756</v>
      </c>
      <c r="AV188" s="17">
        <v>341517.70643795037</v>
      </c>
      <c r="AW188" s="26">
        <v>120.4</v>
      </c>
      <c r="AX188" s="24">
        <v>89</v>
      </c>
      <c r="AY188" s="24">
        <v>130.9</v>
      </c>
      <c r="AZ188" s="24">
        <v>61.6</v>
      </c>
      <c r="BA188" s="24">
        <f t="shared" si="46"/>
        <v>125.65</v>
      </c>
      <c r="BB188" s="24">
        <f t="shared" si="47"/>
        <v>75.3</v>
      </c>
      <c r="BC188" s="19">
        <f t="shared" si="48"/>
        <v>7.8909727322267822E-2</v>
      </c>
      <c r="BD188" s="24">
        <v>36.428388551316957</v>
      </c>
      <c r="BE188" s="19">
        <f t="shared" si="49"/>
        <v>-3.7470060846497955</v>
      </c>
      <c r="BF188" s="24">
        <f t="shared" si="50"/>
        <v>1.6686586985391767</v>
      </c>
      <c r="BJ188" s="14"/>
      <c r="BK188" s="14">
        <f t="shared" si="51"/>
        <v>-5.9317547730617743</v>
      </c>
      <c r="BL188" s="14">
        <f t="shared" si="52"/>
        <v>-46.640117887915437</v>
      </c>
      <c r="BM188" s="14">
        <f t="shared" si="53"/>
        <v>-51.125145316384703</v>
      </c>
      <c r="BN188" s="14">
        <f t="shared" si="54"/>
        <v>-7.5996677740863827</v>
      </c>
      <c r="BO188" s="14">
        <f t="shared" si="55"/>
        <v>5.6455056179775314</v>
      </c>
      <c r="BP188" s="14">
        <f t="shared" si="56"/>
        <v>-22.622889610389617</v>
      </c>
      <c r="BQ188" s="14">
        <f t="shared" si="57"/>
        <v>-3.1038599283724677</v>
      </c>
      <c r="BR188" s="14">
        <f t="shared" si="58"/>
        <v>-11.52124833997344</v>
      </c>
      <c r="BS188" s="24">
        <f t="shared" si="59"/>
        <v>-3.0585268840941566</v>
      </c>
      <c r="BT188" s="24">
        <f t="shared" si="60"/>
        <v>1.7175366266204743</v>
      </c>
      <c r="BU188" s="24">
        <f t="shared" si="61"/>
        <v>-0.7029419152170886</v>
      </c>
      <c r="BV188" s="24">
        <f t="shared" si="62"/>
        <v>9.425994620770128</v>
      </c>
      <c r="BW188" s="24">
        <f t="shared" si="63"/>
        <v>-6.4177692785040774</v>
      </c>
      <c r="BX188" s="24">
        <f t="shared" si="64"/>
        <v>23.466326931068089</v>
      </c>
      <c r="BY188" s="24">
        <f t="shared" si="65"/>
        <v>18.370493907715367</v>
      </c>
    </row>
    <row r="189" spans="1:77">
      <c r="A189" t="s">
        <v>206</v>
      </c>
      <c r="B189" s="5">
        <v>190</v>
      </c>
      <c r="C189" t="s">
        <v>293</v>
      </c>
      <c r="D189" t="s">
        <v>294</v>
      </c>
      <c r="E189" t="s">
        <v>295</v>
      </c>
      <c r="F189">
        <v>1</v>
      </c>
      <c r="G189" t="s">
        <v>299</v>
      </c>
      <c r="H189" t="s">
        <v>294</v>
      </c>
      <c r="I189" t="s">
        <v>295</v>
      </c>
      <c r="J189">
        <v>2</v>
      </c>
      <c r="L189">
        <v>2</v>
      </c>
      <c r="M189" t="s">
        <v>364</v>
      </c>
      <c r="N189" t="s">
        <v>365</v>
      </c>
      <c r="O189">
        <v>6</v>
      </c>
      <c r="P189" s="14">
        <v>4</v>
      </c>
      <c r="Q189" s="14" t="s">
        <v>380</v>
      </c>
      <c r="R189" s="14">
        <v>4</v>
      </c>
      <c r="S189" s="14" t="s">
        <v>380</v>
      </c>
      <c r="T189" s="15">
        <v>0.68566000000000005</v>
      </c>
      <c r="U189" s="16">
        <v>41934.6</v>
      </c>
      <c r="V189" s="17">
        <v>590457</v>
      </c>
      <c r="W189" s="24">
        <v>175.04499999999999</v>
      </c>
      <c r="X189" s="24">
        <v>79.265699999999995</v>
      </c>
      <c r="Y189" s="24">
        <v>73.210700000000003</v>
      </c>
      <c r="Z189" s="19">
        <f t="shared" si="44"/>
        <v>7.102058236247516E-2</v>
      </c>
      <c r="AA189" s="19">
        <f t="shared" si="45"/>
        <v>42.241275700734008</v>
      </c>
      <c r="AB189" s="15">
        <v>0.63722286065730693</v>
      </c>
      <c r="AC189" s="16">
        <v>33941.094116246408</v>
      </c>
      <c r="AD189" s="17">
        <v>424540.01758730365</v>
      </c>
      <c r="AE189" s="21">
        <v>0.70308038281851137</v>
      </c>
      <c r="AF189" s="16">
        <v>40697.502249240912</v>
      </c>
      <c r="AG189" s="28">
        <v>624969.21482723125</v>
      </c>
      <c r="AH189" s="21">
        <v>0.66883022859661345</v>
      </c>
      <c r="AI189" s="16">
        <v>33503.748846543247</v>
      </c>
      <c r="AJ189" s="28">
        <v>467743.79767153389</v>
      </c>
      <c r="AK189" s="21">
        <v>0.71610066803328065</v>
      </c>
      <c r="AL189" s="16">
        <v>39252.47333533776</v>
      </c>
      <c r="AM189" s="28">
        <v>641698.10259069945</v>
      </c>
      <c r="AN189" s="15">
        <v>0.63722286065730693</v>
      </c>
      <c r="AO189" s="16">
        <v>33941.094116246408</v>
      </c>
      <c r="AP189" s="17">
        <v>424540.01758730365</v>
      </c>
      <c r="AQ189" s="15">
        <v>0.70308038281851137</v>
      </c>
      <c r="AR189" s="16">
        <v>40697.502249240912</v>
      </c>
      <c r="AS189" s="17">
        <v>624969.21482723125</v>
      </c>
      <c r="AT189" s="15">
        <v>0.63722286065730693</v>
      </c>
      <c r="AU189" s="16">
        <v>33941.094116246408</v>
      </c>
      <c r="AV189" s="17">
        <v>424540.01758730365</v>
      </c>
      <c r="AW189" s="24">
        <v>179.6</v>
      </c>
      <c r="AX189" s="24">
        <v>83</v>
      </c>
      <c r="AY189" s="24">
        <v>176.2</v>
      </c>
      <c r="AZ189" s="24">
        <v>60.5</v>
      </c>
      <c r="BA189" s="24">
        <f t="shared" si="46"/>
        <v>177.89999999999998</v>
      </c>
      <c r="BB189" s="24">
        <f t="shared" si="47"/>
        <v>71.75</v>
      </c>
      <c r="BC189" s="19">
        <f t="shared" si="48"/>
        <v>7.9947926485556015E-2</v>
      </c>
      <c r="BD189" s="24">
        <v>37.524425358824061</v>
      </c>
      <c r="BE189" s="19">
        <f t="shared" si="49"/>
        <v>-4.8437139342693118</v>
      </c>
      <c r="BF189" s="24">
        <f t="shared" si="50"/>
        <v>2.4794425087108012</v>
      </c>
      <c r="BJ189" s="14"/>
      <c r="BK189" s="14">
        <f t="shared" si="51"/>
        <v>-7.6012871372394475</v>
      </c>
      <c r="BL189" s="14">
        <f t="shared" si="52"/>
        <v>-23.551114340557984</v>
      </c>
      <c r="BM189" s="14">
        <f t="shared" si="53"/>
        <v>-39.081588434375732</v>
      </c>
      <c r="BN189" s="14">
        <f t="shared" si="54"/>
        <v>2.5361915367483334</v>
      </c>
      <c r="BO189" s="14">
        <f t="shared" si="55"/>
        <v>4.4991566265060294</v>
      </c>
      <c r="BP189" s="14">
        <f t="shared" si="56"/>
        <v>-21.009421487603312</v>
      </c>
      <c r="BQ189" s="14">
        <f t="shared" si="57"/>
        <v>1.6048341765036482</v>
      </c>
      <c r="BR189" s="14">
        <f t="shared" si="58"/>
        <v>-10.474843205574906</v>
      </c>
      <c r="BS189" s="24">
        <f t="shared" si="59"/>
        <v>-12.570080145946205</v>
      </c>
      <c r="BT189" s="24">
        <f t="shared" si="60"/>
        <v>9.4588591068225227</v>
      </c>
      <c r="BU189" s="24">
        <f t="shared" si="61"/>
        <v>-2.5162994559471397</v>
      </c>
      <c r="BV189" s="24">
        <f t="shared" si="62"/>
        <v>3.0397387613195872</v>
      </c>
      <c r="BW189" s="24">
        <f t="shared" si="63"/>
        <v>-6.8330131498939339</v>
      </c>
      <c r="BX189" s="24">
        <f t="shared" si="64"/>
        <v>5.5222263766659179</v>
      </c>
      <c r="BY189" s="24">
        <f t="shared" si="65"/>
        <v>7.9852351727122155</v>
      </c>
    </row>
    <row r="190" spans="1:77">
      <c r="A190" t="s">
        <v>207</v>
      </c>
      <c r="B190">
        <v>191</v>
      </c>
      <c r="C190" t="s">
        <v>419</v>
      </c>
      <c r="D190" t="s">
        <v>314</v>
      </c>
      <c r="E190" t="s">
        <v>416</v>
      </c>
      <c r="F190">
        <v>2</v>
      </c>
      <c r="G190" t="s">
        <v>299</v>
      </c>
      <c r="H190" t="s">
        <v>294</v>
      </c>
      <c r="I190" t="s">
        <v>295</v>
      </c>
      <c r="J190">
        <v>2</v>
      </c>
      <c r="L190">
        <v>1</v>
      </c>
      <c r="M190" t="s">
        <v>364</v>
      </c>
      <c r="N190" t="s">
        <v>365</v>
      </c>
      <c r="O190">
        <v>6</v>
      </c>
      <c r="P190" s="14">
        <v>4</v>
      </c>
      <c r="Q190" s="14" t="s">
        <v>380</v>
      </c>
      <c r="R190" s="14">
        <v>4</v>
      </c>
      <c r="S190" s="14" t="s">
        <v>380</v>
      </c>
      <c r="T190" s="15">
        <v>0.63657699999999995</v>
      </c>
      <c r="U190" s="16">
        <v>27203.3</v>
      </c>
      <c r="V190" s="17">
        <v>323731</v>
      </c>
      <c r="W190" s="24">
        <v>129.92699999999999</v>
      </c>
      <c r="X190" s="24">
        <v>83.3733</v>
      </c>
      <c r="Y190" s="24">
        <v>59.673299999999998</v>
      </c>
      <c r="Z190" s="19">
        <f t="shared" si="44"/>
        <v>8.403056858935351E-2</v>
      </c>
      <c r="AA190" s="19">
        <f t="shared" si="45"/>
        <v>35.701293593056725</v>
      </c>
      <c r="AB190" s="15">
        <v>0.64583351379206744</v>
      </c>
      <c r="AC190" s="16">
        <v>32059.439518881714</v>
      </c>
      <c r="AD190" s="17">
        <v>404181.60384862975</v>
      </c>
      <c r="AE190" s="21">
        <v>0.70075920241626122</v>
      </c>
      <c r="AF190" s="16">
        <v>39070.518939879796</v>
      </c>
      <c r="AG190" s="28">
        <v>585855.54238288151</v>
      </c>
      <c r="AH190" s="21">
        <v>0.67990674757326075</v>
      </c>
      <c r="AI190" s="16">
        <v>28244.778655577404</v>
      </c>
      <c r="AJ190" s="28">
        <v>408436.19056891795</v>
      </c>
      <c r="AK190" s="21">
        <v>0.7172787158445626</v>
      </c>
      <c r="AL190" s="16">
        <v>32981.006218502371</v>
      </c>
      <c r="AM190" s="28">
        <v>541728.24078452296</v>
      </c>
      <c r="AN190" s="15">
        <v>0.64650624055998984</v>
      </c>
      <c r="AO190" s="16">
        <v>25721.623113978287</v>
      </c>
      <c r="AP190" s="17">
        <v>326977.97630778118</v>
      </c>
      <c r="AQ190" s="15">
        <v>0.70075920241626122</v>
      </c>
      <c r="AR190" s="16">
        <v>39070.518939879796</v>
      </c>
      <c r="AS190" s="17">
        <v>585855.54238288151</v>
      </c>
      <c r="AT190" s="15">
        <v>0.64583351379206744</v>
      </c>
      <c r="AU190" s="16">
        <v>32059.439518881714</v>
      </c>
      <c r="AV190" s="17">
        <v>404181.60384862975</v>
      </c>
      <c r="AW190" s="24">
        <v>135.1</v>
      </c>
      <c r="AX190" s="24">
        <v>88.6</v>
      </c>
      <c r="AY190" s="24">
        <v>128.5</v>
      </c>
      <c r="AZ190" s="24">
        <v>66.8</v>
      </c>
      <c r="BA190" s="24">
        <f t="shared" si="46"/>
        <v>131.80000000000001</v>
      </c>
      <c r="BB190" s="24">
        <f t="shared" si="47"/>
        <v>77.699999999999989</v>
      </c>
      <c r="BC190" s="19">
        <f t="shared" si="48"/>
        <v>7.9319393098574345E-2</v>
      </c>
      <c r="BD190" s="24">
        <v>38.136548559809192</v>
      </c>
      <c r="BE190" s="19">
        <f t="shared" si="49"/>
        <v>0.99292405599898936</v>
      </c>
      <c r="BF190" s="24">
        <f t="shared" si="50"/>
        <v>1.6962676962676966</v>
      </c>
      <c r="BJ190" s="14"/>
      <c r="BK190" s="14">
        <f t="shared" si="51"/>
        <v>1.5358305824533725</v>
      </c>
      <c r="BL190" s="14">
        <f t="shared" si="52"/>
        <v>-5.7604330778663133</v>
      </c>
      <c r="BM190" s="14">
        <f t="shared" si="53"/>
        <v>0.99302599656584611</v>
      </c>
      <c r="BN190" s="14">
        <f t="shared" si="54"/>
        <v>3.8290155440414524</v>
      </c>
      <c r="BO190" s="14">
        <f t="shared" si="55"/>
        <v>5.899209932279903</v>
      </c>
      <c r="BP190" s="14">
        <f t="shared" si="56"/>
        <v>10.668712574850298</v>
      </c>
      <c r="BQ190" s="14">
        <f t="shared" si="57"/>
        <v>1.4210925644916681</v>
      </c>
      <c r="BR190" s="14">
        <f t="shared" si="58"/>
        <v>-7.3015444015444171</v>
      </c>
      <c r="BS190" s="24">
        <f t="shared" si="59"/>
        <v>6.3856197236445755</v>
      </c>
      <c r="BT190" s="24">
        <f t="shared" si="60"/>
        <v>1.1967309722576678</v>
      </c>
      <c r="BU190" s="24">
        <f t="shared" si="61"/>
        <v>6.3728956548694899</v>
      </c>
      <c r="BV190" s="24">
        <f t="shared" si="62"/>
        <v>30.373845195505627</v>
      </c>
      <c r="BW190" s="24">
        <f t="shared" si="63"/>
        <v>17.518283645515563</v>
      </c>
      <c r="BX190" s="24">
        <f t="shared" si="64"/>
        <v>44.742180182631436</v>
      </c>
      <c r="BY190" s="24">
        <f t="shared" si="65"/>
        <v>40.241070037039698</v>
      </c>
    </row>
    <row r="191" spans="1:77">
      <c r="A191" t="s">
        <v>208</v>
      </c>
      <c r="B191">
        <v>192</v>
      </c>
      <c r="C191" t="s">
        <v>321</v>
      </c>
      <c r="D191" t="s">
        <v>294</v>
      </c>
      <c r="E191" t="s">
        <v>308</v>
      </c>
      <c r="F191">
        <v>1</v>
      </c>
      <c r="G191" t="s">
        <v>293</v>
      </c>
      <c r="H191" t="s">
        <v>294</v>
      </c>
      <c r="I191" t="s">
        <v>295</v>
      </c>
      <c r="J191">
        <v>1</v>
      </c>
      <c r="L191">
        <v>1</v>
      </c>
      <c r="M191" t="s">
        <v>364</v>
      </c>
      <c r="N191" t="s">
        <v>365</v>
      </c>
      <c r="O191">
        <v>6</v>
      </c>
      <c r="P191" s="14">
        <v>4</v>
      </c>
      <c r="Q191" s="14" t="s">
        <v>380</v>
      </c>
      <c r="R191" s="14">
        <v>4</v>
      </c>
      <c r="S191" s="14" t="s">
        <v>380</v>
      </c>
      <c r="T191" s="15">
        <v>0.69237300000000002</v>
      </c>
      <c r="U191" s="16">
        <v>47549.7</v>
      </c>
      <c r="V191" s="17">
        <v>684659</v>
      </c>
      <c r="W191" s="24">
        <v>209.815</v>
      </c>
      <c r="X191" s="24">
        <v>86.216999999999999</v>
      </c>
      <c r="Y191" s="24">
        <v>62.100299999999997</v>
      </c>
      <c r="Z191" s="19">
        <f t="shared" si="44"/>
        <v>6.9450193453967593E-2</v>
      </c>
      <c r="AA191" s="19">
        <f t="shared" si="45"/>
        <v>43.196423952201592</v>
      </c>
      <c r="AB191" s="15">
        <v>0.66015581070864215</v>
      </c>
      <c r="AC191" s="16">
        <v>41522.536479161245</v>
      </c>
      <c r="AD191" s="17">
        <v>551287.15987787978</v>
      </c>
      <c r="AE191" s="21">
        <v>0.71743987423640276</v>
      </c>
      <c r="AF191" s="16">
        <v>50038.051695458897</v>
      </c>
      <c r="AG191" s="28">
        <v>802596.71558249067</v>
      </c>
      <c r="AH191" s="21">
        <v>0.69116194976846002</v>
      </c>
      <c r="AI191" s="16">
        <v>35396.268803993764</v>
      </c>
      <c r="AJ191" s="28">
        <v>531106.38041065296</v>
      </c>
      <c r="AK191" s="21">
        <v>0.72877553745764645</v>
      </c>
      <c r="AL191" s="16">
        <v>40820.247057554283</v>
      </c>
      <c r="AM191" s="28">
        <v>699409.14968876715</v>
      </c>
      <c r="AN191" s="15">
        <v>0.66261090842754622</v>
      </c>
      <c r="AO191" s="16">
        <v>35203.899471255791</v>
      </c>
      <c r="AP191" s="17">
        <v>473840.32470156229</v>
      </c>
      <c r="AQ191" s="15">
        <v>0.71743987423640276</v>
      </c>
      <c r="AR191" s="16">
        <v>50038.051695458897</v>
      </c>
      <c r="AS191" s="17">
        <v>802596.71558249067</v>
      </c>
      <c r="AT191" s="15">
        <v>0.66015581070864215</v>
      </c>
      <c r="AU191" s="16">
        <v>41522.536479161245</v>
      </c>
      <c r="AV191" s="17">
        <v>551287.15987787978</v>
      </c>
      <c r="AW191" s="24">
        <v>166.6</v>
      </c>
      <c r="AX191" s="24">
        <v>88.1</v>
      </c>
      <c r="AY191" s="24">
        <v>177.6</v>
      </c>
      <c r="AZ191" s="24">
        <v>66.900000000000006</v>
      </c>
      <c r="BA191" s="24">
        <f t="shared" si="46"/>
        <v>172.1</v>
      </c>
      <c r="BB191" s="24">
        <f t="shared" si="47"/>
        <v>77.5</v>
      </c>
      <c r="BC191" s="19">
        <f t="shared" si="48"/>
        <v>7.5319251927360775E-2</v>
      </c>
      <c r="BD191" s="24">
        <v>40.379645307911638</v>
      </c>
      <c r="BE191" s="19">
        <f t="shared" si="49"/>
        <v>-2.9762091572453797</v>
      </c>
      <c r="BF191" s="24">
        <f t="shared" si="50"/>
        <v>2.2206451612903226</v>
      </c>
      <c r="BJ191" s="14"/>
      <c r="BK191" s="14">
        <f t="shared" si="51"/>
        <v>-4.4916392401511693</v>
      </c>
      <c r="BL191" s="14">
        <f t="shared" si="52"/>
        <v>-35.069411952004444</v>
      </c>
      <c r="BM191" s="14">
        <f t="shared" si="53"/>
        <v>-44.491501526641308</v>
      </c>
      <c r="BN191" s="14">
        <f t="shared" si="54"/>
        <v>-25.939375750300126</v>
      </c>
      <c r="BO191" s="14">
        <f t="shared" si="55"/>
        <v>2.1373439273552735</v>
      </c>
      <c r="BP191" s="14">
        <f t="shared" si="56"/>
        <v>7.17443946188342</v>
      </c>
      <c r="BQ191" s="14">
        <f t="shared" si="57"/>
        <v>-21.914584543869843</v>
      </c>
      <c r="BR191" s="14">
        <f t="shared" si="58"/>
        <v>-11.247741935483869</v>
      </c>
      <c r="BS191" s="24">
        <f t="shared" si="59"/>
        <v>-6.9757389467164508</v>
      </c>
      <c r="BT191" s="24">
        <f t="shared" si="60"/>
        <v>11.778251707342189</v>
      </c>
      <c r="BU191" s="24">
        <f t="shared" si="61"/>
        <v>-0.17521945933882843</v>
      </c>
      <c r="BV191" s="24">
        <f t="shared" si="62"/>
        <v>4.9729188310597729</v>
      </c>
      <c r="BW191" s="24">
        <f t="shared" si="63"/>
        <v>-16.485576221421589</v>
      </c>
      <c r="BX191" s="24">
        <f t="shared" si="64"/>
        <v>14.694517594293476</v>
      </c>
      <c r="BY191" s="24">
        <f t="shared" si="65"/>
        <v>2.1089443418535319</v>
      </c>
    </row>
    <row r="192" spans="1:77">
      <c r="A192" t="s">
        <v>209</v>
      </c>
      <c r="B192" s="6">
        <v>193</v>
      </c>
      <c r="C192" t="s">
        <v>299</v>
      </c>
      <c r="D192" t="s">
        <v>294</v>
      </c>
      <c r="E192" t="s">
        <v>295</v>
      </c>
      <c r="F192">
        <v>2</v>
      </c>
      <c r="G192" t="s">
        <v>297</v>
      </c>
      <c r="H192" t="s">
        <v>294</v>
      </c>
      <c r="I192" t="s">
        <v>298</v>
      </c>
      <c r="J192">
        <v>2</v>
      </c>
      <c r="L192">
        <v>1</v>
      </c>
      <c r="M192" t="s">
        <v>364</v>
      </c>
      <c r="N192" t="s">
        <v>365</v>
      </c>
      <c r="O192">
        <v>6</v>
      </c>
      <c r="P192" s="14">
        <v>4</v>
      </c>
      <c r="Q192" s="14" t="s">
        <v>380</v>
      </c>
      <c r="R192" s="14">
        <v>4</v>
      </c>
      <c r="S192" s="14" t="s">
        <v>380</v>
      </c>
      <c r="T192" s="15">
        <v>0.632938</v>
      </c>
      <c r="U192" s="16">
        <v>32506.7</v>
      </c>
      <c r="V192" s="17">
        <v>376590</v>
      </c>
      <c r="W192" s="24">
        <v>149.797</v>
      </c>
      <c r="X192" s="24">
        <v>82.838800000000006</v>
      </c>
      <c r="Y192" s="24">
        <v>63.524099999999997</v>
      </c>
      <c r="Z192" s="19">
        <f t="shared" si="44"/>
        <v>8.6318542712233465E-2</v>
      </c>
      <c r="AA192" s="19">
        <f t="shared" si="45"/>
        <v>34.754988971504332</v>
      </c>
      <c r="AB192" s="15">
        <v>0.64426830728666473</v>
      </c>
      <c r="AC192" s="16">
        <v>34678.952742699679</v>
      </c>
      <c r="AD192" s="17">
        <v>437105.8630449709</v>
      </c>
      <c r="AE192" s="21">
        <v>0.70320851966280384</v>
      </c>
      <c r="AF192" s="16">
        <v>42154.762625879455</v>
      </c>
      <c r="AG192" s="28">
        <v>640054.96547948499</v>
      </c>
      <c r="AH192" s="21">
        <v>0.67781185419841117</v>
      </c>
      <c r="AI192" s="16">
        <v>30028.805923089749</v>
      </c>
      <c r="AJ192" s="28">
        <v>431326.24880960479</v>
      </c>
      <c r="AK192" s="21">
        <v>0.7170525697965503</v>
      </c>
      <c r="AL192" s="16">
        <v>34912.868730604969</v>
      </c>
      <c r="AM192" s="28">
        <v>572886.32738656283</v>
      </c>
      <c r="AN192" s="15">
        <v>0.64641428604535089</v>
      </c>
      <c r="AO192" s="16">
        <v>28689.505820975806</v>
      </c>
      <c r="AP192" s="17">
        <v>366288.05717022269</v>
      </c>
      <c r="AQ192" s="15">
        <v>0.70320851966280384</v>
      </c>
      <c r="AR192" s="16">
        <v>42154.762625879455</v>
      </c>
      <c r="AS192" s="17">
        <v>640054.96547948499</v>
      </c>
      <c r="AT192" s="15">
        <v>0.64426830728666473</v>
      </c>
      <c r="AU192" s="16">
        <v>34678.952742699679</v>
      </c>
      <c r="AV192" s="17">
        <v>437105.8630449709</v>
      </c>
      <c r="AW192" s="24">
        <v>149</v>
      </c>
      <c r="AX192" s="24">
        <v>86.2</v>
      </c>
      <c r="AY192" s="24">
        <v>145.5</v>
      </c>
      <c r="AZ192" s="24">
        <v>64.900000000000006</v>
      </c>
      <c r="BA192" s="24">
        <f t="shared" si="46"/>
        <v>147.25</v>
      </c>
      <c r="BB192" s="24">
        <f t="shared" si="47"/>
        <v>75.550000000000011</v>
      </c>
      <c r="BC192" s="19">
        <f t="shared" si="48"/>
        <v>7.9337651755844313E-2</v>
      </c>
      <c r="BD192" s="24">
        <v>38.30195536889498</v>
      </c>
      <c r="BE192" s="19">
        <f t="shared" si="49"/>
        <v>1.3476286045350894</v>
      </c>
      <c r="BF192" s="24">
        <f t="shared" si="50"/>
        <v>1.9490403706154862</v>
      </c>
      <c r="BJ192" s="14"/>
      <c r="BK192" s="14">
        <f t="shared" si="51"/>
        <v>2.0847754042993767</v>
      </c>
      <c r="BL192" s="14">
        <f t="shared" si="52"/>
        <v>-13.305193204942983</v>
      </c>
      <c r="BM192" s="14">
        <f t="shared" si="53"/>
        <v>-2.8125249044059757</v>
      </c>
      <c r="BN192" s="14">
        <f t="shared" si="54"/>
        <v>-0.53489932885905844</v>
      </c>
      <c r="BO192" s="14">
        <f t="shared" si="55"/>
        <v>3.8993039443155415</v>
      </c>
      <c r="BP192" s="14">
        <f t="shared" si="56"/>
        <v>2.1200308166409991</v>
      </c>
      <c r="BQ192" s="14">
        <f t="shared" si="57"/>
        <v>-1.7297113752122222</v>
      </c>
      <c r="BR192" s="14">
        <f t="shared" si="58"/>
        <v>-9.6476505625413544</v>
      </c>
      <c r="BS192" s="24">
        <f t="shared" si="59"/>
        <v>9.2605360828944505</v>
      </c>
      <c r="BT192" s="24">
        <f t="shared" si="60"/>
        <v>2.4905158531358116</v>
      </c>
      <c r="BU192" s="24">
        <f t="shared" si="61"/>
        <v>6.6203997348909676</v>
      </c>
      <c r="BV192" s="24">
        <f t="shared" si="62"/>
        <v>22.88724221152739</v>
      </c>
      <c r="BW192" s="24">
        <f t="shared" si="63"/>
        <v>6.8919250067116273</v>
      </c>
      <c r="BX192" s="24">
        <f t="shared" si="64"/>
        <v>41.162865642658552</v>
      </c>
      <c r="BY192" s="24">
        <f t="shared" si="65"/>
        <v>34.264446191628032</v>
      </c>
    </row>
    <row r="193" spans="1:77">
      <c r="A193" t="s">
        <v>210</v>
      </c>
      <c r="B193" s="6">
        <v>194</v>
      </c>
      <c r="C193" t="s">
        <v>310</v>
      </c>
      <c r="D193" t="s">
        <v>294</v>
      </c>
      <c r="E193" t="s">
        <v>295</v>
      </c>
      <c r="F193">
        <v>3</v>
      </c>
      <c r="G193" t="s">
        <v>299</v>
      </c>
      <c r="H193" t="s">
        <v>294</v>
      </c>
      <c r="I193" t="s">
        <v>295</v>
      </c>
      <c r="J193">
        <v>2</v>
      </c>
      <c r="L193">
        <v>1</v>
      </c>
      <c r="M193" t="s">
        <v>364</v>
      </c>
      <c r="N193" t="s">
        <v>365</v>
      </c>
      <c r="O193">
        <v>6</v>
      </c>
      <c r="P193" s="14">
        <v>4</v>
      </c>
      <c r="Q193" s="14" t="s">
        <v>380</v>
      </c>
      <c r="R193" s="14">
        <v>4</v>
      </c>
      <c r="S193" s="14" t="s">
        <v>380</v>
      </c>
      <c r="T193" s="15">
        <v>0.68569500000000005</v>
      </c>
      <c r="U193" s="16">
        <v>37457</v>
      </c>
      <c r="V193" s="17">
        <v>515466</v>
      </c>
      <c r="W193" s="24">
        <v>149.84200000000001</v>
      </c>
      <c r="X193" s="24">
        <v>81.634100000000004</v>
      </c>
      <c r="Y193" s="24">
        <v>66.059200000000004</v>
      </c>
      <c r="Z193" s="19">
        <f t="shared" si="44"/>
        <v>7.2666286428202831E-2</v>
      </c>
      <c r="AA193" s="19">
        <f t="shared" si="45"/>
        <v>41.28461969725285</v>
      </c>
      <c r="AB193" s="15">
        <v>0.63237719353074784</v>
      </c>
      <c r="AC193" s="16">
        <v>33434.508091975898</v>
      </c>
      <c r="AD193" s="17">
        <v>407555.43673403782</v>
      </c>
      <c r="AE193" s="21">
        <v>0.69547728686502486</v>
      </c>
      <c r="AF193" s="16">
        <v>40762.140082244645</v>
      </c>
      <c r="AG193" s="28">
        <v>603150.40523600474</v>
      </c>
      <c r="AH193" s="21">
        <v>0.66703597126724323</v>
      </c>
      <c r="AI193" s="16">
        <v>28851.320486091969</v>
      </c>
      <c r="AJ193" s="28">
        <v>400545.39784662391</v>
      </c>
      <c r="AK193" s="21">
        <v>0.70881202763254914</v>
      </c>
      <c r="AL193" s="16">
        <v>33590.063503865247</v>
      </c>
      <c r="AM193" s="28">
        <v>535133.80323238648</v>
      </c>
      <c r="AN193" s="15">
        <v>0.63510943606971404</v>
      </c>
      <c r="AO193" s="16">
        <v>27905.700994951636</v>
      </c>
      <c r="AP193" s="17">
        <v>345160.24210704991</v>
      </c>
      <c r="AQ193" s="15">
        <v>0.69547728686502486</v>
      </c>
      <c r="AR193" s="16">
        <v>40762.140082244645</v>
      </c>
      <c r="AS193" s="17">
        <v>603150.40523600474</v>
      </c>
      <c r="AT193" s="15">
        <v>0.63237719353074784</v>
      </c>
      <c r="AU193" s="16">
        <v>33434.508091975898</v>
      </c>
      <c r="AV193" s="17">
        <v>407555.43673403782</v>
      </c>
      <c r="AW193" s="24">
        <v>145.6</v>
      </c>
      <c r="AX193" s="24">
        <v>83.1</v>
      </c>
      <c r="AY193" s="24">
        <v>150.4</v>
      </c>
      <c r="AZ193" s="24">
        <v>62.2</v>
      </c>
      <c r="BA193" s="24">
        <f t="shared" si="46"/>
        <v>148</v>
      </c>
      <c r="BB193" s="24">
        <f t="shared" si="47"/>
        <v>72.650000000000006</v>
      </c>
      <c r="BC193" s="19">
        <f t="shared" si="48"/>
        <v>8.2036712256631145E-2</v>
      </c>
      <c r="BD193" s="24">
        <v>37.106422322394856</v>
      </c>
      <c r="BE193" s="19">
        <f t="shared" si="49"/>
        <v>-5.0585563930286011</v>
      </c>
      <c r="BF193" s="24">
        <f t="shared" si="50"/>
        <v>2.0371644872677219</v>
      </c>
      <c r="BJ193" s="14"/>
      <c r="BK193" s="14">
        <f t="shared" si="51"/>
        <v>-7.9648578744676986</v>
      </c>
      <c r="BL193" s="14">
        <f t="shared" si="52"/>
        <v>-34.227052768809749</v>
      </c>
      <c r="BM193" s="14">
        <f t="shared" si="53"/>
        <v>-49.341070354253176</v>
      </c>
      <c r="BN193" s="14">
        <f t="shared" si="54"/>
        <v>-2.9134615384615512</v>
      </c>
      <c r="BO193" s="14">
        <f t="shared" si="55"/>
        <v>1.7640192539109396</v>
      </c>
      <c r="BP193" s="14">
        <f t="shared" si="56"/>
        <v>-6.2045016077170434</v>
      </c>
      <c r="BQ193" s="14">
        <f t="shared" si="57"/>
        <v>-1.2445945945946033</v>
      </c>
      <c r="BR193" s="14">
        <f t="shared" si="58"/>
        <v>-12.366276668960767</v>
      </c>
      <c r="BS193" s="24">
        <f t="shared" si="59"/>
        <v>-11.260038325862325</v>
      </c>
      <c r="BT193" s="24">
        <f t="shared" si="60"/>
        <v>15.207295602962079</v>
      </c>
      <c r="BU193" s="24">
        <f t="shared" si="61"/>
        <v>-2.7973047236580313</v>
      </c>
      <c r="BV193" s="24">
        <f t="shared" si="62"/>
        <v>8.1083575974567452</v>
      </c>
      <c r="BW193" s="24">
        <f t="shared" si="63"/>
        <v>-11.512144047270944</v>
      </c>
      <c r="BX193" s="24">
        <f t="shared" si="64"/>
        <v>14.537734613921877</v>
      </c>
      <c r="BY193" s="24">
        <f t="shared" si="65"/>
        <v>3.6753057111298877</v>
      </c>
    </row>
    <row r="194" spans="1:77">
      <c r="A194" t="s">
        <v>211</v>
      </c>
      <c r="B194">
        <v>195</v>
      </c>
      <c r="C194" t="s">
        <v>418</v>
      </c>
      <c r="D194" t="s">
        <v>314</v>
      </c>
      <c r="E194" t="s">
        <v>416</v>
      </c>
      <c r="F194">
        <v>3</v>
      </c>
      <c r="G194" t="s">
        <v>307</v>
      </c>
      <c r="H194" t="s">
        <v>294</v>
      </c>
      <c r="I194" t="s">
        <v>308</v>
      </c>
      <c r="J194">
        <v>2</v>
      </c>
      <c r="L194" s="9">
        <v>0</v>
      </c>
      <c r="M194" t="s">
        <v>366</v>
      </c>
      <c r="N194" t="s">
        <v>365</v>
      </c>
      <c r="O194">
        <v>6</v>
      </c>
      <c r="P194" s="27"/>
      <c r="Q194" s="27"/>
      <c r="R194" s="14">
        <v>1</v>
      </c>
      <c r="S194" s="14" t="s">
        <v>381</v>
      </c>
      <c r="T194" s="15">
        <v>0.58971399999999996</v>
      </c>
      <c r="U194" s="16">
        <v>20689.2</v>
      </c>
      <c r="V194" s="17">
        <v>211444</v>
      </c>
      <c r="W194" s="24">
        <v>99.969200000000001</v>
      </c>
      <c r="X194" s="24">
        <v>84.462400000000002</v>
      </c>
      <c r="Y194" s="24">
        <v>53.448900000000002</v>
      </c>
      <c r="Z194" s="19">
        <f t="shared" ref="Z194:Z239" si="66">U194/V194</f>
        <v>9.7847184124401743E-2</v>
      </c>
      <c r="AA194" s="19">
        <f t="shared" ref="AA194:AA239" si="67">3*(V194/U194)</f>
        <v>30.660054521199466</v>
      </c>
      <c r="AB194" s="20"/>
      <c r="AC194" s="27"/>
      <c r="AD194" s="27"/>
      <c r="AE194" s="21"/>
      <c r="AF194" s="16"/>
      <c r="AG194" s="28"/>
      <c r="AH194" s="21"/>
      <c r="AI194" s="16"/>
      <c r="AJ194" s="28"/>
      <c r="AK194" s="21"/>
      <c r="AL194" s="16"/>
      <c r="AM194" s="28"/>
      <c r="AN194" s="15"/>
      <c r="AO194" s="16"/>
      <c r="AP194" s="27"/>
      <c r="AQ194" s="15" t="e">
        <v>#DIV/0!</v>
      </c>
      <c r="AR194" s="16">
        <v>0</v>
      </c>
      <c r="AS194" s="27">
        <v>0</v>
      </c>
      <c r="AT194" s="15" t="e">
        <v>#DIV/0!</v>
      </c>
      <c r="AU194" s="16">
        <v>0</v>
      </c>
      <c r="AV194" s="27">
        <v>0</v>
      </c>
      <c r="AW194" s="25"/>
      <c r="AX194" s="25"/>
      <c r="AY194" s="25"/>
      <c r="AZ194" s="25"/>
      <c r="BA194" s="24">
        <f t="shared" ref="BA194:BA239" si="68">(AW194+AY194)/2</f>
        <v>0</v>
      </c>
      <c r="BB194" s="24">
        <f t="shared" ref="BB194:BB239" si="69">(AX194+AZ194)/2</f>
        <v>0</v>
      </c>
      <c r="BC194" s="19" t="e">
        <f t="shared" ref="BC194:BC239" si="70">AC194/AD194</f>
        <v>#DIV/0!</v>
      </c>
      <c r="BD194" s="24">
        <v>-1</v>
      </c>
      <c r="BE194" s="19">
        <f t="shared" ref="BE194:BE239" si="71">(AN194-T194)*100</f>
        <v>-58.971399999999996</v>
      </c>
      <c r="BF194" s="24" t="e">
        <f t="shared" ref="BF194:BF239" si="72">BA194/BB194</f>
        <v>#DIV/0!</v>
      </c>
      <c r="BJ194" s="14"/>
      <c r="BK194" s="14" t="e">
        <f t="shared" ref="BK194:BK239" si="73">((AN194-T194)/AN194)*100</f>
        <v>#DIV/0!</v>
      </c>
      <c r="BL194" s="14" t="e">
        <f t="shared" ref="BL194:BL239" si="74">((AO194-U194)/AO194)*100</f>
        <v>#DIV/0!</v>
      </c>
      <c r="BM194" s="14" t="e">
        <f t="shared" ref="BM194:BM239" si="75">((AP194-V194)/AP194)*100</f>
        <v>#DIV/0!</v>
      </c>
      <c r="BN194" s="14" t="e">
        <f t="shared" ref="BN194:BN239" si="76">((AW194-W194)/AW194)*100</f>
        <v>#DIV/0!</v>
      </c>
      <c r="BO194" s="14" t="e">
        <f t="shared" ref="BO194:BO239" si="77">((AX194-X194)/AX194)*100</f>
        <v>#DIV/0!</v>
      </c>
      <c r="BP194" s="14" t="e">
        <f t="shared" ref="BP194:BP239" si="78">((AZ194-Y194)/AZ194)*100</f>
        <v>#DIV/0!</v>
      </c>
      <c r="BQ194" s="14" t="e">
        <f t="shared" ref="BQ194:BQ239" si="79">((BA194-W194)/BA194)*100</f>
        <v>#DIV/0!</v>
      </c>
      <c r="BR194" s="14" t="e">
        <f t="shared" ref="BR194:BR239" si="80">((BB194-X194)/BB194)*100</f>
        <v>#DIV/0!</v>
      </c>
      <c r="BS194" s="24">
        <f t="shared" ref="BS194:BS239" si="81">((BD194-AA194)/BD194)*100</f>
        <v>3166.0054521199468</v>
      </c>
      <c r="BT194" s="24" t="e">
        <f t="shared" ref="BT194:BT238" si="82">((AE194-T195)/AE194)*100</f>
        <v>#DIV/0!</v>
      </c>
      <c r="BU194" s="24" t="e">
        <f t="shared" ref="BU194:BU239" si="83">((AH194-T194)/AH194)*100</f>
        <v>#DIV/0!</v>
      </c>
      <c r="BV194" s="24" t="e">
        <f t="shared" ref="BV194:BV239" si="84">ABS((AF194-U194)/AF194)*100</f>
        <v>#DIV/0!</v>
      </c>
      <c r="BW194" s="24" t="e">
        <f t="shared" ref="BW194:BW239" si="85">((AL194-U194)/AL194)*100</f>
        <v>#DIV/0!</v>
      </c>
      <c r="BX194" s="24" t="e">
        <f t="shared" ref="BX194:BX239" si="86">ABS((AG194-V194)/AG194)*100</f>
        <v>#DIV/0!</v>
      </c>
      <c r="BY194" s="24" t="e">
        <f t="shared" ref="BY194:BY239" si="87">ABS((AM194-V194)/AM194)*100</f>
        <v>#DIV/0!</v>
      </c>
    </row>
    <row r="195" spans="1:77">
      <c r="A195" t="s">
        <v>212</v>
      </c>
      <c r="B195">
        <v>196</v>
      </c>
      <c r="C195" t="s">
        <v>417</v>
      </c>
      <c r="D195" t="s">
        <v>314</v>
      </c>
      <c r="E195" t="s">
        <v>416</v>
      </c>
      <c r="F195">
        <v>4</v>
      </c>
      <c r="G195" t="s">
        <v>313</v>
      </c>
      <c r="H195" t="s">
        <v>314</v>
      </c>
      <c r="I195" t="s">
        <v>308</v>
      </c>
      <c r="J195">
        <v>3</v>
      </c>
      <c r="L195">
        <v>0</v>
      </c>
      <c r="M195" t="s">
        <v>366</v>
      </c>
      <c r="N195" t="s">
        <v>365</v>
      </c>
      <c r="O195">
        <v>6</v>
      </c>
      <c r="P195" s="14">
        <v>1</v>
      </c>
      <c r="Q195" s="14" t="s">
        <v>381</v>
      </c>
      <c r="R195" s="14">
        <v>1</v>
      </c>
      <c r="S195" s="14" t="s">
        <v>381</v>
      </c>
      <c r="T195" s="15">
        <v>0.65220199999999995</v>
      </c>
      <c r="U195" s="16">
        <v>29537.399999999998</v>
      </c>
      <c r="V195" s="17">
        <v>343666</v>
      </c>
      <c r="W195" s="24">
        <v>108.488</v>
      </c>
      <c r="X195" s="24">
        <v>103.43299999999999</v>
      </c>
      <c r="Y195" s="24">
        <v>73.491600000000005</v>
      </c>
      <c r="Z195" s="19">
        <f t="shared" si="66"/>
        <v>8.5947984380183085E-2</v>
      </c>
      <c r="AA195" s="19">
        <f t="shared" si="67"/>
        <v>34.904832517418598</v>
      </c>
      <c r="AB195" s="15">
        <v>0.70694578534221297</v>
      </c>
      <c r="AC195" s="16">
        <v>31593.586416933293</v>
      </c>
      <c r="AD195" s="17">
        <v>500115.3118696523</v>
      </c>
      <c r="AE195" s="21">
        <v>0.74686897335488533</v>
      </c>
      <c r="AF195" s="16">
        <v>38689.462619029589</v>
      </c>
      <c r="AG195" s="28">
        <v>711754.40611098753</v>
      </c>
      <c r="AH195" s="21">
        <v>0.70694578534221297</v>
      </c>
      <c r="AI195" s="16">
        <v>31593.586416933293</v>
      </c>
      <c r="AJ195" s="28">
        <v>500115.3118696523</v>
      </c>
      <c r="AK195" s="21">
        <v>0.74686897335488533</v>
      </c>
      <c r="AL195" s="16">
        <v>38689.462619029589</v>
      </c>
      <c r="AM195" s="28">
        <v>711754.40611098753</v>
      </c>
      <c r="AN195" s="15">
        <v>0.70694578534221297</v>
      </c>
      <c r="AO195" s="16">
        <v>31593.586416933293</v>
      </c>
      <c r="AP195" s="17">
        <v>500115.3118696523</v>
      </c>
      <c r="AQ195" s="15">
        <v>0.73853602992535528</v>
      </c>
      <c r="AR195" s="16">
        <v>56473.803640531863</v>
      </c>
      <c r="AS195" s="17">
        <v>966940.01346723537</v>
      </c>
      <c r="AT195" s="15">
        <v>0.66738274359910688</v>
      </c>
      <c r="AU195" s="16">
        <v>42186.803640531863</v>
      </c>
      <c r="AV195" s="17">
        <v>562739.11746723554</v>
      </c>
      <c r="AW195" s="24">
        <v>128.80000000000001</v>
      </c>
      <c r="AX195" s="24">
        <v>105.6</v>
      </c>
      <c r="AY195" s="24">
        <v>115</v>
      </c>
      <c r="AZ195" s="24">
        <v>74.2</v>
      </c>
      <c r="BA195" s="24">
        <f t="shared" si="68"/>
        <v>121.9</v>
      </c>
      <c r="BB195" s="24">
        <f t="shared" si="69"/>
        <v>89.9</v>
      </c>
      <c r="BC195" s="19">
        <f t="shared" si="70"/>
        <v>6.3172603731772359E-2</v>
      </c>
      <c r="BD195" s="24">
        <v>47.488940185809767</v>
      </c>
      <c r="BE195" s="19">
        <f t="shared" si="71"/>
        <v>5.4743785342213025</v>
      </c>
      <c r="BF195" s="24">
        <f t="shared" si="72"/>
        <v>1.3559510567296997</v>
      </c>
      <c r="BJ195" s="14"/>
      <c r="BK195" s="14">
        <f t="shared" si="73"/>
        <v>7.7437034744769093</v>
      </c>
      <c r="BL195" s="14">
        <f t="shared" si="74"/>
        <v>6.5082399630047556</v>
      </c>
      <c r="BM195" s="14">
        <f t="shared" si="75"/>
        <v>31.282647852707317</v>
      </c>
      <c r="BN195" s="14">
        <f t="shared" si="76"/>
        <v>15.770186335403736</v>
      </c>
      <c r="BO195" s="14">
        <f t="shared" si="77"/>
        <v>2.0520833333333348</v>
      </c>
      <c r="BP195" s="14">
        <f t="shared" si="78"/>
        <v>0.95471698113207204</v>
      </c>
      <c r="BQ195" s="14">
        <f t="shared" si="79"/>
        <v>11.00246103363413</v>
      </c>
      <c r="BR195" s="14">
        <f t="shared" si="80"/>
        <v>-15.05339265850944</v>
      </c>
      <c r="BS195" s="24">
        <f t="shared" si="81"/>
        <v>26.499028235107769</v>
      </c>
      <c r="BT195" s="24">
        <f t="shared" si="82"/>
        <v>1.0983149183501471</v>
      </c>
      <c r="BU195" s="24">
        <f t="shared" si="83"/>
        <v>7.7437034744769093</v>
      </c>
      <c r="BV195" s="24">
        <f t="shared" si="84"/>
        <v>23.655181539089426</v>
      </c>
      <c r="BW195" s="24">
        <f t="shared" si="85"/>
        <v>23.655181539089426</v>
      </c>
      <c r="BX195" s="24">
        <f t="shared" si="86"/>
        <v>51.715648396504562</v>
      </c>
      <c r="BY195" s="24">
        <f t="shared" si="87"/>
        <v>51.715648396504562</v>
      </c>
    </row>
    <row r="196" spans="1:77">
      <c r="A196" t="s">
        <v>213</v>
      </c>
      <c r="B196">
        <v>197</v>
      </c>
      <c r="C196" t="s">
        <v>297</v>
      </c>
      <c r="D196" t="s">
        <v>302</v>
      </c>
      <c r="E196" t="s">
        <v>298</v>
      </c>
      <c r="F196">
        <v>2</v>
      </c>
      <c r="G196" t="s">
        <v>300</v>
      </c>
      <c r="H196" t="s">
        <v>294</v>
      </c>
      <c r="I196" t="s">
        <v>298</v>
      </c>
      <c r="J196">
        <v>3</v>
      </c>
      <c r="L196">
        <v>1</v>
      </c>
      <c r="M196" s="1" t="s">
        <v>366</v>
      </c>
      <c r="N196" t="s">
        <v>365</v>
      </c>
      <c r="O196">
        <v>6</v>
      </c>
      <c r="P196" s="14">
        <v>4</v>
      </c>
      <c r="Q196" s="14" t="s">
        <v>380</v>
      </c>
      <c r="R196" s="14">
        <v>4</v>
      </c>
      <c r="S196" s="14" t="s">
        <v>380</v>
      </c>
      <c r="T196" s="15">
        <v>0.73866600000000004</v>
      </c>
      <c r="U196" s="16">
        <v>54075.7</v>
      </c>
      <c r="V196" s="17">
        <v>909080</v>
      </c>
      <c r="W196" s="24">
        <v>174.18299999999999</v>
      </c>
      <c r="X196" s="24">
        <v>96.768199999999993</v>
      </c>
      <c r="Y196" s="24">
        <v>85.038699999999992</v>
      </c>
      <c r="Z196" s="19">
        <f t="shared" si="66"/>
        <v>5.9483983807805688E-2</v>
      </c>
      <c r="AA196" s="19">
        <f t="shared" si="67"/>
        <v>50.433743807292373</v>
      </c>
      <c r="AB196" s="15">
        <v>0.67945389476383955</v>
      </c>
      <c r="AC196" s="16">
        <v>44001.664719070555</v>
      </c>
      <c r="AD196" s="17">
        <v>619379.65312155779</v>
      </c>
      <c r="AE196" s="21">
        <v>0.73379342846813389</v>
      </c>
      <c r="AF196" s="16">
        <v>53544.338815584226</v>
      </c>
      <c r="AG196" s="28">
        <v>911382.29840459349</v>
      </c>
      <c r="AH196" s="21">
        <v>0.71040765160000308</v>
      </c>
      <c r="AI196" s="16">
        <v>38012.982017108254</v>
      </c>
      <c r="AJ196" s="28">
        <v>609399.35710321635</v>
      </c>
      <c r="AK196" s="21">
        <v>0.74638143694509795</v>
      </c>
      <c r="AL196" s="16">
        <v>44210.349354612037</v>
      </c>
      <c r="AM196" s="28">
        <v>811405.5240209261</v>
      </c>
      <c r="AN196" s="15">
        <v>0.68192916803061332</v>
      </c>
      <c r="AO196" s="16">
        <v>36594.121548259478</v>
      </c>
      <c r="AP196" s="17">
        <v>522243.57754071325</v>
      </c>
      <c r="AQ196" s="15">
        <v>0.73379342846813389</v>
      </c>
      <c r="AR196" s="16">
        <v>53544.338815584226</v>
      </c>
      <c r="AS196" s="17">
        <v>911382.29840459349</v>
      </c>
      <c r="AT196" s="15">
        <v>0.67945389476383955</v>
      </c>
      <c r="AU196" s="16">
        <v>44001.664719070555</v>
      </c>
      <c r="AV196" s="17">
        <v>619379.65312155779</v>
      </c>
      <c r="AW196" s="24">
        <v>168</v>
      </c>
      <c r="AX196" s="24">
        <v>96</v>
      </c>
      <c r="AY196" s="24">
        <v>168.3</v>
      </c>
      <c r="AZ196" s="24">
        <v>72.099999999999994</v>
      </c>
      <c r="BA196" s="24">
        <f t="shared" si="68"/>
        <v>168.15</v>
      </c>
      <c r="BB196" s="24">
        <f t="shared" si="69"/>
        <v>84.05</v>
      </c>
      <c r="BC196" s="19">
        <f t="shared" si="70"/>
        <v>7.104150822086322E-2</v>
      </c>
      <c r="BD196" s="24">
        <v>42.813727077885211</v>
      </c>
      <c r="BE196" s="19">
        <f t="shared" si="71"/>
        <v>-5.6736831969386721</v>
      </c>
      <c r="BF196" s="24">
        <f t="shared" si="72"/>
        <v>2.0005948839976204</v>
      </c>
      <c r="BJ196" s="14"/>
      <c r="BK196" s="14">
        <f t="shared" si="73"/>
        <v>-8.3200476866593984</v>
      </c>
      <c r="BL196" s="14">
        <f t="shared" si="74"/>
        <v>-47.771548303697408</v>
      </c>
      <c r="BM196" s="14">
        <f t="shared" si="75"/>
        <v>-74.072030580238135</v>
      </c>
      <c r="BN196" s="14">
        <f t="shared" si="76"/>
        <v>-3.6803571428571389</v>
      </c>
      <c r="BO196" s="14">
        <f t="shared" si="77"/>
        <v>-0.80020833333332619</v>
      </c>
      <c r="BP196" s="14">
        <f t="shared" si="78"/>
        <v>-17.945492371705964</v>
      </c>
      <c r="BQ196" s="14">
        <f t="shared" si="79"/>
        <v>-3.5878679750222937</v>
      </c>
      <c r="BR196" s="14">
        <f t="shared" si="80"/>
        <v>-15.131707317073168</v>
      </c>
      <c r="BS196" s="24">
        <f t="shared" si="81"/>
        <v>-17.798069099532256</v>
      </c>
      <c r="BT196" s="24">
        <f t="shared" si="82"/>
        <v>5.4615409341832555</v>
      </c>
      <c r="BU196" s="24">
        <f t="shared" si="83"/>
        <v>-3.9777652079552639</v>
      </c>
      <c r="BV196" s="24">
        <f t="shared" si="84"/>
        <v>0.99237603109801997</v>
      </c>
      <c r="BW196" s="24">
        <f t="shared" si="85"/>
        <v>-22.314572921054747</v>
      </c>
      <c r="BX196" s="24">
        <f t="shared" si="86"/>
        <v>0.25261609849387462</v>
      </c>
      <c r="BY196" s="24">
        <f t="shared" si="87"/>
        <v>12.037689304239304</v>
      </c>
    </row>
    <row r="197" spans="1:77">
      <c r="A197" t="s">
        <v>214</v>
      </c>
      <c r="B197">
        <v>198</v>
      </c>
      <c r="C197" t="s">
        <v>299</v>
      </c>
      <c r="D197" t="s">
        <v>294</v>
      </c>
      <c r="E197" t="s">
        <v>295</v>
      </c>
      <c r="F197">
        <v>2</v>
      </c>
      <c r="G197" t="s">
        <v>293</v>
      </c>
      <c r="H197" t="s">
        <v>294</v>
      </c>
      <c r="I197" t="s">
        <v>295</v>
      </c>
      <c r="J197">
        <v>1</v>
      </c>
      <c r="K197" t="s">
        <v>336</v>
      </c>
      <c r="L197" s="9">
        <v>2</v>
      </c>
      <c r="M197" s="1" t="s">
        <v>366</v>
      </c>
      <c r="N197" t="s">
        <v>365</v>
      </c>
      <c r="O197">
        <v>6</v>
      </c>
      <c r="P197" s="27"/>
      <c r="Q197" s="27"/>
      <c r="R197" s="14">
        <v>4</v>
      </c>
      <c r="S197" s="14" t="s">
        <v>380</v>
      </c>
      <c r="T197" s="15">
        <v>0.69371700000000003</v>
      </c>
      <c r="U197" s="16">
        <v>39002.200000000004</v>
      </c>
      <c r="V197" s="17">
        <v>564235</v>
      </c>
      <c r="W197" s="24">
        <v>153.202</v>
      </c>
      <c r="X197" s="24">
        <v>90.597800000000007</v>
      </c>
      <c r="Y197" s="24">
        <v>64.64</v>
      </c>
      <c r="Z197" s="19">
        <f t="shared" si="66"/>
        <v>6.9124035198100092E-2</v>
      </c>
      <c r="AA197" s="19">
        <f t="shared" si="67"/>
        <v>43.400244088794985</v>
      </c>
      <c r="AB197" s="20"/>
      <c r="AC197" s="16">
        <v>44683.889161766456</v>
      </c>
      <c r="AD197" s="17"/>
      <c r="AE197" s="21">
        <v>0.67502672134533781</v>
      </c>
      <c r="AF197" s="16">
        <v>32698.02205518854</v>
      </c>
      <c r="AG197" s="28">
        <v>456681.08945437719</v>
      </c>
      <c r="AH197" s="21">
        <v>0.6854581406951118</v>
      </c>
      <c r="AI197" s="16">
        <v>31287.163134407936</v>
      </c>
      <c r="AJ197" s="28">
        <v>460328.30592657928</v>
      </c>
      <c r="AK197" s="21">
        <v>0.69046162765144636</v>
      </c>
      <c r="AL197" s="16">
        <v>31949.298205030253</v>
      </c>
      <c r="AM197" s="28">
        <v>477840.79582596011</v>
      </c>
      <c r="AN197" s="15">
        <v>0.66814547264865642</v>
      </c>
      <c r="AO197" s="16">
        <v>32008.975594252301</v>
      </c>
      <c r="AP197" s="17">
        <v>437681.714297742</v>
      </c>
      <c r="AQ197" s="15">
        <v>0.67502672134533781</v>
      </c>
      <c r="AR197" s="16">
        <v>32698.02205518854</v>
      </c>
      <c r="AS197" s="17">
        <v>456681.08945437719</v>
      </c>
      <c r="AT197" s="15">
        <v>0.66814547264865642</v>
      </c>
      <c r="AU197" s="16">
        <v>32008.975594252301</v>
      </c>
      <c r="AV197" s="17">
        <v>437681.714297742</v>
      </c>
      <c r="AW197" s="24">
        <v>158</v>
      </c>
      <c r="AX197" s="24">
        <v>76.400000000000006</v>
      </c>
      <c r="AY197" s="24">
        <v>154.69999999999999</v>
      </c>
      <c r="AZ197" s="24">
        <v>73.599999999999994</v>
      </c>
      <c r="BA197" s="24">
        <f t="shared" si="68"/>
        <v>156.35</v>
      </c>
      <c r="BB197" s="24">
        <f t="shared" si="69"/>
        <v>75</v>
      </c>
      <c r="BC197" s="19" t="e">
        <f t="shared" si="70"/>
        <v>#DIV/0!</v>
      </c>
      <c r="BD197" s="24">
        <v>-1</v>
      </c>
      <c r="BE197" s="19">
        <f t="shared" si="71"/>
        <v>-2.5571527351343604</v>
      </c>
      <c r="BF197" s="24">
        <f t="shared" si="72"/>
        <v>2.0846666666666667</v>
      </c>
      <c r="BJ197" s="14"/>
      <c r="BK197" s="14">
        <f t="shared" si="73"/>
        <v>-3.8272394857325276</v>
      </c>
      <c r="BL197" s="14">
        <f t="shared" si="74"/>
        <v>-21.847698265618483</v>
      </c>
      <c r="BM197" s="14">
        <f t="shared" si="75"/>
        <v>-28.91445577188713</v>
      </c>
      <c r="BN197" s="14">
        <f t="shared" si="76"/>
        <v>3.0367088607594948</v>
      </c>
      <c r="BO197" s="14">
        <f t="shared" si="77"/>
        <v>-18.583507853403141</v>
      </c>
      <c r="BP197" s="14">
        <f t="shared" si="78"/>
        <v>12.173913043478253</v>
      </c>
      <c r="BQ197" s="14">
        <f t="shared" si="79"/>
        <v>2.0134314039015009</v>
      </c>
      <c r="BR197" s="14">
        <f t="shared" si="80"/>
        <v>-20.797066666666673</v>
      </c>
      <c r="BS197" s="24">
        <f t="shared" si="81"/>
        <v>4440.0244088794989</v>
      </c>
      <c r="BT197" s="24">
        <f t="shared" si="82"/>
        <v>-4.9702148957593888</v>
      </c>
      <c r="BU197" s="24">
        <f t="shared" si="83"/>
        <v>-1.204867053809159</v>
      </c>
      <c r="BV197" s="24">
        <f t="shared" si="84"/>
        <v>19.279997836478046</v>
      </c>
      <c r="BW197" s="24">
        <f t="shared" si="85"/>
        <v>-22.075294892891602</v>
      </c>
      <c r="BX197" s="24">
        <f t="shared" si="86"/>
        <v>23.551207402549462</v>
      </c>
      <c r="BY197" s="24">
        <f t="shared" si="87"/>
        <v>18.080123113955825</v>
      </c>
    </row>
    <row r="198" spans="1:77">
      <c r="A198" t="s">
        <v>215</v>
      </c>
      <c r="B198" s="5">
        <v>199</v>
      </c>
      <c r="C198" t="s">
        <v>417</v>
      </c>
      <c r="D198" t="s">
        <v>314</v>
      </c>
      <c r="E198" t="s">
        <v>416</v>
      </c>
      <c r="F198">
        <v>4</v>
      </c>
      <c r="G198" t="s">
        <v>310</v>
      </c>
      <c r="H198" t="s">
        <v>294</v>
      </c>
      <c r="I198" t="s">
        <v>295</v>
      </c>
      <c r="J198">
        <v>3</v>
      </c>
      <c r="L198">
        <v>2</v>
      </c>
      <c r="M198" s="1" t="s">
        <v>366</v>
      </c>
      <c r="N198" t="s">
        <v>365</v>
      </c>
      <c r="O198">
        <v>6</v>
      </c>
      <c r="P198" s="14">
        <v>1</v>
      </c>
      <c r="Q198" s="14" t="s">
        <v>381</v>
      </c>
      <c r="R198" s="18">
        <v>4</v>
      </c>
      <c r="S198" s="18" t="s">
        <v>380</v>
      </c>
      <c r="T198" s="15">
        <v>0.70857700000000001</v>
      </c>
      <c r="U198" s="16">
        <v>40751.9</v>
      </c>
      <c r="V198" s="17">
        <v>605185</v>
      </c>
      <c r="W198" s="24">
        <v>152.22800000000001</v>
      </c>
      <c r="X198" s="24">
        <v>102.922</v>
      </c>
      <c r="Y198" s="24">
        <v>83.773399999999995</v>
      </c>
      <c r="Z198" s="19">
        <f t="shared" si="66"/>
        <v>6.7337921462032269E-2</v>
      </c>
      <c r="AA198" s="19">
        <f t="shared" si="67"/>
        <v>44.551419688407165</v>
      </c>
      <c r="AB198" s="15">
        <v>0.74620265351228332</v>
      </c>
      <c r="AC198" s="16">
        <v>41585.246248787807</v>
      </c>
      <c r="AD198" s="17">
        <v>762666.17622372264</v>
      </c>
      <c r="AE198" s="21">
        <v>0.71679431131601901</v>
      </c>
      <c r="AF198" s="16">
        <v>37538.983204765107</v>
      </c>
      <c r="AG198" s="28">
        <v>600523.22357512033</v>
      </c>
      <c r="AH198" s="21">
        <v>0.74620265351228332</v>
      </c>
      <c r="AI198" s="16">
        <v>41585.246248787807</v>
      </c>
      <c r="AJ198" s="28">
        <v>762666.17622372264</v>
      </c>
      <c r="AK198" s="21">
        <v>0.74057480645694063</v>
      </c>
      <c r="AL198" s="16">
        <v>40171.082191183275</v>
      </c>
      <c r="AM198" s="28">
        <v>720504.96608697192</v>
      </c>
      <c r="AN198" s="15">
        <v>0.7235504990093784</v>
      </c>
      <c r="AO198" s="16">
        <v>38710.354644004095</v>
      </c>
      <c r="AP198" s="17">
        <v>634404.95445116318</v>
      </c>
      <c r="AQ198" s="15">
        <v>0.71679431131601901</v>
      </c>
      <c r="AR198" s="16">
        <v>37538.983204765107</v>
      </c>
      <c r="AS198" s="17">
        <v>600523.22357512033</v>
      </c>
      <c r="AT198" s="15">
        <v>0.7235504990093784</v>
      </c>
      <c r="AU198" s="16">
        <v>38710.354644004095</v>
      </c>
      <c r="AV198" s="17">
        <v>634404.95445116318</v>
      </c>
      <c r="AW198" s="24">
        <v>143.5</v>
      </c>
      <c r="AX198" s="24">
        <v>95.7</v>
      </c>
      <c r="AY198" s="24">
        <v>157</v>
      </c>
      <c r="AZ198" s="24">
        <v>101.3</v>
      </c>
      <c r="BA198" s="24">
        <f t="shared" si="68"/>
        <v>150.25</v>
      </c>
      <c r="BB198" s="24">
        <f t="shared" si="69"/>
        <v>98.5</v>
      </c>
      <c r="BC198" s="19">
        <f t="shared" si="70"/>
        <v>5.4526144655704614E-2</v>
      </c>
      <c r="BD198" s="24">
        <v>55.019477700889219</v>
      </c>
      <c r="BE198" s="19">
        <f t="shared" si="71"/>
        <v>1.4973499009378388</v>
      </c>
      <c r="BF198" s="24">
        <f t="shared" si="72"/>
        <v>1.5253807106598984</v>
      </c>
      <c r="BJ198" s="14"/>
      <c r="BK198" s="14">
        <f t="shared" si="73"/>
        <v>2.0694476791708087</v>
      </c>
      <c r="BL198" s="14">
        <f t="shared" si="74"/>
        <v>-5.2738999029349474</v>
      </c>
      <c r="BM198" s="14">
        <f t="shared" si="75"/>
        <v>4.6058837097894312</v>
      </c>
      <c r="BN198" s="14">
        <f t="shared" si="76"/>
        <v>-6.0822299651568006</v>
      </c>
      <c r="BO198" s="14">
        <f t="shared" si="77"/>
        <v>-7.5464994775339536</v>
      </c>
      <c r="BP198" s="14">
        <f t="shared" si="78"/>
        <v>17.301678183613035</v>
      </c>
      <c r="BQ198" s="14">
        <f t="shared" si="79"/>
        <v>-1.3164725457570774</v>
      </c>
      <c r="BR198" s="14">
        <f t="shared" si="80"/>
        <v>-4.4893401015228394</v>
      </c>
      <c r="BS198" s="24">
        <f t="shared" si="81"/>
        <v>19.026094848430141</v>
      </c>
      <c r="BT198" s="24">
        <f t="shared" si="82"/>
        <v>-3.1329334412198366</v>
      </c>
      <c r="BU198" s="24">
        <f t="shared" si="83"/>
        <v>5.0422835318507682</v>
      </c>
      <c r="BV198" s="24">
        <f t="shared" si="84"/>
        <v>8.5588807179706841</v>
      </c>
      <c r="BW198" s="24">
        <f t="shared" si="85"/>
        <v>-1.445860497490415</v>
      </c>
      <c r="BX198" s="24">
        <f t="shared" si="86"/>
        <v>0.77628578577303353</v>
      </c>
      <c r="BY198" s="24">
        <f t="shared" si="87"/>
        <v>16.005436674957167</v>
      </c>
    </row>
    <row r="199" spans="1:77">
      <c r="A199" t="s">
        <v>216</v>
      </c>
      <c r="B199">
        <v>200</v>
      </c>
      <c r="C199" t="s">
        <v>299</v>
      </c>
      <c r="D199" t="s">
        <v>294</v>
      </c>
      <c r="E199" t="s">
        <v>295</v>
      </c>
      <c r="F199">
        <v>2</v>
      </c>
      <c r="G199" t="s">
        <v>297</v>
      </c>
      <c r="H199" t="s">
        <v>294</v>
      </c>
      <c r="I199" t="s">
        <v>298</v>
      </c>
      <c r="J199">
        <v>2</v>
      </c>
      <c r="L199">
        <v>2</v>
      </c>
      <c r="M199" s="1" t="s">
        <v>366</v>
      </c>
      <c r="N199" t="s">
        <v>365</v>
      </c>
      <c r="O199">
        <v>6</v>
      </c>
      <c r="P199" s="14">
        <v>4</v>
      </c>
      <c r="Q199" s="14" t="s">
        <v>380</v>
      </c>
      <c r="R199" s="14">
        <v>4</v>
      </c>
      <c r="S199" s="14" t="s">
        <v>380</v>
      </c>
      <c r="T199" s="15">
        <v>0.73925099999999999</v>
      </c>
      <c r="U199" s="16">
        <v>51329.3</v>
      </c>
      <c r="V199" s="17">
        <v>866693</v>
      </c>
      <c r="W199" s="24">
        <v>174.86799999999999</v>
      </c>
      <c r="X199" s="24">
        <v>95.704800000000006</v>
      </c>
      <c r="Y199" s="24">
        <v>84.480200000000011</v>
      </c>
      <c r="Z199" s="19">
        <f t="shared" si="66"/>
        <v>5.9224315876556063E-2</v>
      </c>
      <c r="AA199" s="19">
        <f t="shared" si="67"/>
        <v>50.654869635861004</v>
      </c>
      <c r="AB199" s="15">
        <v>0.70284632457635177</v>
      </c>
      <c r="AC199" s="16">
        <v>48788.001026671664</v>
      </c>
      <c r="AD199" s="17">
        <v>750724.63859023119</v>
      </c>
      <c r="AE199" s="21">
        <v>0.74672713035560279</v>
      </c>
      <c r="AF199" s="16">
        <v>56483.120606142038</v>
      </c>
      <c r="AG199" s="28">
        <v>1021957.8775148902</v>
      </c>
      <c r="AH199" s="21">
        <v>0.72676384379255121</v>
      </c>
      <c r="AI199" s="16">
        <v>47804.63483516717</v>
      </c>
      <c r="AJ199" s="28">
        <v>813381.60779118259</v>
      </c>
      <c r="AK199" s="21">
        <v>0.75816184518222851</v>
      </c>
      <c r="AL199" s="16">
        <v>54482.696081796938</v>
      </c>
      <c r="AM199" s="28">
        <v>1049455.4253559059</v>
      </c>
      <c r="AN199" s="15">
        <v>0.70284632457635177</v>
      </c>
      <c r="AO199" s="16">
        <v>48788.001026671664</v>
      </c>
      <c r="AP199" s="17">
        <v>750724.63859023119</v>
      </c>
      <c r="AQ199" s="15">
        <v>0.74672713035560279</v>
      </c>
      <c r="AR199" s="16">
        <v>56483.120606142038</v>
      </c>
      <c r="AS199" s="17">
        <v>1021957.8775148902</v>
      </c>
      <c r="AT199" s="15">
        <v>0.70284632457635177</v>
      </c>
      <c r="AU199" s="16">
        <v>48788.001026671664</v>
      </c>
      <c r="AV199" s="17">
        <v>750724.63859023119</v>
      </c>
      <c r="AW199" s="24">
        <v>204.7</v>
      </c>
      <c r="AX199" s="24">
        <v>97.8</v>
      </c>
      <c r="AY199" s="24">
        <v>214.4</v>
      </c>
      <c r="AZ199" s="24">
        <v>75.8</v>
      </c>
      <c r="BA199" s="24">
        <f t="shared" si="68"/>
        <v>209.55</v>
      </c>
      <c r="BB199" s="24">
        <f t="shared" si="69"/>
        <v>86.8</v>
      </c>
      <c r="BC199" s="19">
        <f t="shared" si="70"/>
        <v>6.4987877736755184E-2</v>
      </c>
      <c r="BD199" s="24">
        <v>46.162455283615003</v>
      </c>
      <c r="BE199" s="19">
        <f t="shared" si="71"/>
        <v>-3.6404675423648225</v>
      </c>
      <c r="BF199" s="24">
        <f t="shared" si="72"/>
        <v>2.4141705069124426</v>
      </c>
      <c r="BJ199" s="14"/>
      <c r="BK199" s="14">
        <f t="shared" si="73"/>
        <v>-5.1796067149659688</v>
      </c>
      <c r="BL199" s="14">
        <f t="shared" si="74"/>
        <v>-5.2088606211577506</v>
      </c>
      <c r="BM199" s="14">
        <f t="shared" si="75"/>
        <v>-15.447523026224792</v>
      </c>
      <c r="BN199" s="14">
        <f t="shared" si="76"/>
        <v>14.573522227650217</v>
      </c>
      <c r="BO199" s="14">
        <f t="shared" si="77"/>
        <v>2.1423312883435495</v>
      </c>
      <c r="BP199" s="14">
        <f t="shared" si="78"/>
        <v>-11.45145118733511</v>
      </c>
      <c r="BQ199" s="14">
        <f t="shared" si="79"/>
        <v>16.550703889286574</v>
      </c>
      <c r="BR199" s="14">
        <f t="shared" si="80"/>
        <v>-10.258986175115217</v>
      </c>
      <c r="BS199" s="24">
        <f t="shared" si="81"/>
        <v>-9.7317491555535796</v>
      </c>
      <c r="BT199" s="24">
        <f t="shared" si="82"/>
        <v>5.0326456382677014</v>
      </c>
      <c r="BU199" s="24">
        <f t="shared" si="83"/>
        <v>-1.7181862188253183</v>
      </c>
      <c r="BV199" s="24">
        <f t="shared" si="84"/>
        <v>9.1245323396342286</v>
      </c>
      <c r="BW199" s="24">
        <f t="shared" si="85"/>
        <v>5.7878855280264059</v>
      </c>
      <c r="BX199" s="24">
        <f t="shared" si="86"/>
        <v>15.192884259814116</v>
      </c>
      <c r="BY199" s="24">
        <f t="shared" si="87"/>
        <v>17.414977419734139</v>
      </c>
    </row>
    <row r="200" spans="1:77">
      <c r="A200" t="s">
        <v>217</v>
      </c>
      <c r="B200">
        <v>201</v>
      </c>
      <c r="C200" t="s">
        <v>293</v>
      </c>
      <c r="D200" t="s">
        <v>294</v>
      </c>
      <c r="E200" t="s">
        <v>295</v>
      </c>
      <c r="F200">
        <v>1</v>
      </c>
      <c r="G200" t="s">
        <v>297</v>
      </c>
      <c r="H200" t="s">
        <v>294</v>
      </c>
      <c r="I200" t="s">
        <v>298</v>
      </c>
      <c r="J200">
        <v>2</v>
      </c>
      <c r="L200">
        <v>2</v>
      </c>
      <c r="M200" s="1" t="s">
        <v>366</v>
      </c>
      <c r="N200" t="s">
        <v>365</v>
      </c>
      <c r="O200">
        <v>6</v>
      </c>
      <c r="P200" s="14">
        <v>4</v>
      </c>
      <c r="Q200" s="14" t="s">
        <v>380</v>
      </c>
      <c r="R200" s="14">
        <v>4</v>
      </c>
      <c r="S200" s="14" t="s">
        <v>380</v>
      </c>
      <c r="T200" s="15">
        <v>0.70914699999999997</v>
      </c>
      <c r="U200" s="16">
        <v>41089.300000000003</v>
      </c>
      <c r="V200" s="17">
        <v>604140</v>
      </c>
      <c r="W200" s="24">
        <v>136.70399999999998</v>
      </c>
      <c r="X200" s="24">
        <v>98.911799999999999</v>
      </c>
      <c r="Y200" s="24">
        <v>85.381399999999999</v>
      </c>
      <c r="Z200" s="19">
        <f t="shared" si="66"/>
        <v>6.8012877809779201E-2</v>
      </c>
      <c r="AA200" s="19">
        <f t="shared" si="67"/>
        <v>44.109293660393334</v>
      </c>
      <c r="AB200" s="15">
        <v>0.68763710636588005</v>
      </c>
      <c r="AC200" s="16">
        <v>34770.087582798791</v>
      </c>
      <c r="AD200" s="17">
        <v>504497.29277702246</v>
      </c>
      <c r="AE200" s="21">
        <v>0.72046663958378732</v>
      </c>
      <c r="AF200" s="16">
        <v>39341.78845389621</v>
      </c>
      <c r="AG200" s="28">
        <v>638728.02651464287</v>
      </c>
      <c r="AH200" s="21">
        <v>0.71557255653938046</v>
      </c>
      <c r="AI200" s="16">
        <v>36681.76641658791</v>
      </c>
      <c r="AJ200" s="28">
        <v>599002.78086213395</v>
      </c>
      <c r="AK200" s="21">
        <v>0.74191310601664606</v>
      </c>
      <c r="AL200" s="16">
        <v>41376.233099696808</v>
      </c>
      <c r="AM200" s="28">
        <v>746016.51820166572</v>
      </c>
      <c r="AN200" s="15">
        <v>0.68763710636588005</v>
      </c>
      <c r="AO200" s="16">
        <v>34770.087582798791</v>
      </c>
      <c r="AP200" s="17">
        <v>504497.29277702246</v>
      </c>
      <c r="AQ200" s="15">
        <v>0.72046663958378732</v>
      </c>
      <c r="AR200" s="16">
        <v>39341.78845389621</v>
      </c>
      <c r="AS200" s="17">
        <v>638728.02651464287</v>
      </c>
      <c r="AT200" s="15">
        <v>0.68763710636588005</v>
      </c>
      <c r="AU200" s="16">
        <v>34770.087582798791</v>
      </c>
      <c r="AV200" s="17">
        <v>504497.29277702246</v>
      </c>
      <c r="AW200" s="24">
        <v>158.4</v>
      </c>
      <c r="AX200" s="24">
        <v>95.4</v>
      </c>
      <c r="AY200" s="24">
        <v>154.69999999999999</v>
      </c>
      <c r="AZ200" s="24">
        <v>76.599999999999994</v>
      </c>
      <c r="BA200" s="24">
        <f t="shared" si="68"/>
        <v>156.55000000000001</v>
      </c>
      <c r="BB200" s="24">
        <f t="shared" si="69"/>
        <v>86</v>
      </c>
      <c r="BC200" s="19">
        <f t="shared" si="70"/>
        <v>6.8920265937217742E-2</v>
      </c>
      <c r="BD200" s="24">
        <v>43.528561000226283</v>
      </c>
      <c r="BE200" s="19">
        <f t="shared" si="71"/>
        <v>-2.1509893634119925</v>
      </c>
      <c r="BF200" s="24">
        <f t="shared" si="72"/>
        <v>1.8203488372093024</v>
      </c>
      <c r="BJ200" s="14"/>
      <c r="BK200" s="14">
        <f t="shared" si="73"/>
        <v>-3.1280879747456325</v>
      </c>
      <c r="BL200" s="14">
        <f t="shared" si="74"/>
        <v>-18.174278112337593</v>
      </c>
      <c r="BM200" s="14">
        <f t="shared" si="75"/>
        <v>-19.750890371381555</v>
      </c>
      <c r="BN200" s="14">
        <f t="shared" si="76"/>
        <v>13.696969696969713</v>
      </c>
      <c r="BO200" s="14">
        <f t="shared" si="77"/>
        <v>-3.6811320754716914</v>
      </c>
      <c r="BP200" s="14">
        <f t="shared" si="78"/>
        <v>-11.463968668407318</v>
      </c>
      <c r="BQ200" s="14">
        <f t="shared" si="79"/>
        <v>12.677099968061341</v>
      </c>
      <c r="BR200" s="14">
        <f t="shared" si="80"/>
        <v>-15.013720930232557</v>
      </c>
      <c r="BS200" s="24">
        <f t="shared" si="81"/>
        <v>-1.3341416459047017</v>
      </c>
      <c r="BT200" s="24">
        <f t="shared" si="82"/>
        <v>13.876234386305796</v>
      </c>
      <c r="BU200" s="24">
        <f t="shared" si="83"/>
        <v>0.89796016919031518</v>
      </c>
      <c r="BV200" s="24">
        <f t="shared" si="84"/>
        <v>4.4418711369760526</v>
      </c>
      <c r="BW200" s="24">
        <f t="shared" si="85"/>
        <v>0.6934732289559441</v>
      </c>
      <c r="BX200" s="24">
        <f t="shared" si="86"/>
        <v>5.4151415123240936</v>
      </c>
      <c r="BY200" s="24">
        <f t="shared" si="87"/>
        <v>19.017878926283128</v>
      </c>
    </row>
    <row r="201" spans="1:77">
      <c r="A201" t="s">
        <v>218</v>
      </c>
      <c r="B201" s="6">
        <v>202</v>
      </c>
      <c r="C201" t="s">
        <v>418</v>
      </c>
      <c r="D201" t="s">
        <v>314</v>
      </c>
      <c r="E201" t="s">
        <v>416</v>
      </c>
      <c r="F201">
        <v>3</v>
      </c>
      <c r="G201" t="s">
        <v>307</v>
      </c>
      <c r="H201" t="s">
        <v>294</v>
      </c>
      <c r="I201" t="s">
        <v>308</v>
      </c>
      <c r="J201">
        <v>2</v>
      </c>
      <c r="L201">
        <v>0</v>
      </c>
      <c r="M201" s="1" t="s">
        <v>366</v>
      </c>
      <c r="N201" t="s">
        <v>365</v>
      </c>
      <c r="O201">
        <v>6</v>
      </c>
      <c r="P201" s="14">
        <v>1</v>
      </c>
      <c r="Q201" s="14" t="s">
        <v>381</v>
      </c>
      <c r="R201" s="14">
        <v>1</v>
      </c>
      <c r="S201" s="14" t="s">
        <v>381</v>
      </c>
      <c r="T201" s="15">
        <v>0.62049299999999996</v>
      </c>
      <c r="U201" s="16">
        <v>23926</v>
      </c>
      <c r="V201" s="17">
        <v>269059</v>
      </c>
      <c r="W201" s="24">
        <v>92.962199999999996</v>
      </c>
      <c r="X201" s="24">
        <v>92.631299999999996</v>
      </c>
      <c r="Y201" s="24">
        <v>65.503599999999992</v>
      </c>
      <c r="Z201" s="19">
        <f t="shared" si="66"/>
        <v>8.8924733980279419E-2</v>
      </c>
      <c r="AA201" s="19">
        <f t="shared" si="67"/>
        <v>33.736395552954946</v>
      </c>
      <c r="AB201" s="15">
        <v>0.69837195705833799</v>
      </c>
      <c r="AC201" s="16">
        <v>26946.509358761097</v>
      </c>
      <c r="AD201" s="17">
        <v>414265.27646037954</v>
      </c>
      <c r="AE201" s="21">
        <v>0.69919491455312255</v>
      </c>
      <c r="AF201" s="16">
        <v>27083.844167787993</v>
      </c>
      <c r="AG201" s="28">
        <v>417545.65760882135</v>
      </c>
      <c r="AH201" s="21">
        <v>0.69837195705833799</v>
      </c>
      <c r="AI201" s="16">
        <v>26946.509358761097</v>
      </c>
      <c r="AJ201" s="28">
        <v>414265.27646037954</v>
      </c>
      <c r="AK201" s="21">
        <v>0.69919491455312255</v>
      </c>
      <c r="AL201" s="16">
        <v>27083.844167787993</v>
      </c>
      <c r="AM201" s="28">
        <v>417545.65760882135</v>
      </c>
      <c r="AN201" s="15">
        <v>0.69837195705833799</v>
      </c>
      <c r="AO201" s="16">
        <v>26946.509358761097</v>
      </c>
      <c r="AP201" s="17">
        <v>414265.27646037954</v>
      </c>
      <c r="AQ201" s="15">
        <v>0.69135950256407164</v>
      </c>
      <c r="AR201" s="16">
        <v>39529.015424500147</v>
      </c>
      <c r="AS201" s="17">
        <v>567248.47830236249</v>
      </c>
      <c r="AT201" s="15">
        <v>0.69005640899849885</v>
      </c>
      <c r="AU201" s="16">
        <v>39263.645424500151</v>
      </c>
      <c r="AV201" s="17">
        <v>560983.41180236265</v>
      </c>
      <c r="AW201" s="24">
        <v>97.6</v>
      </c>
      <c r="AX201" s="24">
        <v>89.1</v>
      </c>
      <c r="AY201" s="24">
        <v>103.3</v>
      </c>
      <c r="AZ201" s="24">
        <v>88.4</v>
      </c>
      <c r="BA201" s="24">
        <f t="shared" si="68"/>
        <v>100.44999999999999</v>
      </c>
      <c r="BB201" s="24">
        <f t="shared" si="69"/>
        <v>88.75</v>
      </c>
      <c r="BC201" s="19">
        <f t="shared" si="70"/>
        <v>6.5046507370835047E-2</v>
      </c>
      <c r="BD201" s="24">
        <v>46.120846779624515</v>
      </c>
      <c r="BE201" s="19">
        <f t="shared" si="71"/>
        <v>7.7878957058338028</v>
      </c>
      <c r="BF201" s="24">
        <f t="shared" si="72"/>
        <v>1.1318309859154929</v>
      </c>
      <c r="BJ201" s="14"/>
      <c r="BK201" s="14">
        <f t="shared" si="73"/>
        <v>11.151501183749918</v>
      </c>
      <c r="BL201" s="14">
        <f t="shared" si="74"/>
        <v>11.209278792093498</v>
      </c>
      <c r="BM201" s="14">
        <f t="shared" si="75"/>
        <v>35.051520055233766</v>
      </c>
      <c r="BN201" s="14">
        <f t="shared" si="76"/>
        <v>4.7518442622950809</v>
      </c>
      <c r="BO201" s="14">
        <f t="shared" si="77"/>
        <v>-3.9632996632996651</v>
      </c>
      <c r="BP201" s="14">
        <f t="shared" si="78"/>
        <v>25.900904977375578</v>
      </c>
      <c r="BQ201" s="14">
        <f t="shared" si="79"/>
        <v>7.4542558486809298</v>
      </c>
      <c r="BR201" s="14">
        <f t="shared" si="80"/>
        <v>-4.3732957746478824</v>
      </c>
      <c r="BS201" s="24">
        <f t="shared" si="81"/>
        <v>26.852176599976978</v>
      </c>
      <c r="BT201" s="24">
        <f t="shared" si="82"/>
        <v>17.102228872695463</v>
      </c>
      <c r="BU201" s="24">
        <f t="shared" si="83"/>
        <v>11.151501183749918</v>
      </c>
      <c r="BV201" s="24">
        <f t="shared" si="84"/>
        <v>11.659512395008372</v>
      </c>
      <c r="BW201" s="24">
        <f t="shared" si="85"/>
        <v>11.659512395008372</v>
      </c>
      <c r="BX201" s="24">
        <f t="shared" si="86"/>
        <v>35.561777473430567</v>
      </c>
      <c r="BY201" s="24">
        <f t="shared" si="87"/>
        <v>35.561777473430567</v>
      </c>
    </row>
    <row r="202" spans="1:77">
      <c r="A202" t="s">
        <v>219</v>
      </c>
      <c r="B202" s="6">
        <v>203</v>
      </c>
      <c r="C202" t="s">
        <v>414</v>
      </c>
      <c r="D202" t="s">
        <v>314</v>
      </c>
      <c r="E202" t="s">
        <v>308</v>
      </c>
      <c r="F202">
        <v>4</v>
      </c>
      <c r="G202" t="s">
        <v>310</v>
      </c>
      <c r="H202" t="s">
        <v>294</v>
      </c>
      <c r="I202" t="s">
        <v>295</v>
      </c>
      <c r="J202">
        <v>3</v>
      </c>
      <c r="K202" t="s">
        <v>337</v>
      </c>
      <c r="L202">
        <v>0</v>
      </c>
      <c r="M202" s="1" t="s">
        <v>366</v>
      </c>
      <c r="N202" t="s">
        <v>365</v>
      </c>
      <c r="O202">
        <v>6</v>
      </c>
      <c r="P202" s="14">
        <v>1</v>
      </c>
      <c r="Q202" s="14" t="s">
        <v>381</v>
      </c>
      <c r="R202" s="18">
        <v>4</v>
      </c>
      <c r="S202" s="18" t="s">
        <v>380</v>
      </c>
      <c r="T202" s="15">
        <v>0.57961700000000005</v>
      </c>
      <c r="U202" s="16">
        <v>19294.900000000001</v>
      </c>
      <c r="V202" s="17">
        <v>185961</v>
      </c>
      <c r="W202" s="24">
        <v>95.421500000000009</v>
      </c>
      <c r="X202" s="24">
        <v>72.340199999999996</v>
      </c>
      <c r="Y202" s="24">
        <v>63.332899999999995</v>
      </c>
      <c r="Z202" s="19">
        <f t="shared" si="66"/>
        <v>0.103757777168331</v>
      </c>
      <c r="AA202" s="19">
        <f t="shared" si="67"/>
        <v>28.913495275953746</v>
      </c>
      <c r="AB202" s="15">
        <v>0.6542032756716657</v>
      </c>
      <c r="AC202" s="16">
        <v>20750.222524355409</v>
      </c>
      <c r="AD202" s="17">
        <v>276967.06624571927</v>
      </c>
      <c r="AE202" s="21">
        <v>0.66930940887348445</v>
      </c>
      <c r="AF202" s="16">
        <v>33850.235340665487</v>
      </c>
      <c r="AG202" s="28">
        <v>450659.31648936076</v>
      </c>
      <c r="AH202" s="21">
        <v>0.6542032756716657</v>
      </c>
      <c r="AI202" s="16">
        <v>20750.222524355409</v>
      </c>
      <c r="AJ202" s="28">
        <v>276967.06624571927</v>
      </c>
      <c r="AK202" s="21">
        <v>0.67638719548520143</v>
      </c>
      <c r="AL202" s="16">
        <v>23200.873177446367</v>
      </c>
      <c r="AM202" s="28">
        <v>331725.59796765231</v>
      </c>
      <c r="AN202" s="15">
        <v>0.59459834688559643</v>
      </c>
      <c r="AO202" s="16">
        <v>16313.785158015393</v>
      </c>
      <c r="AP202" s="17">
        <v>176875.33118231193</v>
      </c>
      <c r="AQ202" s="15">
        <v>0.66930940887348445</v>
      </c>
      <c r="AR202" s="16">
        <v>33850.235340665487</v>
      </c>
      <c r="AS202" s="17">
        <v>450659.31648936076</v>
      </c>
      <c r="AT202" s="15">
        <v>0.63237042245353148</v>
      </c>
      <c r="AU202" s="16">
        <v>29040.935340665492</v>
      </c>
      <c r="AV202" s="17">
        <v>346078.22448936076</v>
      </c>
      <c r="AW202" s="24">
        <v>85.9</v>
      </c>
      <c r="AX202" s="24">
        <v>83.6</v>
      </c>
      <c r="AY202" s="24">
        <v>95.4</v>
      </c>
      <c r="AZ202" s="24">
        <v>69.8</v>
      </c>
      <c r="BA202" s="24">
        <f t="shared" si="68"/>
        <v>90.65</v>
      </c>
      <c r="BB202" s="24">
        <f t="shared" si="69"/>
        <v>76.699999999999989</v>
      </c>
      <c r="BC202" s="19">
        <f t="shared" si="70"/>
        <v>7.4919458134947547E-2</v>
      </c>
      <c r="BD202" s="24">
        <v>40.043001840673952</v>
      </c>
      <c r="BE202" s="19">
        <f t="shared" si="71"/>
        <v>1.4981346885596381</v>
      </c>
      <c r="BF202" s="24">
        <f t="shared" si="72"/>
        <v>1.1818774445893092</v>
      </c>
      <c r="BJ202" s="14"/>
      <c r="BK202" s="14">
        <f t="shared" si="73"/>
        <v>2.5195742578273372</v>
      </c>
      <c r="BL202" s="14">
        <f t="shared" si="74"/>
        <v>-18.273593853967778</v>
      </c>
      <c r="BM202" s="14">
        <f t="shared" si="75"/>
        <v>-5.1367642717361957</v>
      </c>
      <c r="BN202" s="14">
        <f t="shared" si="76"/>
        <v>-11.084400465657744</v>
      </c>
      <c r="BO202" s="14">
        <f t="shared" si="77"/>
        <v>13.468660287081338</v>
      </c>
      <c r="BP202" s="14">
        <f t="shared" si="78"/>
        <v>9.2651862464183417</v>
      </c>
      <c r="BQ202" s="14">
        <f t="shared" si="79"/>
        <v>-5.2636514065085525</v>
      </c>
      <c r="BR202" s="14">
        <f t="shared" si="80"/>
        <v>5.6842242503259364</v>
      </c>
      <c r="BS202" s="24">
        <f t="shared" si="81"/>
        <v>27.793886704605981</v>
      </c>
      <c r="BT202" s="24">
        <f t="shared" si="82"/>
        <v>-0.36539022073987015</v>
      </c>
      <c r="BU202" s="24">
        <f t="shared" si="83"/>
        <v>11.401085632762763</v>
      </c>
      <c r="BV202" s="24">
        <f t="shared" si="84"/>
        <v>42.999214611603144</v>
      </c>
      <c r="BW202" s="24">
        <f t="shared" si="85"/>
        <v>16.835457646668974</v>
      </c>
      <c r="BX202" s="24">
        <f t="shared" si="86"/>
        <v>58.735791495749503</v>
      </c>
      <c r="BY202" s="24">
        <f t="shared" si="87"/>
        <v>43.941317420389822</v>
      </c>
    </row>
    <row r="203" spans="1:77">
      <c r="A203" t="s">
        <v>220</v>
      </c>
      <c r="B203">
        <v>204</v>
      </c>
      <c r="C203" t="s">
        <v>313</v>
      </c>
      <c r="D203" t="s">
        <v>314</v>
      </c>
      <c r="E203" t="s">
        <v>308</v>
      </c>
      <c r="F203">
        <v>3</v>
      </c>
      <c r="G203" t="s">
        <v>307</v>
      </c>
      <c r="H203" t="s">
        <v>294</v>
      </c>
      <c r="I203" t="s">
        <v>308</v>
      </c>
      <c r="J203">
        <v>2</v>
      </c>
      <c r="L203">
        <v>0</v>
      </c>
      <c r="M203" s="1" t="s">
        <v>366</v>
      </c>
      <c r="N203" t="s">
        <v>365</v>
      </c>
      <c r="O203">
        <v>6</v>
      </c>
      <c r="P203" s="14">
        <v>1</v>
      </c>
      <c r="Q203" s="14" t="s">
        <v>381</v>
      </c>
      <c r="R203" s="14">
        <v>1</v>
      </c>
      <c r="S203" s="14" t="s">
        <v>381</v>
      </c>
      <c r="T203" s="15">
        <v>0.67175499999999999</v>
      </c>
      <c r="U203" s="16">
        <v>28267.1</v>
      </c>
      <c r="V203" s="17">
        <v>371720</v>
      </c>
      <c r="W203" s="24">
        <v>98.028000000000006</v>
      </c>
      <c r="X203" s="24">
        <v>94.034300000000002</v>
      </c>
      <c r="Y203" s="24">
        <v>71.887199999999993</v>
      </c>
      <c r="Z203" s="19">
        <f t="shared" si="66"/>
        <v>7.6044065425589155E-2</v>
      </c>
      <c r="AA203" s="19">
        <f t="shared" si="67"/>
        <v>39.450810305974088</v>
      </c>
      <c r="AB203" s="15">
        <v>0.69991795740180329</v>
      </c>
      <c r="AC203" s="16">
        <v>27025.067560957308</v>
      </c>
      <c r="AD203" s="17">
        <v>417691.57437740453</v>
      </c>
      <c r="AE203" s="21">
        <v>0.70084326337555103</v>
      </c>
      <c r="AF203" s="16">
        <v>27199.9923546307</v>
      </c>
      <c r="AG203" s="28">
        <v>421733.75090363756</v>
      </c>
      <c r="AH203" s="21">
        <v>0.69991795740180329</v>
      </c>
      <c r="AI203" s="16">
        <v>27025.067560957308</v>
      </c>
      <c r="AJ203" s="28">
        <v>417691.57437740453</v>
      </c>
      <c r="AK203" s="21">
        <v>0.70084326337555103</v>
      </c>
      <c r="AL203" s="16">
        <v>27199.9923546307</v>
      </c>
      <c r="AM203" s="28">
        <v>421733.75090363756</v>
      </c>
      <c r="AN203" s="15">
        <v>0.69991795740180329</v>
      </c>
      <c r="AO203" s="16">
        <v>27025.067560957308</v>
      </c>
      <c r="AP203" s="17">
        <v>417691.57437740453</v>
      </c>
      <c r="AQ203" s="15">
        <v>0.69470116615188959</v>
      </c>
      <c r="AR203" s="16">
        <v>39604.08129658924</v>
      </c>
      <c r="AS203" s="17">
        <v>572938.13045220834</v>
      </c>
      <c r="AT203" s="15">
        <v>0.69319993839898686</v>
      </c>
      <c r="AU203" s="16">
        <v>39270.631296589236</v>
      </c>
      <c r="AV203" s="17">
        <v>565218.14195220824</v>
      </c>
      <c r="AW203" s="24">
        <v>91.1</v>
      </c>
      <c r="AX203" s="24">
        <v>93.9</v>
      </c>
      <c r="AY203" s="24">
        <v>91.6</v>
      </c>
      <c r="AZ203" s="24">
        <v>93</v>
      </c>
      <c r="BA203" s="24">
        <f t="shared" si="68"/>
        <v>91.35</v>
      </c>
      <c r="BB203" s="24">
        <f t="shared" si="69"/>
        <v>93.45</v>
      </c>
      <c r="BC203" s="19">
        <f t="shared" si="70"/>
        <v>6.4701011987708557E-2</v>
      </c>
      <c r="BD203" s="24">
        <v>46.36712638389519</v>
      </c>
      <c r="BE203" s="19">
        <f t="shared" si="71"/>
        <v>2.8162957401803301</v>
      </c>
      <c r="BF203" s="24">
        <f t="shared" si="72"/>
        <v>0.97752808988764039</v>
      </c>
      <c r="BJ203" s="14"/>
      <c r="BK203" s="14">
        <f t="shared" si="73"/>
        <v>4.0237512274078915</v>
      </c>
      <c r="BL203" s="14">
        <f t="shared" si="74"/>
        <v>-4.5958532249408144</v>
      </c>
      <c r="BM203" s="14">
        <f t="shared" si="75"/>
        <v>11.006105269403157</v>
      </c>
      <c r="BN203" s="14">
        <f t="shared" si="76"/>
        <v>-7.6048298572996833</v>
      </c>
      <c r="BO203" s="14">
        <f t="shared" si="77"/>
        <v>-0.14302449414270085</v>
      </c>
      <c r="BP203" s="14">
        <f t="shared" si="78"/>
        <v>22.701935483870976</v>
      </c>
      <c r="BQ203" s="14">
        <f t="shared" si="79"/>
        <v>-7.3103448275862197</v>
      </c>
      <c r="BR203" s="14">
        <f t="shared" si="80"/>
        <v>-0.62525414660246004</v>
      </c>
      <c r="BS203" s="24">
        <f t="shared" si="81"/>
        <v>14.916421648945155</v>
      </c>
      <c r="BT203" s="24">
        <f t="shared" si="82"/>
        <v>2.7684169042450009</v>
      </c>
      <c r="BU203" s="24">
        <f t="shared" si="83"/>
        <v>4.0237512274078915</v>
      </c>
      <c r="BV203" s="24">
        <f t="shared" si="84"/>
        <v>3.9231909754107979</v>
      </c>
      <c r="BW203" s="24">
        <f t="shared" si="85"/>
        <v>-3.9231909754107979</v>
      </c>
      <c r="BX203" s="24">
        <f t="shared" si="86"/>
        <v>11.859081896214006</v>
      </c>
      <c r="BY203" s="24">
        <f t="shared" si="87"/>
        <v>11.859081896214006</v>
      </c>
    </row>
    <row r="204" spans="1:77">
      <c r="A204" t="s">
        <v>221</v>
      </c>
      <c r="B204">
        <v>205</v>
      </c>
      <c r="C204" t="s">
        <v>313</v>
      </c>
      <c r="D204" t="s">
        <v>314</v>
      </c>
      <c r="E204" t="s">
        <v>308</v>
      </c>
      <c r="F204">
        <v>3</v>
      </c>
      <c r="G204" t="s">
        <v>307</v>
      </c>
      <c r="H204" t="s">
        <v>294</v>
      </c>
      <c r="I204" t="s">
        <v>308</v>
      </c>
      <c r="J204">
        <v>2</v>
      </c>
      <c r="K204" t="s">
        <v>338</v>
      </c>
      <c r="L204">
        <v>0</v>
      </c>
      <c r="M204" s="1" t="s">
        <v>366</v>
      </c>
      <c r="N204" t="s">
        <v>365</v>
      </c>
      <c r="O204">
        <v>6</v>
      </c>
      <c r="P204" s="14">
        <v>1</v>
      </c>
      <c r="Q204" s="14" t="s">
        <v>381</v>
      </c>
      <c r="R204" s="14">
        <v>1</v>
      </c>
      <c r="S204" s="14" t="s">
        <v>381</v>
      </c>
      <c r="T204" s="15">
        <v>0.68144099999999996</v>
      </c>
      <c r="U204" s="16">
        <v>30258.799999999999</v>
      </c>
      <c r="V204" s="17">
        <v>402664</v>
      </c>
      <c r="W204" s="24">
        <v>108.092</v>
      </c>
      <c r="X204" s="24">
        <v>88.828199999999995</v>
      </c>
      <c r="Y204" s="24">
        <v>82.763600000000011</v>
      </c>
      <c r="Z204" s="19">
        <f t="shared" si="66"/>
        <v>7.5146524149166546E-2</v>
      </c>
      <c r="AA204" s="19">
        <f t="shared" si="67"/>
        <v>39.922006160191415</v>
      </c>
      <c r="AB204" s="15">
        <v>0.70631662632008019</v>
      </c>
      <c r="AC204" s="16">
        <v>28524.470327729599</v>
      </c>
      <c r="AD204" s="17">
        <v>450732.02318686276</v>
      </c>
      <c r="AE204" s="21">
        <v>0.70902438477658569</v>
      </c>
      <c r="AF204" s="16">
        <v>29010.987107575354</v>
      </c>
      <c r="AG204" s="28">
        <v>462791.74287079222</v>
      </c>
      <c r="AH204" s="21">
        <v>0.70631662632008019</v>
      </c>
      <c r="AI204" s="16">
        <v>28524.470327729599</v>
      </c>
      <c r="AJ204" s="28">
        <v>450732.02318686276</v>
      </c>
      <c r="AK204" s="21">
        <v>0.70902438477658569</v>
      </c>
      <c r="AL204" s="16">
        <v>29010.987107575354</v>
      </c>
      <c r="AM204" s="28">
        <v>462791.74287079222</v>
      </c>
      <c r="AN204" s="15">
        <v>0.70631662632008019</v>
      </c>
      <c r="AO204" s="16">
        <v>28524.470327729599</v>
      </c>
      <c r="AP204" s="17">
        <v>450732.02318686276</v>
      </c>
      <c r="AQ204" s="15">
        <v>0.70105065911665487</v>
      </c>
      <c r="AR204" s="16">
        <v>42342.591523851996</v>
      </c>
      <c r="AS204" s="17">
        <v>628716.66159271996</v>
      </c>
      <c r="AT204" s="15">
        <v>0.69674239775658353</v>
      </c>
      <c r="AU204" s="16">
        <v>41400.351523851998</v>
      </c>
      <c r="AV204" s="17">
        <v>605684.29359272006</v>
      </c>
      <c r="AW204" s="24">
        <v>104.2</v>
      </c>
      <c r="AX204" s="24">
        <v>92.1</v>
      </c>
      <c r="AY204" s="24">
        <v>104.2</v>
      </c>
      <c r="AZ204" s="24">
        <v>89.7</v>
      </c>
      <c r="BA204" s="24">
        <f t="shared" si="68"/>
        <v>104.2</v>
      </c>
      <c r="BB204" s="24">
        <f t="shared" si="69"/>
        <v>90.9</v>
      </c>
      <c r="BC204" s="19">
        <f t="shared" si="70"/>
        <v>6.3284765360246062E-2</v>
      </c>
      <c r="BD204" s="24">
        <v>47.404774007181928</v>
      </c>
      <c r="BE204" s="19">
        <f t="shared" si="71"/>
        <v>2.4875626320080224</v>
      </c>
      <c r="BF204" s="24">
        <f t="shared" si="72"/>
        <v>1.1463146314631463</v>
      </c>
      <c r="BJ204" s="14"/>
      <c r="BK204" s="14">
        <f t="shared" si="73"/>
        <v>3.5218803286116303</v>
      </c>
      <c r="BL204" s="14">
        <f t="shared" si="74"/>
        <v>-6.0801468084909525</v>
      </c>
      <c r="BM204" s="14">
        <f t="shared" si="75"/>
        <v>10.664434900143517</v>
      </c>
      <c r="BN204" s="14">
        <f t="shared" si="76"/>
        <v>-3.7351247600767716</v>
      </c>
      <c r="BO204" s="14">
        <f t="shared" si="77"/>
        <v>3.5524429967426698</v>
      </c>
      <c r="BP204" s="14">
        <f t="shared" si="78"/>
        <v>7.7328874024526106</v>
      </c>
      <c r="BQ204" s="14">
        <f t="shared" si="79"/>
        <v>-3.7351247600767716</v>
      </c>
      <c r="BR204" s="14">
        <f t="shared" si="80"/>
        <v>2.2792079207920901</v>
      </c>
      <c r="BS204" s="24">
        <f t="shared" si="81"/>
        <v>15.784840248066272</v>
      </c>
      <c r="BT204" s="24">
        <f t="shared" si="82"/>
        <v>2.7108214032218485</v>
      </c>
      <c r="BU204" s="24">
        <f t="shared" si="83"/>
        <v>3.5218803286116303</v>
      </c>
      <c r="BV204" s="24">
        <f t="shared" si="84"/>
        <v>4.3011735098762482</v>
      </c>
      <c r="BW204" s="24">
        <f t="shared" si="85"/>
        <v>-4.3011735098762482</v>
      </c>
      <c r="BX204" s="24">
        <f t="shared" si="86"/>
        <v>12.992397508608835</v>
      </c>
      <c r="BY204" s="24">
        <f t="shared" si="87"/>
        <v>12.992397508608835</v>
      </c>
    </row>
    <row r="205" spans="1:77">
      <c r="A205" t="s">
        <v>222</v>
      </c>
      <c r="B205">
        <v>206</v>
      </c>
      <c r="C205" t="s">
        <v>414</v>
      </c>
      <c r="D205" t="s">
        <v>314</v>
      </c>
      <c r="E205" t="s">
        <v>308</v>
      </c>
      <c r="F205">
        <v>4</v>
      </c>
      <c r="G205" t="s">
        <v>307</v>
      </c>
      <c r="H205" t="s">
        <v>294</v>
      </c>
      <c r="I205" t="s">
        <v>308</v>
      </c>
      <c r="J205">
        <v>2</v>
      </c>
      <c r="L205">
        <v>0</v>
      </c>
      <c r="M205" s="1" t="s">
        <v>366</v>
      </c>
      <c r="N205" t="s">
        <v>365</v>
      </c>
      <c r="O205">
        <v>6</v>
      </c>
      <c r="P205" s="14">
        <v>1</v>
      </c>
      <c r="Q205" s="14" t="s">
        <v>381</v>
      </c>
      <c r="R205" s="14">
        <v>1</v>
      </c>
      <c r="S205" s="14" t="s">
        <v>381</v>
      </c>
      <c r="T205" s="15">
        <v>0.68980399999999997</v>
      </c>
      <c r="U205" s="16">
        <v>33326.199999999997</v>
      </c>
      <c r="V205" s="17">
        <v>456012</v>
      </c>
      <c r="W205" s="24">
        <v>108.904</v>
      </c>
      <c r="X205" s="24">
        <v>95.44850000000001</v>
      </c>
      <c r="Y205" s="24">
        <v>89.982299999999995</v>
      </c>
      <c r="Z205" s="19">
        <f t="shared" si="66"/>
        <v>7.3081848723279205E-2</v>
      </c>
      <c r="AA205" s="19">
        <f t="shared" si="67"/>
        <v>41.049864671039607</v>
      </c>
      <c r="AB205" s="15">
        <v>0.71666458592377402</v>
      </c>
      <c r="AC205" s="16">
        <v>30811.069312905052</v>
      </c>
      <c r="AD205" s="17">
        <v>505066.82788725389</v>
      </c>
      <c r="AE205" s="21">
        <v>0.71326440246689904</v>
      </c>
      <c r="AF205" s="16">
        <v>30141.741774117181</v>
      </c>
      <c r="AG205" s="28">
        <v>488107.60596449196</v>
      </c>
      <c r="AH205" s="21">
        <v>0.71666458592377402</v>
      </c>
      <c r="AI205" s="16">
        <v>30811.069312905052</v>
      </c>
      <c r="AJ205" s="28">
        <v>505066.82788725389</v>
      </c>
      <c r="AK205" s="21">
        <v>0.71326440246689904</v>
      </c>
      <c r="AL205" s="16">
        <v>30141.741774117181</v>
      </c>
      <c r="AM205" s="28">
        <v>488107.60596449196</v>
      </c>
      <c r="AN205" s="15">
        <v>0.71666458592377402</v>
      </c>
      <c r="AO205" s="16">
        <v>30811.069312905052</v>
      </c>
      <c r="AP205" s="17">
        <v>505066.82788725389</v>
      </c>
      <c r="AQ205" s="15">
        <v>0.70484140212023461</v>
      </c>
      <c r="AR205" s="16">
        <v>43998.714665484949</v>
      </c>
      <c r="AS205" s="17">
        <v>663109.03175662109</v>
      </c>
      <c r="AT205" s="15">
        <v>0.71014633603777899</v>
      </c>
      <c r="AU205" s="16">
        <v>45291.514665484952</v>
      </c>
      <c r="AV205" s="17">
        <v>695498.75975662121</v>
      </c>
      <c r="AW205" s="24">
        <v>112.7</v>
      </c>
      <c r="AX205" s="24">
        <v>92.1</v>
      </c>
      <c r="AY205" s="24">
        <v>107.1</v>
      </c>
      <c r="AZ205" s="24">
        <v>95.3</v>
      </c>
      <c r="BA205" s="24">
        <f t="shared" si="68"/>
        <v>109.9</v>
      </c>
      <c r="BB205" s="24">
        <f t="shared" si="69"/>
        <v>93.699999999999989</v>
      </c>
      <c r="BC205" s="19">
        <f t="shared" si="70"/>
        <v>6.1003945639809487E-2</v>
      </c>
      <c r="BD205" s="24">
        <v>49.177146962151298</v>
      </c>
      <c r="BE205" s="19">
        <f t="shared" si="71"/>
        <v>2.686058592377405</v>
      </c>
      <c r="BF205" s="24">
        <f t="shared" si="72"/>
        <v>1.1728922091782286</v>
      </c>
      <c r="BJ205" s="14"/>
      <c r="BK205" s="14">
        <f t="shared" si="73"/>
        <v>3.7479996153501851</v>
      </c>
      <c r="BL205" s="14">
        <f t="shared" si="74"/>
        <v>-8.1630749700773784</v>
      </c>
      <c r="BM205" s="14">
        <f t="shared" si="75"/>
        <v>9.7125420199254116</v>
      </c>
      <c r="BN205" s="14">
        <f t="shared" si="76"/>
        <v>3.3682342502218332</v>
      </c>
      <c r="BO205" s="14">
        <f t="shared" si="77"/>
        <v>-3.6357220412595175</v>
      </c>
      <c r="BP205" s="14">
        <f t="shared" si="78"/>
        <v>5.5799580272822693</v>
      </c>
      <c r="BQ205" s="14">
        <f t="shared" si="79"/>
        <v>0.9062784349408638</v>
      </c>
      <c r="BR205" s="14">
        <f t="shared" si="80"/>
        <v>-1.8660618996798521</v>
      </c>
      <c r="BS205" s="24">
        <f t="shared" si="81"/>
        <v>16.526542902878795</v>
      </c>
      <c r="BT205" s="24">
        <f t="shared" si="82"/>
        <v>3.6137233791216992</v>
      </c>
      <c r="BU205" s="24">
        <f t="shared" si="83"/>
        <v>3.7479996153501851</v>
      </c>
      <c r="BV205" s="24">
        <f t="shared" si="84"/>
        <v>10.564944288048149</v>
      </c>
      <c r="BW205" s="24">
        <f t="shared" si="85"/>
        <v>-10.564944288048149</v>
      </c>
      <c r="BX205" s="24">
        <f t="shared" si="86"/>
        <v>6.5755185070455138</v>
      </c>
      <c r="BY205" s="24">
        <f t="shared" si="87"/>
        <v>6.5755185070455138</v>
      </c>
    </row>
    <row r="206" spans="1:77">
      <c r="A206" t="s">
        <v>223</v>
      </c>
      <c r="B206">
        <v>207</v>
      </c>
      <c r="C206" t="s">
        <v>313</v>
      </c>
      <c r="D206" t="s">
        <v>314</v>
      </c>
      <c r="E206" t="s">
        <v>308</v>
      </c>
      <c r="F206">
        <v>3</v>
      </c>
      <c r="G206" t="s">
        <v>310</v>
      </c>
      <c r="H206" t="s">
        <v>294</v>
      </c>
      <c r="I206" t="s">
        <v>295</v>
      </c>
      <c r="J206">
        <v>3</v>
      </c>
      <c r="L206">
        <v>2</v>
      </c>
      <c r="M206" s="1" t="s">
        <v>366</v>
      </c>
      <c r="N206" t="s">
        <v>365</v>
      </c>
      <c r="O206">
        <v>6</v>
      </c>
      <c r="P206" s="14">
        <v>1</v>
      </c>
      <c r="Q206" s="14" t="s">
        <v>381</v>
      </c>
      <c r="R206" s="18">
        <v>4</v>
      </c>
      <c r="S206" s="18" t="s">
        <v>380</v>
      </c>
      <c r="T206" s="15">
        <v>0.68748900000000002</v>
      </c>
      <c r="U206" s="16">
        <v>32485.100000000002</v>
      </c>
      <c r="V206" s="17">
        <v>442153</v>
      </c>
      <c r="W206" s="24">
        <v>112.07000000000001</v>
      </c>
      <c r="X206" s="24">
        <v>99.093700000000013</v>
      </c>
      <c r="Y206" s="24">
        <v>85.330699999999993</v>
      </c>
      <c r="Z206" s="19">
        <f t="shared" si="66"/>
        <v>7.3470269341155664E-2</v>
      </c>
      <c r="AA206" s="19">
        <f t="shared" si="67"/>
        <v>40.832843365112005</v>
      </c>
      <c r="AB206" s="15">
        <v>0.69994126464158968</v>
      </c>
      <c r="AC206" s="16">
        <v>27679.978783506045</v>
      </c>
      <c r="AD206" s="17">
        <v>427769.96226054954</v>
      </c>
      <c r="AE206" s="21">
        <v>0.64187423071215743</v>
      </c>
      <c r="AF206" s="16">
        <v>23296.619479375993</v>
      </c>
      <c r="AG206" s="28">
        <v>287741.05779419444</v>
      </c>
      <c r="AH206" s="21">
        <v>0.69994126464158968</v>
      </c>
      <c r="AI206" s="16">
        <v>27679.978783506045</v>
      </c>
      <c r="AJ206" s="28">
        <v>427769.96226054954</v>
      </c>
      <c r="AK206" s="21">
        <v>0.72087104962615711</v>
      </c>
      <c r="AL206" s="16">
        <v>31352.509714989501</v>
      </c>
      <c r="AM206" s="28">
        <v>521953.01668199903</v>
      </c>
      <c r="AN206" s="15">
        <v>0.64138523331496533</v>
      </c>
      <c r="AO206" s="16">
        <v>20997.142780864015</v>
      </c>
      <c r="AP206" s="17">
        <v>259074.73190614721</v>
      </c>
      <c r="AQ206" s="15">
        <v>0.64187423071215743</v>
      </c>
      <c r="AR206" s="16">
        <v>23296.619479375993</v>
      </c>
      <c r="AS206" s="17">
        <v>287741.05779419444</v>
      </c>
      <c r="AT206" s="15">
        <v>0.64138523331496533</v>
      </c>
      <c r="AU206" s="16">
        <v>20997.142780864015</v>
      </c>
      <c r="AV206" s="17">
        <v>259074.73190614721</v>
      </c>
      <c r="AW206" s="24">
        <v>102.1</v>
      </c>
      <c r="AX206" s="24">
        <v>99.2</v>
      </c>
      <c r="AY206" s="24">
        <v>100.5</v>
      </c>
      <c r="AZ206" s="24">
        <v>81.3</v>
      </c>
      <c r="BA206" s="24">
        <f t="shared" si="68"/>
        <v>101.3</v>
      </c>
      <c r="BB206" s="24">
        <f t="shared" si="69"/>
        <v>90.25</v>
      </c>
      <c r="BC206" s="19">
        <f t="shared" si="70"/>
        <v>6.4707626120429892E-2</v>
      </c>
      <c r="BD206" s="24">
        <v>46.362386937462098</v>
      </c>
      <c r="BE206" s="19">
        <f t="shared" si="71"/>
        <v>-4.6103766685034682</v>
      </c>
      <c r="BF206" s="24">
        <f t="shared" si="72"/>
        <v>1.1224376731301939</v>
      </c>
      <c r="BJ206" s="14"/>
      <c r="BK206" s="14">
        <f t="shared" si="73"/>
        <v>-7.1881553067179027</v>
      </c>
      <c r="BL206" s="14">
        <f t="shared" si="74"/>
        <v>-54.712002194916096</v>
      </c>
      <c r="BM206" s="14">
        <f t="shared" si="75"/>
        <v>-70.66619995969927</v>
      </c>
      <c r="BN206" s="14">
        <f t="shared" si="76"/>
        <v>-9.7649363369245972</v>
      </c>
      <c r="BO206" s="14">
        <f t="shared" si="77"/>
        <v>0.10715725806450634</v>
      </c>
      <c r="BP206" s="14">
        <f t="shared" si="78"/>
        <v>-4.9578105781057769</v>
      </c>
      <c r="BQ206" s="14">
        <f t="shared" si="79"/>
        <v>-10.631786771964473</v>
      </c>
      <c r="BR206" s="14">
        <f t="shared" si="80"/>
        <v>-9.7991135734072152</v>
      </c>
      <c r="BS206" s="24">
        <f t="shared" si="81"/>
        <v>11.926787936541869</v>
      </c>
      <c r="BT206" s="24">
        <f t="shared" si="82"/>
        <v>-0.49149337002395665</v>
      </c>
      <c r="BU206" s="24">
        <f t="shared" si="83"/>
        <v>1.7790442242272912</v>
      </c>
      <c r="BV206" s="24">
        <f t="shared" si="84"/>
        <v>39.441261118414097</v>
      </c>
      <c r="BW206" s="24">
        <f t="shared" si="85"/>
        <v>-3.612438989115486</v>
      </c>
      <c r="BX206" s="24">
        <f t="shared" si="86"/>
        <v>53.663506831287187</v>
      </c>
      <c r="BY206" s="24">
        <f t="shared" si="87"/>
        <v>15.288735601008577</v>
      </c>
    </row>
    <row r="207" spans="1:77">
      <c r="A207" t="s">
        <v>224</v>
      </c>
      <c r="B207" s="5">
        <v>208</v>
      </c>
      <c r="C207" t="s">
        <v>414</v>
      </c>
      <c r="D207" t="s">
        <v>314</v>
      </c>
      <c r="E207" t="s">
        <v>308</v>
      </c>
      <c r="F207">
        <v>4</v>
      </c>
      <c r="G207" t="s">
        <v>307</v>
      </c>
      <c r="H207" t="s">
        <v>294</v>
      </c>
      <c r="I207" t="s">
        <v>308</v>
      </c>
      <c r="J207">
        <v>2</v>
      </c>
      <c r="K207" t="s">
        <v>339</v>
      </c>
      <c r="L207">
        <v>0</v>
      </c>
      <c r="M207" s="1" t="s">
        <v>366</v>
      </c>
      <c r="N207" t="s">
        <v>365</v>
      </c>
      <c r="O207">
        <v>6</v>
      </c>
      <c r="P207" s="14">
        <v>1</v>
      </c>
      <c r="Q207" s="14" t="s">
        <v>381</v>
      </c>
      <c r="R207" s="14">
        <v>1</v>
      </c>
      <c r="S207" s="14" t="s">
        <v>381</v>
      </c>
      <c r="T207" s="15">
        <v>0.64502899999999996</v>
      </c>
      <c r="U207" s="16">
        <v>23729.7</v>
      </c>
      <c r="V207" s="17">
        <v>288640</v>
      </c>
      <c r="W207" s="24">
        <v>95.390900000000002</v>
      </c>
      <c r="X207" s="24">
        <v>84.50739999999999</v>
      </c>
      <c r="Y207" s="24">
        <v>72.343400000000003</v>
      </c>
      <c r="Z207" s="19">
        <f t="shared" si="66"/>
        <v>8.2212098115299337E-2</v>
      </c>
      <c r="AA207" s="19">
        <f t="shared" si="67"/>
        <v>36.490979658402757</v>
      </c>
      <c r="AB207" s="15">
        <v>0.65923238573635667</v>
      </c>
      <c r="AC207" s="16">
        <v>21369.703656506277</v>
      </c>
      <c r="AD207" s="17">
        <v>289635.46688828786</v>
      </c>
      <c r="AE207" s="21">
        <v>0.671943290093997</v>
      </c>
      <c r="AF207" s="16">
        <v>22782.240136737597</v>
      </c>
      <c r="AG207" s="28">
        <v>321152.27389128343</v>
      </c>
      <c r="AH207" s="21">
        <v>0.65923238573635667</v>
      </c>
      <c r="AI207" s="16">
        <v>21369.703656506277</v>
      </c>
      <c r="AJ207" s="28">
        <v>289635.46688828786</v>
      </c>
      <c r="AK207" s="21">
        <v>0.671943290093997</v>
      </c>
      <c r="AL207" s="16">
        <v>22782.240136737597</v>
      </c>
      <c r="AM207" s="28">
        <v>321152.27389128343</v>
      </c>
      <c r="AN207" s="15">
        <v>0.65923238573635667</v>
      </c>
      <c r="AO207" s="16">
        <v>21369.703656506277</v>
      </c>
      <c r="AP207" s="17">
        <v>289635.46688828786</v>
      </c>
      <c r="AQ207" s="15">
        <v>0.66406477942573972</v>
      </c>
      <c r="AR207" s="16">
        <v>33255.814597670418</v>
      </c>
      <c r="AS207" s="17">
        <v>436295.13407332188</v>
      </c>
      <c r="AT207" s="15">
        <v>0.64363037783875587</v>
      </c>
      <c r="AU207" s="16">
        <v>30488.444597670416</v>
      </c>
      <c r="AV207" s="17">
        <v>376102.46657332184</v>
      </c>
      <c r="AW207" s="24">
        <v>95</v>
      </c>
      <c r="AX207" s="24">
        <v>80.5</v>
      </c>
      <c r="AY207" s="24">
        <v>94.3</v>
      </c>
      <c r="AZ207" s="24">
        <v>72.599999999999994</v>
      </c>
      <c r="BA207" s="24">
        <f t="shared" si="68"/>
        <v>94.65</v>
      </c>
      <c r="BB207" s="24">
        <f t="shared" si="69"/>
        <v>76.55</v>
      </c>
      <c r="BC207" s="19">
        <f t="shared" si="70"/>
        <v>7.3781377281217267E-2</v>
      </c>
      <c r="BD207" s="24">
        <v>40.660666831489451</v>
      </c>
      <c r="BE207" s="19">
        <f t="shared" si="71"/>
        <v>1.4203385736356711</v>
      </c>
      <c r="BF207" s="24">
        <f t="shared" si="72"/>
        <v>1.2364467668190726</v>
      </c>
      <c r="BJ207" s="14"/>
      <c r="BK207" s="14">
        <f t="shared" si="73"/>
        <v>2.1545339767389695</v>
      </c>
      <c r="BL207" s="14">
        <f t="shared" si="74"/>
        <v>-11.043654986648319</v>
      </c>
      <c r="BM207" s="14">
        <f t="shared" si="75"/>
        <v>0.34369647439338363</v>
      </c>
      <c r="BN207" s="14">
        <f t="shared" si="76"/>
        <v>-0.41147368421052849</v>
      </c>
      <c r="BO207" s="14">
        <f t="shared" si="77"/>
        <v>-4.9781366459627208</v>
      </c>
      <c r="BP207" s="14">
        <f t="shared" si="78"/>
        <v>0.3534435261707875</v>
      </c>
      <c r="BQ207" s="14">
        <f t="shared" si="79"/>
        <v>-0.78277865821447057</v>
      </c>
      <c r="BR207" s="14">
        <f t="shared" si="80"/>
        <v>-10.395035924232518</v>
      </c>
      <c r="BS207" s="24">
        <f t="shared" si="81"/>
        <v>10.254842082072052</v>
      </c>
      <c r="BT207" s="24">
        <f t="shared" si="82"/>
        <v>-1.3771563824543234</v>
      </c>
      <c r="BU207" s="24">
        <f t="shared" si="83"/>
        <v>2.1545339767389695</v>
      </c>
      <c r="BV207" s="24">
        <f t="shared" si="84"/>
        <v>4.1587651502916669</v>
      </c>
      <c r="BW207" s="24">
        <f t="shared" si="85"/>
        <v>-4.1587651502916669</v>
      </c>
      <c r="BX207" s="24">
        <f t="shared" si="86"/>
        <v>10.123631851440509</v>
      </c>
      <c r="BY207" s="24">
        <f t="shared" si="87"/>
        <v>10.123631851440509</v>
      </c>
    </row>
    <row r="208" spans="1:77">
      <c r="A208" t="s">
        <v>225</v>
      </c>
      <c r="B208">
        <v>209</v>
      </c>
      <c r="C208" t="s">
        <v>313</v>
      </c>
      <c r="D208" t="s">
        <v>314</v>
      </c>
      <c r="E208" t="s">
        <v>308</v>
      </c>
      <c r="F208">
        <v>3</v>
      </c>
      <c r="G208" t="s">
        <v>307</v>
      </c>
      <c r="H208" t="s">
        <v>294</v>
      </c>
      <c r="I208" t="s">
        <v>308</v>
      </c>
      <c r="J208">
        <v>2</v>
      </c>
      <c r="K208" t="s">
        <v>340</v>
      </c>
      <c r="L208">
        <v>2</v>
      </c>
      <c r="M208" s="1" t="s">
        <v>366</v>
      </c>
      <c r="N208" t="s">
        <v>365</v>
      </c>
      <c r="O208">
        <v>7</v>
      </c>
      <c r="P208" s="14">
        <v>1</v>
      </c>
      <c r="Q208" s="14" t="s">
        <v>381</v>
      </c>
      <c r="R208" s="14">
        <v>1</v>
      </c>
      <c r="S208" s="14" t="s">
        <v>381</v>
      </c>
      <c r="T208" s="15">
        <v>0.68119700000000005</v>
      </c>
      <c r="U208" s="16">
        <v>30725.7</v>
      </c>
      <c r="V208" s="17">
        <v>411142</v>
      </c>
      <c r="W208" s="24">
        <v>114.76400000000001</v>
      </c>
      <c r="X208" s="24">
        <v>90.643900000000002</v>
      </c>
      <c r="Y208" s="24">
        <v>77.416899999999998</v>
      </c>
      <c r="Z208" s="19">
        <f t="shared" si="66"/>
        <v>7.473257414713165E-2</v>
      </c>
      <c r="AA208" s="19">
        <f t="shared" si="67"/>
        <v>40.143137503783478</v>
      </c>
      <c r="AB208" s="15">
        <v>0.71341720118952257</v>
      </c>
      <c r="AC208" s="16">
        <v>30839.440830955824</v>
      </c>
      <c r="AD208" s="17">
        <v>499608.17085076851</v>
      </c>
      <c r="AE208" s="21">
        <v>0.71188395729935616</v>
      </c>
      <c r="AF208" s="16">
        <v>30562.535376141466</v>
      </c>
      <c r="AG208" s="28">
        <v>492431.47889379621</v>
      </c>
      <c r="AH208" s="21">
        <v>0.71341720118952257</v>
      </c>
      <c r="AI208" s="16">
        <v>30839.440830955824</v>
      </c>
      <c r="AJ208" s="28">
        <v>499608.17085076851</v>
      </c>
      <c r="AK208" s="21">
        <v>0.71188395729935616</v>
      </c>
      <c r="AL208" s="16">
        <v>30562.535376141466</v>
      </c>
      <c r="AM208" s="28">
        <v>492431.47889379621</v>
      </c>
      <c r="AN208" s="15">
        <v>0.71341720118952257</v>
      </c>
      <c r="AO208" s="16">
        <v>30839.440830955824</v>
      </c>
      <c r="AP208" s="17">
        <v>499608.17085076851</v>
      </c>
      <c r="AQ208" s="15">
        <v>0.67323185552465203</v>
      </c>
      <c r="AR208" s="16">
        <v>26465.670517769664</v>
      </c>
      <c r="AS208" s="17">
        <v>362645.42349398619</v>
      </c>
      <c r="AT208" s="15">
        <v>0.67472913521969513</v>
      </c>
      <c r="AU208" s="16">
        <v>26666.742732577146</v>
      </c>
      <c r="AV208" s="17">
        <v>367075.69387535122</v>
      </c>
      <c r="AW208" s="24">
        <v>116.1</v>
      </c>
      <c r="AX208" s="24">
        <v>89.2</v>
      </c>
      <c r="AY208" s="24">
        <v>120.3</v>
      </c>
      <c r="AZ208" s="24">
        <v>90.5</v>
      </c>
      <c r="BA208" s="24">
        <f t="shared" si="68"/>
        <v>118.19999999999999</v>
      </c>
      <c r="BB208" s="24">
        <f t="shared" si="69"/>
        <v>89.85</v>
      </c>
      <c r="BC208" s="19">
        <f t="shared" si="70"/>
        <v>6.1727254737327895E-2</v>
      </c>
      <c r="BD208" s="24">
        <v>48.600897816792603</v>
      </c>
      <c r="BE208" s="19">
        <f t="shared" si="71"/>
        <v>3.2220201189522513</v>
      </c>
      <c r="BF208" s="24">
        <f t="shared" si="72"/>
        <v>1.3155258764607678</v>
      </c>
      <c r="BJ208" s="14"/>
      <c r="BK208" s="14">
        <f t="shared" si="73"/>
        <v>4.5163196423915588</v>
      </c>
      <c r="BL208" s="14">
        <f t="shared" si="74"/>
        <v>0.36881612600982411</v>
      </c>
      <c r="BM208" s="14">
        <f t="shared" si="75"/>
        <v>17.70711049423431</v>
      </c>
      <c r="BN208" s="14">
        <f t="shared" si="76"/>
        <v>1.1507321274763</v>
      </c>
      <c r="BO208" s="14">
        <f t="shared" si="77"/>
        <v>-1.6187219730941695</v>
      </c>
      <c r="BP208" s="14">
        <f t="shared" si="78"/>
        <v>14.456464088397791</v>
      </c>
      <c r="BQ208" s="14">
        <f t="shared" si="79"/>
        <v>2.9069373942470214</v>
      </c>
      <c r="BR208" s="14">
        <f t="shared" si="80"/>
        <v>-0.88358375069561257</v>
      </c>
      <c r="BS208" s="24">
        <f t="shared" si="81"/>
        <v>17.402477511612542</v>
      </c>
      <c r="BT208" s="24">
        <f t="shared" si="82"/>
        <v>-3.3682515885887261</v>
      </c>
      <c r="BU208" s="24">
        <f t="shared" si="83"/>
        <v>4.5163196423915588</v>
      </c>
      <c r="BV208" s="24">
        <f t="shared" si="84"/>
        <v>0.53387136194829021</v>
      </c>
      <c r="BW208" s="24">
        <f t="shared" si="85"/>
        <v>-0.53387136194829021</v>
      </c>
      <c r="BX208" s="24">
        <f t="shared" si="86"/>
        <v>16.507774660630112</v>
      </c>
      <c r="BY208" s="24">
        <f t="shared" si="87"/>
        <v>16.507774660630112</v>
      </c>
    </row>
    <row r="209" spans="1:77">
      <c r="A209" t="s">
        <v>226</v>
      </c>
      <c r="B209">
        <v>210</v>
      </c>
      <c r="C209" t="s">
        <v>297</v>
      </c>
      <c r="D209" t="s">
        <v>302</v>
      </c>
      <c r="E209" t="s">
        <v>298</v>
      </c>
      <c r="F209">
        <v>2</v>
      </c>
      <c r="G209" t="s">
        <v>301</v>
      </c>
      <c r="H209" t="s">
        <v>302</v>
      </c>
      <c r="I209" t="s">
        <v>298</v>
      </c>
      <c r="J209">
        <v>1</v>
      </c>
      <c r="L209">
        <v>2</v>
      </c>
      <c r="M209" s="1" t="s">
        <v>366</v>
      </c>
      <c r="N209" t="s">
        <v>365</v>
      </c>
      <c r="O209">
        <v>7</v>
      </c>
      <c r="P209" s="14">
        <v>4</v>
      </c>
      <c r="Q209" s="14" t="s">
        <v>380</v>
      </c>
      <c r="R209" s="14">
        <v>4</v>
      </c>
      <c r="S209" s="14" t="s">
        <v>380</v>
      </c>
      <c r="T209" s="15">
        <v>0.73586200000000002</v>
      </c>
      <c r="U209" s="16">
        <v>61728.4</v>
      </c>
      <c r="V209" s="17">
        <v>1018780</v>
      </c>
      <c r="W209" s="24">
        <v>217.49099999999999</v>
      </c>
      <c r="X209" s="24">
        <v>95.972100000000012</v>
      </c>
      <c r="Y209" s="24">
        <v>86.996300000000005</v>
      </c>
      <c r="Z209" s="19">
        <f t="shared" si="66"/>
        <v>6.0590510218104007E-2</v>
      </c>
      <c r="AA209" s="19">
        <f t="shared" si="67"/>
        <v>49.512704038983671</v>
      </c>
      <c r="AB209" s="15">
        <v>0.68993598994305783</v>
      </c>
      <c r="AC209" s="16">
        <v>50546.036807693672</v>
      </c>
      <c r="AD209" s="17">
        <v>746431.57037436101</v>
      </c>
      <c r="AE209" s="21">
        <v>0.73950627875876884</v>
      </c>
      <c r="AF209" s="16">
        <v>58775.132905362865</v>
      </c>
      <c r="AG209" s="28">
        <v>1035969.1766834781</v>
      </c>
      <c r="AH209" s="21">
        <v>0.71391778068080658</v>
      </c>
      <c r="AI209" s="16">
        <v>48099.563527805629</v>
      </c>
      <c r="AJ209" s="28">
        <v>780739.78467796417</v>
      </c>
      <c r="AK209" s="21">
        <v>0.74826452344354699</v>
      </c>
      <c r="AL209" s="16">
        <v>54804.093294960039</v>
      </c>
      <c r="AM209" s="28">
        <v>1013207.2486551108</v>
      </c>
      <c r="AN209" s="15">
        <v>0.68993598994305783</v>
      </c>
      <c r="AO209" s="16">
        <v>50546.036807693672</v>
      </c>
      <c r="AP209" s="17">
        <v>746431.57037436101</v>
      </c>
      <c r="AQ209" s="15">
        <v>0.73950627875876884</v>
      </c>
      <c r="AR209" s="16">
        <v>58775.132905362865</v>
      </c>
      <c r="AS209" s="17">
        <v>1035969.1766834781</v>
      </c>
      <c r="AT209" s="15">
        <v>0.68993598994305783</v>
      </c>
      <c r="AU209" s="16">
        <v>50546.036807693672</v>
      </c>
      <c r="AV209" s="17">
        <v>746431.57037436101</v>
      </c>
      <c r="AW209" s="24">
        <v>225.8</v>
      </c>
      <c r="AX209" s="24">
        <v>92.4</v>
      </c>
      <c r="AY209" s="24">
        <v>227.5</v>
      </c>
      <c r="AZ209" s="24">
        <v>71.2</v>
      </c>
      <c r="BA209" s="24">
        <f t="shared" si="68"/>
        <v>226.65</v>
      </c>
      <c r="BB209" s="24">
        <f t="shared" si="69"/>
        <v>81.800000000000011</v>
      </c>
      <c r="BC209" s="19">
        <f t="shared" si="70"/>
        <v>6.7716906430341769E-2</v>
      </c>
      <c r="BD209" s="24">
        <v>44.302082864432151</v>
      </c>
      <c r="BE209" s="19">
        <f t="shared" si="71"/>
        <v>-4.5926010056942186</v>
      </c>
      <c r="BF209" s="24">
        <f t="shared" si="72"/>
        <v>2.7707823960880194</v>
      </c>
      <c r="BJ209" s="14"/>
      <c r="BK209" s="14">
        <f t="shared" si="73"/>
        <v>-6.6565610036856588</v>
      </c>
      <c r="BL209" s="14">
        <f t="shared" si="74"/>
        <v>-22.123125567392158</v>
      </c>
      <c r="BM209" s="14">
        <f t="shared" si="75"/>
        <v>-36.486724360954739</v>
      </c>
      <c r="BN209" s="14">
        <f t="shared" si="76"/>
        <v>3.6798051372896481</v>
      </c>
      <c r="BO209" s="14">
        <f t="shared" si="77"/>
        <v>-3.865909090909097</v>
      </c>
      <c r="BP209" s="14">
        <f t="shared" si="78"/>
        <v>-22.185814606741573</v>
      </c>
      <c r="BQ209" s="14">
        <f t="shared" si="79"/>
        <v>4.0410324288550719</v>
      </c>
      <c r="BR209" s="14">
        <f t="shared" si="80"/>
        <v>-17.325305623471881</v>
      </c>
      <c r="BS209" s="24">
        <f t="shared" si="81"/>
        <v>-11.761571550702095</v>
      </c>
      <c r="BT209" s="24">
        <f t="shared" si="82"/>
        <v>4.8461087874629358</v>
      </c>
      <c r="BU209" s="24">
        <f t="shared" si="83"/>
        <v>-3.073774027349057</v>
      </c>
      <c r="BV209" s="24">
        <f t="shared" si="84"/>
        <v>5.0246880758098103</v>
      </c>
      <c r="BW209" s="24">
        <f t="shared" si="85"/>
        <v>-12.634652429651169</v>
      </c>
      <c r="BX209" s="24">
        <f t="shared" si="86"/>
        <v>1.6592363045498124</v>
      </c>
      <c r="BY209" s="24">
        <f t="shared" si="87"/>
        <v>0.55001100241694956</v>
      </c>
    </row>
    <row r="210" spans="1:77">
      <c r="A210" t="s">
        <v>227</v>
      </c>
      <c r="B210" s="6">
        <v>211</v>
      </c>
      <c r="C210" t="s">
        <v>310</v>
      </c>
      <c r="D210" t="s">
        <v>294</v>
      </c>
      <c r="E210" t="s">
        <v>295</v>
      </c>
      <c r="F210">
        <v>3</v>
      </c>
      <c r="G210" t="s">
        <v>299</v>
      </c>
      <c r="H210" t="s">
        <v>294</v>
      </c>
      <c r="I210" t="s">
        <v>295</v>
      </c>
      <c r="J210">
        <v>2</v>
      </c>
      <c r="L210">
        <v>2</v>
      </c>
      <c r="M210" s="1" t="s">
        <v>366</v>
      </c>
      <c r="N210" t="s">
        <v>365</v>
      </c>
      <c r="O210">
        <v>7</v>
      </c>
      <c r="P210" s="14">
        <v>4</v>
      </c>
      <c r="Q210" s="14" t="s">
        <v>380</v>
      </c>
      <c r="R210" s="14">
        <v>4</v>
      </c>
      <c r="S210" s="14" t="s">
        <v>380</v>
      </c>
      <c r="T210" s="15">
        <v>0.70366899999999999</v>
      </c>
      <c r="U210" s="16">
        <v>41340.300000000003</v>
      </c>
      <c r="V210" s="17">
        <v>599154</v>
      </c>
      <c r="W210" s="24">
        <v>158.28400000000002</v>
      </c>
      <c r="X210" s="24">
        <v>86.043800000000005</v>
      </c>
      <c r="Y210" s="24">
        <v>77.301299999999998</v>
      </c>
      <c r="Z210" s="19">
        <f t="shared" si="66"/>
        <v>6.8997786879500103E-2</v>
      </c>
      <c r="AA210" s="19">
        <f t="shared" si="67"/>
        <v>43.479655445170934</v>
      </c>
      <c r="AB210" s="15">
        <v>0.70037785314157164</v>
      </c>
      <c r="AC210" s="16">
        <v>37385.07000240768</v>
      </c>
      <c r="AD210" s="17">
        <v>566443.64250299055</v>
      </c>
      <c r="AE210" s="21">
        <v>0.72525003649962916</v>
      </c>
      <c r="AF210" s="16">
        <v>41135.567205299492</v>
      </c>
      <c r="AG210" s="28">
        <v>680254.15398443816</v>
      </c>
      <c r="AH210" s="21">
        <v>0.72602894594776934</v>
      </c>
      <c r="AI210" s="16">
        <v>39087.050762482591</v>
      </c>
      <c r="AJ210" s="28">
        <v>663208.46968010429</v>
      </c>
      <c r="AK210" s="21">
        <v>0.74562072942294666</v>
      </c>
      <c r="AL210" s="16">
        <v>42968.066350223744</v>
      </c>
      <c r="AM210" s="28">
        <v>786236.08506302279</v>
      </c>
      <c r="AN210" s="15">
        <v>0.70037785314157164</v>
      </c>
      <c r="AO210" s="16">
        <v>37385.07000240768</v>
      </c>
      <c r="AP210" s="17">
        <v>566443.64250299055</v>
      </c>
      <c r="AQ210" s="15">
        <v>0.72525003649962916</v>
      </c>
      <c r="AR210" s="16">
        <v>41135.567205299492</v>
      </c>
      <c r="AS210" s="17">
        <v>680254.15398443816</v>
      </c>
      <c r="AT210" s="15">
        <v>0.70037785314157164</v>
      </c>
      <c r="AU210" s="16">
        <v>37385.07000240768</v>
      </c>
      <c r="AV210" s="17">
        <v>566443.64250299055</v>
      </c>
      <c r="AW210" s="24">
        <v>164.1</v>
      </c>
      <c r="AX210" s="24">
        <v>96.5</v>
      </c>
      <c r="AY210" s="24">
        <v>158.4</v>
      </c>
      <c r="AZ210" s="24">
        <v>81.400000000000006</v>
      </c>
      <c r="BA210" s="24">
        <f t="shared" si="68"/>
        <v>161.25</v>
      </c>
      <c r="BB210" s="24">
        <f t="shared" si="69"/>
        <v>88.95</v>
      </c>
      <c r="BC210" s="19">
        <f t="shared" si="70"/>
        <v>6.5999628554768902E-2</v>
      </c>
      <c r="BD210" s="24">
        <v>45.454801272260049</v>
      </c>
      <c r="BE210" s="19">
        <f t="shared" si="71"/>
        <v>-0.3291146858428351</v>
      </c>
      <c r="BF210" s="24">
        <f t="shared" si="72"/>
        <v>1.8128161888701517</v>
      </c>
      <c r="BJ210" s="14"/>
      <c r="BK210" s="14">
        <f t="shared" si="73"/>
        <v>-0.46991018400507467</v>
      </c>
      <c r="BL210" s="14">
        <f t="shared" si="74"/>
        <v>-10.579704671778327</v>
      </c>
      <c r="BM210" s="14">
        <f t="shared" si="75"/>
        <v>-5.7746887850077258</v>
      </c>
      <c r="BN210" s="14">
        <f t="shared" si="76"/>
        <v>3.544180377818388</v>
      </c>
      <c r="BO210" s="14">
        <f t="shared" si="77"/>
        <v>10.835440414507767</v>
      </c>
      <c r="BP210" s="14">
        <f t="shared" si="78"/>
        <v>5.0352579852579948</v>
      </c>
      <c r="BQ210" s="14">
        <f t="shared" si="79"/>
        <v>1.8393798449612278</v>
      </c>
      <c r="BR210" s="14">
        <f t="shared" si="80"/>
        <v>3.2672287802136011</v>
      </c>
      <c r="BS210" s="24">
        <f t="shared" si="81"/>
        <v>4.3452963643127793</v>
      </c>
      <c r="BT210" s="24">
        <f t="shared" si="82"/>
        <v>-3.5218148521091344</v>
      </c>
      <c r="BU210" s="24">
        <f t="shared" si="83"/>
        <v>3.0797595705471958</v>
      </c>
      <c r="BV210" s="24">
        <f t="shared" si="84"/>
        <v>0.49770261749091632</v>
      </c>
      <c r="BW210" s="24">
        <f t="shared" si="85"/>
        <v>3.788316506859204</v>
      </c>
      <c r="BX210" s="24">
        <f t="shared" si="86"/>
        <v>11.922037301707304</v>
      </c>
      <c r="BY210" s="24">
        <f t="shared" si="87"/>
        <v>23.794644969522956</v>
      </c>
    </row>
    <row r="211" spans="1:77">
      <c r="A211" t="s">
        <v>228</v>
      </c>
      <c r="B211" s="6">
        <v>212</v>
      </c>
      <c r="C211" t="s">
        <v>297</v>
      </c>
      <c r="D211" t="s">
        <v>302</v>
      </c>
      <c r="E211" t="s">
        <v>298</v>
      </c>
      <c r="F211">
        <v>2</v>
      </c>
      <c r="G211" t="s">
        <v>299</v>
      </c>
      <c r="H211" t="s">
        <v>294</v>
      </c>
      <c r="I211" t="s">
        <v>295</v>
      </c>
      <c r="J211">
        <v>2</v>
      </c>
      <c r="L211">
        <v>2</v>
      </c>
      <c r="M211" s="1" t="s">
        <v>366</v>
      </c>
      <c r="N211" t="s">
        <v>365</v>
      </c>
      <c r="O211">
        <v>7</v>
      </c>
      <c r="P211" s="14">
        <v>4</v>
      </c>
      <c r="Q211" s="14" t="s">
        <v>380</v>
      </c>
      <c r="R211" s="14">
        <v>4</v>
      </c>
      <c r="S211" s="14" t="s">
        <v>380</v>
      </c>
      <c r="T211" s="15">
        <v>0.75079200000000001</v>
      </c>
      <c r="U211" s="16">
        <v>63589.599999999999</v>
      </c>
      <c r="V211" s="17">
        <v>1108820</v>
      </c>
      <c r="W211" s="24">
        <v>206.845</v>
      </c>
      <c r="X211" s="24">
        <v>100.108</v>
      </c>
      <c r="Y211" s="24">
        <v>84.196599999999989</v>
      </c>
      <c r="Z211" s="19">
        <f t="shared" si="66"/>
        <v>5.7348893418228387E-2</v>
      </c>
      <c r="AA211" s="19">
        <f t="shared" si="67"/>
        <v>52.311384251512834</v>
      </c>
      <c r="AB211" s="15">
        <v>0.70284632457635177</v>
      </c>
      <c r="AC211" s="16">
        <v>48788.001026671664</v>
      </c>
      <c r="AD211" s="17">
        <v>750724.63859023119</v>
      </c>
      <c r="AE211" s="21">
        <v>0.74672713035560279</v>
      </c>
      <c r="AF211" s="16">
        <v>56483.120606142038</v>
      </c>
      <c r="AG211" s="28">
        <v>1021957.8775148902</v>
      </c>
      <c r="AH211" s="21">
        <v>0.72676384379255121</v>
      </c>
      <c r="AI211" s="16">
        <v>47804.63483516717</v>
      </c>
      <c r="AJ211" s="28">
        <v>813381.60779118259</v>
      </c>
      <c r="AK211" s="21">
        <v>0.75816184518222851</v>
      </c>
      <c r="AL211" s="16">
        <v>54482.696081796938</v>
      </c>
      <c r="AM211" s="28">
        <v>1049455.4253559059</v>
      </c>
      <c r="AN211" s="15">
        <v>0.70284632457635177</v>
      </c>
      <c r="AO211" s="16">
        <v>48788.001026671664</v>
      </c>
      <c r="AP211" s="17">
        <v>750724.63859023119</v>
      </c>
      <c r="AQ211" s="15">
        <v>0.74672713035560279</v>
      </c>
      <c r="AR211" s="16">
        <v>56483.120606142038</v>
      </c>
      <c r="AS211" s="17">
        <v>1021957.8775148902</v>
      </c>
      <c r="AT211" s="15">
        <v>0.70284632457635177</v>
      </c>
      <c r="AU211" s="16">
        <v>48788.001026671664</v>
      </c>
      <c r="AV211" s="17">
        <v>750724.63859023119</v>
      </c>
      <c r="AW211" s="24">
        <v>204.7</v>
      </c>
      <c r="AX211" s="24">
        <v>97.8</v>
      </c>
      <c r="AY211" s="24">
        <v>214.4</v>
      </c>
      <c r="AZ211" s="24">
        <v>75.8</v>
      </c>
      <c r="BA211" s="24">
        <f t="shared" si="68"/>
        <v>209.55</v>
      </c>
      <c r="BB211" s="24">
        <f t="shared" si="69"/>
        <v>86.8</v>
      </c>
      <c r="BC211" s="19">
        <f t="shared" si="70"/>
        <v>6.4987877736755184E-2</v>
      </c>
      <c r="BD211" s="24">
        <v>46.162455283615003</v>
      </c>
      <c r="BE211" s="19">
        <f t="shared" si="71"/>
        <v>-4.7945675423648249</v>
      </c>
      <c r="BF211" s="24">
        <f t="shared" si="72"/>
        <v>2.4141705069124426</v>
      </c>
      <c r="BJ211" s="14"/>
      <c r="BK211" s="14">
        <f t="shared" si="73"/>
        <v>-6.8216441841035476</v>
      </c>
      <c r="BL211" s="14">
        <f t="shared" si="74"/>
        <v>-30.338605111606281</v>
      </c>
      <c r="BM211" s="14">
        <f t="shared" si="75"/>
        <v>-47.699961211107713</v>
      </c>
      <c r="BN211" s="14">
        <f t="shared" si="76"/>
        <v>-1.0478749389350319</v>
      </c>
      <c r="BO211" s="14">
        <f t="shared" si="77"/>
        <v>-2.3599182004090049</v>
      </c>
      <c r="BP211" s="14">
        <f t="shared" si="78"/>
        <v>-11.077308707124001</v>
      </c>
      <c r="BQ211" s="14">
        <f t="shared" si="79"/>
        <v>1.290861369601533</v>
      </c>
      <c r="BR211" s="14">
        <f t="shared" si="80"/>
        <v>-15.331797235023052</v>
      </c>
      <c r="BS211" s="24">
        <f t="shared" si="81"/>
        <v>-13.320194799257882</v>
      </c>
      <c r="BT211" s="24">
        <f t="shared" si="82"/>
        <v>10.275122897846783</v>
      </c>
      <c r="BU211" s="24">
        <f t="shared" si="83"/>
        <v>-3.3061848649569647</v>
      </c>
      <c r="BV211" s="24">
        <f t="shared" si="84"/>
        <v>12.581598391865754</v>
      </c>
      <c r="BW211" s="24">
        <f t="shared" si="85"/>
        <v>-16.715222581001722</v>
      </c>
      <c r="BX211" s="24">
        <f t="shared" si="86"/>
        <v>8.4995795224294088</v>
      </c>
      <c r="BY211" s="24">
        <f t="shared" si="87"/>
        <v>5.6567028203186007</v>
      </c>
    </row>
    <row r="212" spans="1:77">
      <c r="A212" t="s">
        <v>229</v>
      </c>
      <c r="B212">
        <v>213</v>
      </c>
      <c r="C212" t="s">
        <v>300</v>
      </c>
      <c r="D212" t="s">
        <v>294</v>
      </c>
      <c r="E212" t="s">
        <v>298</v>
      </c>
      <c r="F212">
        <v>3</v>
      </c>
      <c r="G212" t="s">
        <v>300</v>
      </c>
      <c r="H212" t="s">
        <v>294</v>
      </c>
      <c r="I212" t="s">
        <v>298</v>
      </c>
      <c r="J212">
        <v>3</v>
      </c>
      <c r="K212" t="s">
        <v>341</v>
      </c>
      <c r="L212">
        <v>1</v>
      </c>
      <c r="M212" s="1" t="s">
        <v>366</v>
      </c>
      <c r="N212" t="s">
        <v>365</v>
      </c>
      <c r="O212">
        <v>7</v>
      </c>
      <c r="P212" s="14">
        <v>4</v>
      </c>
      <c r="Q212" s="14" t="s">
        <v>380</v>
      </c>
      <c r="R212" s="14">
        <v>4</v>
      </c>
      <c r="S212" s="14" t="s">
        <v>380</v>
      </c>
      <c r="T212" s="15">
        <v>0.67</v>
      </c>
      <c r="U212" s="16">
        <v>30838.3</v>
      </c>
      <c r="V212" s="17">
        <v>391185</v>
      </c>
      <c r="W212" s="24">
        <v>111.044</v>
      </c>
      <c r="X212" s="24">
        <v>90.745599999999996</v>
      </c>
      <c r="Y212" s="24">
        <v>70.049199999999999</v>
      </c>
      <c r="Z212" s="19">
        <f t="shared" si="66"/>
        <v>7.8833032963942895E-2</v>
      </c>
      <c r="AA212" s="19">
        <f t="shared" si="67"/>
        <v>38.05511328445472</v>
      </c>
      <c r="AB212" s="15">
        <v>0.60948073494590405</v>
      </c>
      <c r="AC212" s="16">
        <v>23401.337909417707</v>
      </c>
      <c r="AD212" s="17">
        <v>262913.32799307804</v>
      </c>
      <c r="AE212" s="21">
        <v>0.67579853290539771</v>
      </c>
      <c r="AF212" s="16">
        <v>30777.446104578266</v>
      </c>
      <c r="AG212" s="28">
        <v>420489.55132324749</v>
      </c>
      <c r="AH212" s="21">
        <v>0.65129181886891652</v>
      </c>
      <c r="AI212" s="16">
        <v>22063.940626501502</v>
      </c>
      <c r="AJ212" s="28">
        <v>291703.87473625055</v>
      </c>
      <c r="AK212" s="21">
        <v>0.70089147742528435</v>
      </c>
      <c r="AL212" s="16">
        <v>27378.556152272282</v>
      </c>
      <c r="AM212" s="28">
        <v>424554.42384627718</v>
      </c>
      <c r="AN212" s="15">
        <v>0.6181557157448665</v>
      </c>
      <c r="AO212" s="16">
        <v>17543.019989355093</v>
      </c>
      <c r="AP212" s="17">
        <v>202782.41453175945</v>
      </c>
      <c r="AQ212" s="15">
        <v>0.67579853290539771</v>
      </c>
      <c r="AR212" s="16">
        <v>30777.446104578266</v>
      </c>
      <c r="AS212" s="17">
        <v>420489.55132324749</v>
      </c>
      <c r="AT212" s="15">
        <v>0.60948073494590405</v>
      </c>
      <c r="AU212" s="16">
        <v>23401.337909417707</v>
      </c>
      <c r="AV212" s="17">
        <v>262913.32799307804</v>
      </c>
      <c r="AW212" s="24">
        <v>101.3</v>
      </c>
      <c r="AX212" s="24">
        <v>89.8</v>
      </c>
      <c r="AY212" s="24">
        <v>99.8</v>
      </c>
      <c r="AZ212" s="24">
        <v>61.7</v>
      </c>
      <c r="BA212" s="24">
        <f t="shared" si="68"/>
        <v>100.55</v>
      </c>
      <c r="BB212" s="24">
        <f t="shared" si="69"/>
        <v>75.75</v>
      </c>
      <c r="BC212" s="19">
        <f t="shared" si="70"/>
        <v>8.9007803781000469E-2</v>
      </c>
      <c r="BD212" s="24">
        <v>34.677452568851692</v>
      </c>
      <c r="BE212" s="19">
        <f t="shared" si="71"/>
        <v>-5.1844284255133548</v>
      </c>
      <c r="BF212" s="24">
        <f t="shared" si="72"/>
        <v>1.3273927392739273</v>
      </c>
      <c r="BJ212" s="14"/>
      <c r="BK212" s="14">
        <f t="shared" si="73"/>
        <v>-8.3869295283733027</v>
      </c>
      <c r="BL212" s="14">
        <f t="shared" si="74"/>
        <v>-75.786723259235487</v>
      </c>
      <c r="BM212" s="14">
        <f t="shared" si="75"/>
        <v>-92.908739598192938</v>
      </c>
      <c r="BN212" s="14">
        <f t="shared" si="76"/>
        <v>-9.6189536031589338</v>
      </c>
      <c r="BO212" s="14">
        <f t="shared" si="77"/>
        <v>-1.0530066815144754</v>
      </c>
      <c r="BP212" s="14">
        <f t="shared" si="78"/>
        <v>-13.531928687196103</v>
      </c>
      <c r="BQ212" s="14">
        <f t="shared" si="79"/>
        <v>-10.436598707110891</v>
      </c>
      <c r="BR212" s="14">
        <f t="shared" si="80"/>
        <v>-19.796171617161711</v>
      </c>
      <c r="BS212" s="24">
        <f t="shared" si="81"/>
        <v>-9.7402215716299256</v>
      </c>
      <c r="BT212" s="24">
        <f t="shared" si="82"/>
        <v>-7.1505729506173603</v>
      </c>
      <c r="BU212" s="24">
        <f t="shared" si="83"/>
        <v>-2.8724729205985713</v>
      </c>
      <c r="BV212" s="24">
        <f t="shared" si="84"/>
        <v>0.19772236856481937</v>
      </c>
      <c r="BW212" s="24">
        <f t="shared" si="85"/>
        <v>-12.636692119502349</v>
      </c>
      <c r="BX212" s="24">
        <f t="shared" si="86"/>
        <v>6.9691508935307374</v>
      </c>
      <c r="BY212" s="24">
        <f t="shared" si="87"/>
        <v>7.8598695413334312</v>
      </c>
    </row>
    <row r="213" spans="1:77">
      <c r="A213" t="s">
        <v>230</v>
      </c>
      <c r="B213">
        <v>214</v>
      </c>
      <c r="C213" t="s">
        <v>300</v>
      </c>
      <c r="D213" t="s">
        <v>294</v>
      </c>
      <c r="E213" t="s">
        <v>298</v>
      </c>
      <c r="F213">
        <v>3</v>
      </c>
      <c r="G213" t="s">
        <v>297</v>
      </c>
      <c r="H213" t="s">
        <v>294</v>
      </c>
      <c r="I213" t="s">
        <v>298</v>
      </c>
      <c r="J213">
        <v>2</v>
      </c>
      <c r="K213" t="s">
        <v>342</v>
      </c>
      <c r="L213">
        <v>2</v>
      </c>
      <c r="M213" s="1" t="s">
        <v>366</v>
      </c>
      <c r="N213" t="s">
        <v>365</v>
      </c>
      <c r="O213">
        <v>7</v>
      </c>
      <c r="P213" s="14">
        <v>4</v>
      </c>
      <c r="Q213" s="14" t="s">
        <v>380</v>
      </c>
      <c r="R213" s="14">
        <v>4</v>
      </c>
      <c r="S213" s="14" t="s">
        <v>380</v>
      </c>
      <c r="T213" s="15">
        <v>0.72412200000000004</v>
      </c>
      <c r="U213" s="16">
        <v>61281.799999999996</v>
      </c>
      <c r="V213" s="17">
        <v>970467</v>
      </c>
      <c r="W213" s="24">
        <v>224.131</v>
      </c>
      <c r="X213" s="24">
        <v>96.159400000000005</v>
      </c>
      <c r="Y213" s="24">
        <v>72.300299999999993</v>
      </c>
      <c r="Z213" s="19">
        <f t="shared" si="66"/>
        <v>6.3146711840794165E-2</v>
      </c>
      <c r="AA213" s="19">
        <f t="shared" si="67"/>
        <v>47.508411959178751</v>
      </c>
      <c r="AB213" s="15">
        <v>0.67276279913040093</v>
      </c>
      <c r="AC213" s="16">
        <v>50035.32468717749</v>
      </c>
      <c r="AD213" s="17">
        <v>697858.74642182025</v>
      </c>
      <c r="AE213" s="21">
        <v>0.74907747210188846</v>
      </c>
      <c r="AF213" s="16">
        <v>62480.326321519999</v>
      </c>
      <c r="AG213" s="28">
        <v>1143951.178611506</v>
      </c>
      <c r="AH213" s="21">
        <v>0.70490838377662235</v>
      </c>
      <c r="AI213" s="16">
        <v>48684.426435139008</v>
      </c>
      <c r="AJ213" s="28">
        <v>765529.16589580744</v>
      </c>
      <c r="AK213" s="21">
        <v>0.75796806974193098</v>
      </c>
      <c r="AL213" s="16">
        <v>58544.388374793823</v>
      </c>
      <c r="AM213" s="28">
        <v>1126671.9327077228</v>
      </c>
      <c r="AN213" s="15">
        <v>0.67276279913040093</v>
      </c>
      <c r="AO213" s="16">
        <v>50035.32468717749</v>
      </c>
      <c r="AP213" s="17">
        <v>697858.74642182025</v>
      </c>
      <c r="AQ213" s="15">
        <v>0.74907747210188846</v>
      </c>
      <c r="AR213" s="16">
        <v>62480.326321519999</v>
      </c>
      <c r="AS213" s="17">
        <v>1143951.178611506</v>
      </c>
      <c r="AT213" s="15">
        <v>0.67276279913040093</v>
      </c>
      <c r="AU213" s="16">
        <v>50035.32468717749</v>
      </c>
      <c r="AV213" s="17">
        <v>697858.74642182025</v>
      </c>
      <c r="AW213" s="24">
        <v>231.6</v>
      </c>
      <c r="AX213" s="24">
        <v>96.4</v>
      </c>
      <c r="AY213" s="24">
        <v>231.5</v>
      </c>
      <c r="AZ213" s="24">
        <v>65.5</v>
      </c>
      <c r="BA213" s="24">
        <f t="shared" si="68"/>
        <v>231.55</v>
      </c>
      <c r="BB213" s="24">
        <f t="shared" si="69"/>
        <v>80.95</v>
      </c>
      <c r="BC213" s="19">
        <f t="shared" si="70"/>
        <v>7.1698355782924689E-2</v>
      </c>
      <c r="BD213" s="24">
        <v>41.841963699737512</v>
      </c>
      <c r="BE213" s="19">
        <f t="shared" si="71"/>
        <v>-5.1359200869599109</v>
      </c>
      <c r="BF213" s="24">
        <f t="shared" si="72"/>
        <v>2.8604076590487955</v>
      </c>
      <c r="BJ213" s="14"/>
      <c r="BK213" s="14">
        <f t="shared" si="73"/>
        <v>-7.6340726532419652</v>
      </c>
      <c r="BL213" s="14">
        <f t="shared" si="74"/>
        <v>-22.477070715810964</v>
      </c>
      <c r="BM213" s="14">
        <f t="shared" si="75"/>
        <v>-39.06352897000189</v>
      </c>
      <c r="BN213" s="14">
        <f t="shared" si="76"/>
        <v>3.2249568221070786</v>
      </c>
      <c r="BO213" s="14">
        <f t="shared" si="77"/>
        <v>0.24958506224066448</v>
      </c>
      <c r="BP213" s="14">
        <f t="shared" si="78"/>
        <v>-10.382137404580142</v>
      </c>
      <c r="BQ213" s="14">
        <f t="shared" si="79"/>
        <v>3.2040595983588904</v>
      </c>
      <c r="BR213" s="14">
        <f t="shared" si="80"/>
        <v>-18.788634959851763</v>
      </c>
      <c r="BS213" s="24">
        <f t="shared" si="81"/>
        <v>-13.542500777698411</v>
      </c>
      <c r="BT213" s="24">
        <f t="shared" si="82"/>
        <v>2.5855098869205024</v>
      </c>
      <c r="BU213" s="24">
        <f t="shared" si="83"/>
        <v>-2.7256898436132482</v>
      </c>
      <c r="BV213" s="24">
        <f t="shared" si="84"/>
        <v>1.9182459376931846</v>
      </c>
      <c r="BW213" s="24">
        <f t="shared" si="85"/>
        <v>-4.6757882372629922</v>
      </c>
      <c r="BX213" s="24">
        <f t="shared" si="86"/>
        <v>15.165348124565591</v>
      </c>
      <c r="BY213" s="24">
        <f t="shared" si="87"/>
        <v>13.864278338088759</v>
      </c>
    </row>
    <row r="214" spans="1:77">
      <c r="A214" t="s">
        <v>231</v>
      </c>
      <c r="B214">
        <v>215</v>
      </c>
      <c r="C214" t="s">
        <v>307</v>
      </c>
      <c r="D214" t="s">
        <v>294</v>
      </c>
      <c r="E214" t="s">
        <v>308</v>
      </c>
      <c r="F214">
        <v>2</v>
      </c>
      <c r="G214" t="s">
        <v>299</v>
      </c>
      <c r="H214" t="s">
        <v>294</v>
      </c>
      <c r="I214" t="s">
        <v>295</v>
      </c>
      <c r="J214">
        <v>2</v>
      </c>
      <c r="K214" t="s">
        <v>343</v>
      </c>
      <c r="L214">
        <v>0</v>
      </c>
      <c r="M214" s="1" t="s">
        <v>366</v>
      </c>
      <c r="N214" t="s">
        <v>365</v>
      </c>
      <c r="O214">
        <v>7</v>
      </c>
      <c r="P214" s="14">
        <v>4</v>
      </c>
      <c r="Q214" s="14" t="s">
        <v>380</v>
      </c>
      <c r="R214" s="14">
        <v>4</v>
      </c>
      <c r="S214" s="14" t="s">
        <v>380</v>
      </c>
      <c r="T214" s="15">
        <v>0.72970999999999997</v>
      </c>
      <c r="U214" s="16">
        <v>51045.5</v>
      </c>
      <c r="V214" s="17">
        <v>797507</v>
      </c>
      <c r="W214" s="24">
        <v>168.69600000000003</v>
      </c>
      <c r="X214" s="24">
        <v>94.4238</v>
      </c>
      <c r="Y214" s="24">
        <v>78.878399999999999</v>
      </c>
      <c r="Z214" s="19">
        <f t="shared" si="66"/>
        <v>6.4006334740635509E-2</v>
      </c>
      <c r="AA214" s="19">
        <f t="shared" si="67"/>
        <v>46.870360756579913</v>
      </c>
      <c r="AB214" s="15">
        <v>0.65518286502645651</v>
      </c>
      <c r="AC214" s="16">
        <v>50373.310567319015</v>
      </c>
      <c r="AD214" s="17">
        <v>654422.25703197287</v>
      </c>
      <c r="AE214" s="21">
        <v>0.74285883621508109</v>
      </c>
      <c r="AF214" s="16">
        <v>67276.160567319021</v>
      </c>
      <c r="AG214" s="28">
        <v>1183505.0980319728</v>
      </c>
      <c r="AH214" s="21">
        <v>0.70113693616991657</v>
      </c>
      <c r="AI214" s="16">
        <v>38284.24818647631</v>
      </c>
      <c r="AJ214" s="28">
        <v>594138.56656278297</v>
      </c>
      <c r="AK214" s="21">
        <v>0.75158446257412292</v>
      </c>
      <c r="AL214" s="16">
        <v>46473.608452162844</v>
      </c>
      <c r="AM214" s="28">
        <v>871165.69430045236</v>
      </c>
      <c r="AN214" s="15">
        <v>0.6703840898500858</v>
      </c>
      <c r="AO214" s="16">
        <v>36590.588126083247</v>
      </c>
      <c r="AP214" s="17">
        <v>503068.37229052186</v>
      </c>
      <c r="AQ214" s="15">
        <v>0.74285883621508109</v>
      </c>
      <c r="AR214" s="16">
        <v>67276.160567319021</v>
      </c>
      <c r="AS214" s="17">
        <v>1183505.0980319728</v>
      </c>
      <c r="AT214" s="15">
        <v>0.65518286502645651</v>
      </c>
      <c r="AU214" s="16">
        <v>50373.310567319015</v>
      </c>
      <c r="AV214" s="17">
        <v>654422.25703197287</v>
      </c>
      <c r="AW214" s="24">
        <v>176.7</v>
      </c>
      <c r="AX214" s="24">
        <v>97.8</v>
      </c>
      <c r="AY214" s="24">
        <v>171.2</v>
      </c>
      <c r="AZ214" s="24">
        <v>66.7</v>
      </c>
      <c r="BA214" s="24">
        <f t="shared" si="68"/>
        <v>173.95</v>
      </c>
      <c r="BB214" s="24">
        <f t="shared" si="69"/>
        <v>82.25</v>
      </c>
      <c r="BC214" s="19">
        <f t="shared" si="70"/>
        <v>7.6973712348628057E-2</v>
      </c>
      <c r="BD214" s="24">
        <v>41.245719026739103</v>
      </c>
      <c r="BE214" s="19">
        <f t="shared" si="71"/>
        <v>-5.9325910149914174</v>
      </c>
      <c r="BF214" s="24">
        <f t="shared" si="72"/>
        <v>2.1148936170212767</v>
      </c>
      <c r="BJ214" s="14"/>
      <c r="BK214" s="14">
        <f t="shared" si="73"/>
        <v>-8.8495402931147868</v>
      </c>
      <c r="BL214" s="14">
        <f t="shared" si="74"/>
        <v>-39.504453506208357</v>
      </c>
      <c r="BM214" s="14">
        <f t="shared" si="75"/>
        <v>-58.528550775090253</v>
      </c>
      <c r="BN214" s="14">
        <f t="shared" si="76"/>
        <v>4.5297113752122034</v>
      </c>
      <c r="BO214" s="14">
        <f t="shared" si="77"/>
        <v>3.4521472392638008</v>
      </c>
      <c r="BP214" s="14">
        <f t="shared" si="78"/>
        <v>-18.258470764617684</v>
      </c>
      <c r="BQ214" s="14">
        <f t="shared" si="79"/>
        <v>3.0204081632652846</v>
      </c>
      <c r="BR214" s="14">
        <f t="shared" si="80"/>
        <v>-14.8009726443769</v>
      </c>
      <c r="BS214" s="24">
        <f t="shared" si="81"/>
        <v>-13.63691035715591</v>
      </c>
      <c r="BT214" s="24">
        <f t="shared" si="82"/>
        <v>5.6799265429838215</v>
      </c>
      <c r="BU214" s="24">
        <f t="shared" si="83"/>
        <v>-4.0752472671271276</v>
      </c>
      <c r="BV214" s="24">
        <f t="shared" si="84"/>
        <v>24.125426347833894</v>
      </c>
      <c r="BW214" s="24">
        <f t="shared" si="85"/>
        <v>-9.8376082686654041</v>
      </c>
      <c r="BX214" s="24">
        <f t="shared" si="86"/>
        <v>32.614823432010674</v>
      </c>
      <c r="BY214" s="24">
        <f t="shared" si="87"/>
        <v>8.4551876620440662</v>
      </c>
    </row>
    <row r="215" spans="1:77">
      <c r="A215" t="s">
        <v>232</v>
      </c>
      <c r="B215">
        <v>216</v>
      </c>
      <c r="C215" t="s">
        <v>297</v>
      </c>
      <c r="D215" t="s">
        <v>302</v>
      </c>
      <c r="E215" t="s">
        <v>298</v>
      </c>
      <c r="F215">
        <v>2</v>
      </c>
      <c r="G215" t="s">
        <v>301</v>
      </c>
      <c r="H215" t="s">
        <v>302</v>
      </c>
      <c r="I215" t="s">
        <v>298</v>
      </c>
      <c r="J215">
        <v>1</v>
      </c>
      <c r="K215" t="s">
        <v>318</v>
      </c>
      <c r="L215">
        <v>0</v>
      </c>
      <c r="M215" s="1" t="s">
        <v>366</v>
      </c>
      <c r="N215" t="s">
        <v>365</v>
      </c>
      <c r="O215">
        <v>7</v>
      </c>
      <c r="P215" s="14">
        <v>4</v>
      </c>
      <c r="Q215" s="14" t="s">
        <v>380</v>
      </c>
      <c r="R215" s="14">
        <v>4</v>
      </c>
      <c r="S215" s="14" t="s">
        <v>380</v>
      </c>
      <c r="T215" s="15">
        <v>0.70066499999999998</v>
      </c>
      <c r="U215" s="16">
        <v>40794.200000000004</v>
      </c>
      <c r="V215" s="17">
        <v>591982</v>
      </c>
      <c r="W215" s="24">
        <v>147.804</v>
      </c>
      <c r="X215" s="24">
        <v>91.618000000000009</v>
      </c>
      <c r="Y215" s="24">
        <v>67.827700000000007</v>
      </c>
      <c r="Z215" s="19">
        <f t="shared" si="66"/>
        <v>6.8911216895108304E-2</v>
      </c>
      <c r="AA215" s="19">
        <f t="shared" si="67"/>
        <v>43.534276931524573</v>
      </c>
      <c r="AB215" s="15">
        <v>0.59408721274323639</v>
      </c>
      <c r="AC215" s="16">
        <v>38093.349224458208</v>
      </c>
      <c r="AD215" s="17">
        <v>410717.72041270655</v>
      </c>
      <c r="AE215" s="21">
        <v>0.72436978737054369</v>
      </c>
      <c r="AF215" s="16">
        <v>55417.739224458215</v>
      </c>
      <c r="AG215" s="28">
        <v>904072.95541270636</v>
      </c>
      <c r="AH215" s="21">
        <v>0.66173576981832494</v>
      </c>
      <c r="AI215" s="16">
        <v>29839.280750102218</v>
      </c>
      <c r="AJ215" s="28">
        <v>407158.42682048545</v>
      </c>
      <c r="AK215" s="21">
        <v>0.73353657882215528</v>
      </c>
      <c r="AL215" s="16">
        <v>38132.842750909032</v>
      </c>
      <c r="AM215" s="28">
        <v>665478.62380149635</v>
      </c>
      <c r="AN215" s="15">
        <v>0.63384290122090692</v>
      </c>
      <c r="AO215" s="16">
        <v>27021.508082708257</v>
      </c>
      <c r="AP215" s="17">
        <v>328597.08071409428</v>
      </c>
      <c r="AQ215" s="15">
        <v>0.72436978737054369</v>
      </c>
      <c r="AR215" s="16">
        <v>55417.739224458215</v>
      </c>
      <c r="AS215" s="17">
        <v>904072.95541270636</v>
      </c>
      <c r="AT215" s="15">
        <v>0.59408721274323639</v>
      </c>
      <c r="AU215" s="16">
        <v>38093.349224458208</v>
      </c>
      <c r="AV215" s="17">
        <v>410717.72041270655</v>
      </c>
      <c r="AW215" s="24">
        <v>138.19999999999999</v>
      </c>
      <c r="AX215" s="24">
        <v>93</v>
      </c>
      <c r="AY215" s="24">
        <v>155.69999999999999</v>
      </c>
      <c r="AZ215" s="24">
        <v>56.9</v>
      </c>
      <c r="BA215" s="24">
        <f t="shared" si="68"/>
        <v>146.94999999999999</v>
      </c>
      <c r="BB215" s="24">
        <f t="shared" si="69"/>
        <v>74.95</v>
      </c>
      <c r="BC215" s="19">
        <f t="shared" si="70"/>
        <v>9.2748248568823369E-2</v>
      </c>
      <c r="BD215" s="24">
        <v>36.481725561909535</v>
      </c>
      <c r="BE215" s="19">
        <f t="shared" si="71"/>
        <v>-6.6822098779093064</v>
      </c>
      <c r="BF215" s="24">
        <f t="shared" si="72"/>
        <v>1.9606404269513007</v>
      </c>
      <c r="BJ215" s="14"/>
      <c r="BK215" s="14">
        <f t="shared" si="73"/>
        <v>-10.542375508249831</v>
      </c>
      <c r="BL215" s="14">
        <f t="shared" si="74"/>
        <v>-50.969368086843538</v>
      </c>
      <c r="BM215" s="14">
        <f t="shared" si="75"/>
        <v>-80.154369817750037</v>
      </c>
      <c r="BN215" s="14">
        <f t="shared" si="76"/>
        <v>-6.949348769898708</v>
      </c>
      <c r="BO215" s="14">
        <f t="shared" si="77"/>
        <v>1.4860215053763342</v>
      </c>
      <c r="BP215" s="14">
        <f t="shared" si="78"/>
        <v>-19.205096660808451</v>
      </c>
      <c r="BQ215" s="14">
        <f t="shared" si="79"/>
        <v>-0.58115005103777706</v>
      </c>
      <c r="BR215" s="14">
        <f t="shared" si="80"/>
        <v>-22.238825883922622</v>
      </c>
      <c r="BS215" s="24">
        <f t="shared" si="81"/>
        <v>-19.331737358878076</v>
      </c>
      <c r="BT215" s="24">
        <f t="shared" si="82"/>
        <v>4.3930307317283983</v>
      </c>
      <c r="BU215" s="24">
        <f t="shared" si="83"/>
        <v>-5.8828964606768652</v>
      </c>
      <c r="BV215" s="24">
        <f t="shared" si="84"/>
        <v>26.387830736343389</v>
      </c>
      <c r="BW215" s="24">
        <f t="shared" si="85"/>
        <v>-6.9791734817030635</v>
      </c>
      <c r="BX215" s="24">
        <f t="shared" si="86"/>
        <v>34.520549867597559</v>
      </c>
      <c r="BY215" s="24">
        <f t="shared" si="87"/>
        <v>11.044175000190455</v>
      </c>
    </row>
    <row r="216" spans="1:77">
      <c r="A216" t="s">
        <v>233</v>
      </c>
      <c r="B216" s="5">
        <v>217</v>
      </c>
      <c r="C216" t="s">
        <v>299</v>
      </c>
      <c r="D216" t="s">
        <v>294</v>
      </c>
      <c r="E216" t="s">
        <v>295</v>
      </c>
      <c r="F216">
        <v>2</v>
      </c>
      <c r="G216" t="s">
        <v>297</v>
      </c>
      <c r="H216" t="s">
        <v>294</v>
      </c>
      <c r="I216" t="s">
        <v>298</v>
      </c>
      <c r="J216">
        <v>2</v>
      </c>
      <c r="K216" t="s">
        <v>344</v>
      </c>
      <c r="L216">
        <v>1</v>
      </c>
      <c r="M216" s="1" t="s">
        <v>366</v>
      </c>
      <c r="N216" t="s">
        <v>365</v>
      </c>
      <c r="O216">
        <v>7</v>
      </c>
      <c r="P216" s="14">
        <v>4</v>
      </c>
      <c r="Q216" s="14" t="s">
        <v>380</v>
      </c>
      <c r="R216" s="14">
        <v>4</v>
      </c>
      <c r="S216" s="14" t="s">
        <v>380</v>
      </c>
      <c r="T216" s="15">
        <v>0.69254800000000005</v>
      </c>
      <c r="U216" s="16">
        <v>43111.700000000004</v>
      </c>
      <c r="V216" s="17">
        <v>609298</v>
      </c>
      <c r="W216" s="24">
        <v>165.90899999999999</v>
      </c>
      <c r="X216" s="24">
        <v>86.610299999999995</v>
      </c>
      <c r="Y216" s="24">
        <v>65.801299999999998</v>
      </c>
      <c r="Z216" s="19">
        <f t="shared" si="66"/>
        <v>7.075634582749328E-2</v>
      </c>
      <c r="AA216" s="19">
        <f t="shared" si="67"/>
        <v>42.399023930858675</v>
      </c>
      <c r="AB216" s="15">
        <v>0.61450156542523338</v>
      </c>
      <c r="AC216" s="16">
        <v>37399.637710145085</v>
      </c>
      <c r="AD216" s="17">
        <v>431482.87956608657</v>
      </c>
      <c r="AE216" s="21">
        <v>0.72410036670839406</v>
      </c>
      <c r="AF216" s="16">
        <v>51289.323093964951</v>
      </c>
      <c r="AG216" s="28">
        <v>842379.71056051413</v>
      </c>
      <c r="AH216" s="21">
        <v>0.66537989922438867</v>
      </c>
      <c r="AI216" s="16">
        <v>33469.203215472116</v>
      </c>
      <c r="AJ216" s="28">
        <v>462042.96625295776</v>
      </c>
      <c r="AK216" s="21">
        <v>0.73597260212962579</v>
      </c>
      <c r="AL216" s="16">
        <v>42046.578079349805</v>
      </c>
      <c r="AM216" s="28">
        <v>740567.98808909918</v>
      </c>
      <c r="AN216" s="15">
        <v>0.63118644774644828</v>
      </c>
      <c r="AO216" s="16">
        <v>31963.3590617718</v>
      </c>
      <c r="AP216" s="17">
        <v>388825.22599007504</v>
      </c>
      <c r="AQ216" s="15">
        <v>0.72410036670839406</v>
      </c>
      <c r="AR216" s="16">
        <v>51289.323093964951</v>
      </c>
      <c r="AS216" s="17">
        <v>842379.71056051413</v>
      </c>
      <c r="AT216" s="15">
        <v>0.61450156542523338</v>
      </c>
      <c r="AU216" s="16">
        <v>37399.637710145085</v>
      </c>
      <c r="AV216" s="17">
        <v>431482.87956608657</v>
      </c>
      <c r="AW216" s="24">
        <v>169.7</v>
      </c>
      <c r="AX216" s="24">
        <v>91.2</v>
      </c>
      <c r="AY216" s="24">
        <v>170.4</v>
      </c>
      <c r="AZ216" s="24">
        <v>56.9</v>
      </c>
      <c r="BA216" s="24">
        <f t="shared" si="68"/>
        <v>170.05</v>
      </c>
      <c r="BB216" s="24">
        <f t="shared" si="69"/>
        <v>74.05</v>
      </c>
      <c r="BC216" s="19">
        <f t="shared" si="70"/>
        <v>8.6676991095812186E-2</v>
      </c>
      <c r="BD216" s="24">
        <v>36.4941518103875</v>
      </c>
      <c r="BE216" s="19">
        <f t="shared" si="71"/>
        <v>-6.1361552253551777</v>
      </c>
      <c r="BF216" s="24">
        <f t="shared" si="72"/>
        <v>2.2964213369345039</v>
      </c>
      <c r="BJ216" s="14"/>
      <c r="BK216" s="14">
        <f t="shared" si="73"/>
        <v>-9.7216206831806229</v>
      </c>
      <c r="BL216" s="14">
        <f t="shared" si="74"/>
        <v>-34.878502339766996</v>
      </c>
      <c r="BM216" s="14">
        <f t="shared" si="75"/>
        <v>-56.702281455255331</v>
      </c>
      <c r="BN216" s="14">
        <f t="shared" si="76"/>
        <v>2.2339422510312299</v>
      </c>
      <c r="BO216" s="14">
        <f t="shared" si="77"/>
        <v>5.0325657894736926</v>
      </c>
      <c r="BP216" s="14">
        <f t="shared" si="78"/>
        <v>-15.643760984182775</v>
      </c>
      <c r="BQ216" s="14">
        <f t="shared" si="79"/>
        <v>2.4351661276095378</v>
      </c>
      <c r="BR216" s="14">
        <f t="shared" si="80"/>
        <v>-16.961917623227546</v>
      </c>
      <c r="BS216" s="24">
        <f t="shared" si="81"/>
        <v>-16.180324319225427</v>
      </c>
      <c r="BT216" s="24">
        <f t="shared" si="82"/>
        <v>-0.78298997656622016</v>
      </c>
      <c r="BU216" s="24">
        <f t="shared" si="83"/>
        <v>-4.0830961090469273</v>
      </c>
      <c r="BV216" s="24">
        <f t="shared" si="84"/>
        <v>15.944104153964126</v>
      </c>
      <c r="BW216" s="24">
        <f t="shared" si="85"/>
        <v>-2.5331952546533363</v>
      </c>
      <c r="BX216" s="24">
        <f t="shared" si="86"/>
        <v>27.669435485978529</v>
      </c>
      <c r="BY216" s="24">
        <f t="shared" si="87"/>
        <v>17.725582282839078</v>
      </c>
    </row>
    <row r="217" spans="1:77">
      <c r="A217" t="s">
        <v>234</v>
      </c>
      <c r="B217">
        <v>218</v>
      </c>
      <c r="C217" t="s">
        <v>307</v>
      </c>
      <c r="D217" t="s">
        <v>294</v>
      </c>
      <c r="E217" t="s">
        <v>308</v>
      </c>
      <c r="F217">
        <v>2</v>
      </c>
      <c r="G217" t="s">
        <v>293</v>
      </c>
      <c r="H217" t="s">
        <v>294</v>
      </c>
      <c r="I217" t="s">
        <v>295</v>
      </c>
      <c r="J217">
        <v>1</v>
      </c>
      <c r="L217">
        <v>1</v>
      </c>
      <c r="M217" s="1" t="s">
        <v>366</v>
      </c>
      <c r="N217" t="s">
        <v>365</v>
      </c>
      <c r="O217">
        <v>7</v>
      </c>
      <c r="P217" s="14">
        <v>4</v>
      </c>
      <c r="Q217" s="14" t="s">
        <v>380</v>
      </c>
      <c r="R217" s="14">
        <v>4</v>
      </c>
      <c r="S217" s="14" t="s">
        <v>380</v>
      </c>
      <c r="T217" s="15">
        <v>0.72977000000000003</v>
      </c>
      <c r="U217" s="16">
        <v>55721.2</v>
      </c>
      <c r="V217" s="17">
        <v>906568</v>
      </c>
      <c r="W217" s="24">
        <v>196.01300000000001</v>
      </c>
      <c r="X217" s="24">
        <v>100.03399999999999</v>
      </c>
      <c r="Y217" s="24">
        <v>76.377600000000001</v>
      </c>
      <c r="Z217" s="19">
        <f t="shared" si="66"/>
        <v>6.1463894600294736E-2</v>
      </c>
      <c r="AA217" s="19">
        <f t="shared" si="67"/>
        <v>48.80914266024422</v>
      </c>
      <c r="AB217" s="15">
        <v>0.6744828691541026</v>
      </c>
      <c r="AC217" s="16">
        <v>50009.034214507992</v>
      </c>
      <c r="AD217" s="17">
        <v>696174.16819001012</v>
      </c>
      <c r="AE217" s="21">
        <v>0.73898286640327759</v>
      </c>
      <c r="AF217" s="16">
        <v>61719.395532552691</v>
      </c>
      <c r="AG217" s="28">
        <v>1076961.8072348568</v>
      </c>
      <c r="AH217" s="21">
        <v>0.70701984626944203</v>
      </c>
      <c r="AI217" s="16">
        <v>42672.210366478954</v>
      </c>
      <c r="AJ217" s="28">
        <v>675969.80596374883</v>
      </c>
      <c r="AK217" s="21">
        <v>0.74868416477165667</v>
      </c>
      <c r="AL217" s="16">
        <v>49970.122723279972</v>
      </c>
      <c r="AM217" s="28">
        <v>925528.4261887375</v>
      </c>
      <c r="AN217" s="15">
        <v>0.67871524511695536</v>
      </c>
      <c r="AO217" s="16">
        <v>43101.886961214987</v>
      </c>
      <c r="AP217" s="17">
        <v>611611.66927212675</v>
      </c>
      <c r="AQ217" s="15">
        <v>0.73898286640327759</v>
      </c>
      <c r="AR217" s="16">
        <v>61719.395532552691</v>
      </c>
      <c r="AS217" s="17">
        <v>1076961.8072348568</v>
      </c>
      <c r="AT217" s="15">
        <v>0.6744828691541026</v>
      </c>
      <c r="AU217" s="16">
        <v>50009.034214507992</v>
      </c>
      <c r="AV217" s="17">
        <v>696174.16819001012</v>
      </c>
      <c r="AW217" s="24">
        <v>199.8</v>
      </c>
      <c r="AX217" s="24">
        <v>94.2</v>
      </c>
      <c r="AY217" s="24">
        <v>198.6</v>
      </c>
      <c r="AZ217" s="24">
        <v>68.8</v>
      </c>
      <c r="BA217" s="24">
        <f t="shared" si="68"/>
        <v>199.2</v>
      </c>
      <c r="BB217" s="24">
        <f t="shared" si="69"/>
        <v>81.5</v>
      </c>
      <c r="BC217" s="19">
        <f t="shared" si="70"/>
        <v>7.1834084772962714E-2</v>
      </c>
      <c r="BD217" s="24">
        <v>42.569714162803294</v>
      </c>
      <c r="BE217" s="19">
        <f t="shared" si="71"/>
        <v>-5.1054754883044673</v>
      </c>
      <c r="BF217" s="24">
        <f t="shared" si="72"/>
        <v>2.444171779141104</v>
      </c>
      <c r="BJ217" s="14"/>
      <c r="BK217" s="14">
        <f t="shared" si="73"/>
        <v>-7.5222643443417834</v>
      </c>
      <c r="BL217" s="14">
        <f t="shared" si="74"/>
        <v>-29.277866767504719</v>
      </c>
      <c r="BM217" s="14">
        <f t="shared" si="75"/>
        <v>-48.226079642806354</v>
      </c>
      <c r="BN217" s="14">
        <f t="shared" si="76"/>
        <v>1.8953953953953984</v>
      </c>
      <c r="BO217" s="14">
        <f t="shared" si="77"/>
        <v>-6.1932059447982901</v>
      </c>
      <c r="BP217" s="14">
        <f t="shared" si="78"/>
        <v>-11.013953488372099</v>
      </c>
      <c r="BQ217" s="14">
        <f t="shared" si="79"/>
        <v>1.599899598393566</v>
      </c>
      <c r="BR217" s="14">
        <f t="shared" si="80"/>
        <v>-22.741104294478518</v>
      </c>
      <c r="BS217" s="24">
        <f t="shared" si="81"/>
        <v>-14.656965920839642</v>
      </c>
      <c r="BT217" s="24">
        <f t="shared" si="82"/>
        <v>2.7009917700020303</v>
      </c>
      <c r="BU217" s="24">
        <f t="shared" si="83"/>
        <v>-3.2177532003660358</v>
      </c>
      <c r="BV217" s="24">
        <f t="shared" si="84"/>
        <v>9.7184936449824146</v>
      </c>
      <c r="BW217" s="24">
        <f t="shared" si="85"/>
        <v>-11.509031723951972</v>
      </c>
      <c r="BX217" s="24">
        <f t="shared" si="86"/>
        <v>15.821713090490164</v>
      </c>
      <c r="BY217" s="24">
        <f t="shared" si="87"/>
        <v>2.0486054941408161</v>
      </c>
    </row>
    <row r="218" spans="1:77">
      <c r="A218" t="s">
        <v>235</v>
      </c>
      <c r="B218">
        <v>219</v>
      </c>
      <c r="C218" t="s">
        <v>313</v>
      </c>
      <c r="D218" t="s">
        <v>314</v>
      </c>
      <c r="E218" t="s">
        <v>308</v>
      </c>
      <c r="F218">
        <v>3</v>
      </c>
      <c r="G218" t="s">
        <v>299</v>
      </c>
      <c r="H218" t="s">
        <v>294</v>
      </c>
      <c r="I218" t="s">
        <v>295</v>
      </c>
      <c r="J218">
        <v>2</v>
      </c>
      <c r="K218" t="s">
        <v>345</v>
      </c>
      <c r="L218">
        <v>0</v>
      </c>
      <c r="M218" s="1" t="s">
        <v>366</v>
      </c>
      <c r="N218" t="s">
        <v>365</v>
      </c>
      <c r="O218">
        <v>7</v>
      </c>
      <c r="P218" s="14">
        <v>4</v>
      </c>
      <c r="Q218" s="14" t="s">
        <v>380</v>
      </c>
      <c r="R218" s="14">
        <v>4</v>
      </c>
      <c r="S218" s="14" t="s">
        <v>380</v>
      </c>
      <c r="T218" s="15">
        <v>0.71902299999999997</v>
      </c>
      <c r="U218" s="16">
        <v>47654.799999999996</v>
      </c>
      <c r="V218" s="17">
        <v>743987</v>
      </c>
      <c r="W218" s="24">
        <v>164.71799999999999</v>
      </c>
      <c r="X218" s="24">
        <v>100.10199999999999</v>
      </c>
      <c r="Y218" s="24">
        <v>84.7423</v>
      </c>
      <c r="Z218" s="19">
        <f t="shared" si="66"/>
        <v>6.40532697479929E-2</v>
      </c>
      <c r="AA218" s="19">
        <f t="shared" si="67"/>
        <v>46.836016518797692</v>
      </c>
      <c r="AB218" s="15">
        <v>0.70122800739152946</v>
      </c>
      <c r="AC218" s="16">
        <v>51443.293119657683</v>
      </c>
      <c r="AD218" s="17">
        <v>773002.31742045924</v>
      </c>
      <c r="AE218" s="21">
        <v>0.73322458861104867</v>
      </c>
      <c r="AF218" s="16">
        <v>59049.353119657688</v>
      </c>
      <c r="AG218" s="28">
        <v>996586.06242045935</v>
      </c>
      <c r="AH218" s="21">
        <v>0.72243813102262711</v>
      </c>
      <c r="AI218" s="16">
        <v>36821.086355706197</v>
      </c>
      <c r="AJ218" s="28">
        <v>616508.37679823581</v>
      </c>
      <c r="AK218" s="21">
        <v>0.74233313248692567</v>
      </c>
      <c r="AL218" s="16">
        <v>40616.402046201852</v>
      </c>
      <c r="AM218" s="28">
        <v>733576.55192391796</v>
      </c>
      <c r="AN218" s="21">
        <v>0.69424330850913518</v>
      </c>
      <c r="AO218" s="16">
        <v>34351.366874481908</v>
      </c>
      <c r="AP218" s="28">
        <v>508630.19135807181</v>
      </c>
      <c r="AQ218" s="15">
        <v>0.73322458861104867</v>
      </c>
      <c r="AR218" s="16">
        <v>59049.353119657688</v>
      </c>
      <c r="AS218" s="17">
        <v>996586.06242045935</v>
      </c>
      <c r="AT218" s="15">
        <v>0.70122800739152946</v>
      </c>
      <c r="AU218" s="16">
        <v>51443.293119657683</v>
      </c>
      <c r="AV218" s="17">
        <v>773002.31742045924</v>
      </c>
      <c r="AW218" s="24">
        <v>150.4</v>
      </c>
      <c r="AX218" s="24">
        <v>96.5</v>
      </c>
      <c r="AY218" s="24">
        <v>150.5</v>
      </c>
      <c r="AZ218" s="24">
        <v>81.099999999999994</v>
      </c>
      <c r="BA218" s="24">
        <f t="shared" si="68"/>
        <v>150.44999999999999</v>
      </c>
      <c r="BB218" s="24">
        <f t="shared" si="69"/>
        <v>88.8</v>
      </c>
      <c r="BC218" s="19">
        <f t="shared" si="70"/>
        <v>6.6549985634358877E-2</v>
      </c>
      <c r="BD218" s="24">
        <v>44.420083184746026</v>
      </c>
      <c r="BE218" s="19">
        <f t="shared" si="71"/>
        <v>-2.4779691490864786</v>
      </c>
      <c r="BF218" s="24">
        <f t="shared" si="72"/>
        <v>1.6942567567567566</v>
      </c>
      <c r="BJ218" s="14"/>
      <c r="BK218" s="14">
        <f t="shared" si="73"/>
        <v>-3.5693093742708681</v>
      </c>
      <c r="BL218" s="14">
        <f t="shared" si="74"/>
        <v>-38.727521889094355</v>
      </c>
      <c r="BM218" s="14">
        <f t="shared" si="75"/>
        <v>-46.272677603645981</v>
      </c>
      <c r="BN218" s="14">
        <f t="shared" si="76"/>
        <v>-9.5199468085106265</v>
      </c>
      <c r="BO218" s="14">
        <f t="shared" si="77"/>
        <v>-3.7326424870466215</v>
      </c>
      <c r="BP218" s="14">
        <f t="shared" si="78"/>
        <v>-4.4911220715166538</v>
      </c>
      <c r="BQ218" s="14">
        <f t="shared" si="79"/>
        <v>-9.4835493519441698</v>
      </c>
      <c r="BR218" s="14">
        <f t="shared" si="80"/>
        <v>-12.727477477477469</v>
      </c>
      <c r="BS218" s="24">
        <f t="shared" si="81"/>
        <v>-5.4388311791394912</v>
      </c>
      <c r="BT218" s="24">
        <f t="shared" si="82"/>
        <v>13.252772768453289</v>
      </c>
      <c r="BU218" s="24">
        <f t="shared" si="83"/>
        <v>0.4727229746017067</v>
      </c>
      <c r="BV218" s="24">
        <f t="shared" si="84"/>
        <v>19.296660365724506</v>
      </c>
      <c r="BW218" s="24">
        <f t="shared" si="85"/>
        <v>-17.328954804494607</v>
      </c>
      <c r="BX218" s="24">
        <f t="shared" si="86"/>
        <v>25.346437397183653</v>
      </c>
      <c r="BY218" s="24">
        <f t="shared" si="87"/>
        <v>1.4191358827894696</v>
      </c>
    </row>
    <row r="219" spans="1:77">
      <c r="A219" t="s">
        <v>236</v>
      </c>
      <c r="B219" s="6">
        <v>220</v>
      </c>
      <c r="C219" t="s">
        <v>307</v>
      </c>
      <c r="D219" t="s">
        <v>294</v>
      </c>
      <c r="E219" t="s">
        <v>308</v>
      </c>
      <c r="F219">
        <v>2</v>
      </c>
      <c r="G219" t="s">
        <v>297</v>
      </c>
      <c r="H219" t="s">
        <v>294</v>
      </c>
      <c r="I219" t="s">
        <v>298</v>
      </c>
      <c r="J219">
        <v>2</v>
      </c>
      <c r="L219">
        <v>1</v>
      </c>
      <c r="M219" s="1" t="s">
        <v>366</v>
      </c>
      <c r="N219" t="s">
        <v>365</v>
      </c>
      <c r="O219">
        <v>7</v>
      </c>
      <c r="P219" s="14">
        <v>4</v>
      </c>
      <c r="Q219" s="14" t="s">
        <v>380</v>
      </c>
      <c r="R219" s="14">
        <v>4</v>
      </c>
      <c r="S219" s="14" t="s">
        <v>380</v>
      </c>
      <c r="T219" s="15">
        <v>0.63605199999999995</v>
      </c>
      <c r="U219" s="16">
        <v>25824.199999999997</v>
      </c>
      <c r="V219" s="17">
        <v>299096</v>
      </c>
      <c r="W219" s="24">
        <v>92.1023</v>
      </c>
      <c r="X219" s="24">
        <v>83.212099999999992</v>
      </c>
      <c r="Y219" s="24">
        <v>77.166799999999995</v>
      </c>
      <c r="Z219" s="19">
        <f t="shared" si="66"/>
        <v>8.6340840399069183E-2</v>
      </c>
      <c r="AA219" s="19">
        <f t="shared" si="67"/>
        <v>34.746013429264025</v>
      </c>
      <c r="AB219" s="15">
        <v>0.61803200028887695</v>
      </c>
      <c r="AC219" s="16">
        <v>21862.666667632686</v>
      </c>
      <c r="AD219" s="17">
        <v>248872.1073895882</v>
      </c>
      <c r="AE219" s="21">
        <v>0.63997212235147927</v>
      </c>
      <c r="AF219" s="16">
        <v>25430.250534652019</v>
      </c>
      <c r="AG219" s="28">
        <v>308268.91967444279</v>
      </c>
      <c r="AH219" s="21">
        <v>0.66118704986973731</v>
      </c>
      <c r="AI219" s="16">
        <v>21360.703973781667</v>
      </c>
      <c r="AJ219" s="28">
        <v>290974.50425983605</v>
      </c>
      <c r="AK219" s="21">
        <v>0.68195861281151893</v>
      </c>
      <c r="AL219" s="16">
        <v>24341.354293174049</v>
      </c>
      <c r="AM219" s="28">
        <v>354279.57333864708</v>
      </c>
      <c r="AN219" s="21">
        <v>0.55443018185603277</v>
      </c>
      <c r="AO219" s="16">
        <v>14157.623158772301</v>
      </c>
      <c r="AP219" s="28">
        <v>137348.41261847649</v>
      </c>
      <c r="AQ219" s="15">
        <v>0.63997212235147927</v>
      </c>
      <c r="AR219" s="16">
        <v>25430.250534652019</v>
      </c>
      <c r="AS219" s="17">
        <v>308268.91967444279</v>
      </c>
      <c r="AT219" s="15">
        <v>0.61803200028887695</v>
      </c>
      <c r="AU219" s="16">
        <v>21862.666667632686</v>
      </c>
      <c r="AV219" s="17">
        <v>248872.1073895882</v>
      </c>
      <c r="AW219" s="24">
        <v>83.9</v>
      </c>
      <c r="AX219" s="24">
        <v>92.9</v>
      </c>
      <c r="AY219" s="24">
        <v>72.900000000000006</v>
      </c>
      <c r="AZ219" s="24">
        <v>76.3</v>
      </c>
      <c r="BA219" s="24">
        <f t="shared" si="68"/>
        <v>78.400000000000006</v>
      </c>
      <c r="BB219" s="24">
        <f t="shared" si="69"/>
        <v>84.6</v>
      </c>
      <c r="BC219" s="19">
        <f t="shared" si="70"/>
        <v>8.7846994574641235E-2</v>
      </c>
      <c r="BD219" s="24">
        <v>29.104125264142187</v>
      </c>
      <c r="BE219" s="19">
        <f t="shared" si="71"/>
        <v>-8.1621818143967175</v>
      </c>
      <c r="BF219" s="24">
        <f t="shared" si="72"/>
        <v>0.92671394799054385</v>
      </c>
      <c r="BJ219" s="14"/>
      <c r="BK219" s="14">
        <f t="shared" si="73"/>
        <v>-14.721748709770219</v>
      </c>
      <c r="BL219" s="14">
        <f t="shared" si="74"/>
        <v>-82.404911547591865</v>
      </c>
      <c r="BM219" s="14">
        <f t="shared" si="75"/>
        <v>-117.76443884416963</v>
      </c>
      <c r="BN219" s="14">
        <f t="shared" si="76"/>
        <v>-9.7762812872467144</v>
      </c>
      <c r="BO219" s="14">
        <f t="shared" si="77"/>
        <v>10.428310010764276</v>
      </c>
      <c r="BP219" s="14">
        <f t="shared" si="78"/>
        <v>-1.1360419397116617</v>
      </c>
      <c r="BQ219" s="14">
        <f t="shared" si="79"/>
        <v>-17.477423469387745</v>
      </c>
      <c r="BR219" s="14">
        <f t="shared" si="80"/>
        <v>1.6405437352245886</v>
      </c>
      <c r="BS219" s="24">
        <f t="shared" si="81"/>
        <v>-19.385183763186109</v>
      </c>
      <c r="BT219" s="24">
        <f t="shared" si="82"/>
        <v>-1.2439413172045202</v>
      </c>
      <c r="BU219" s="24">
        <f t="shared" si="83"/>
        <v>3.8015036553860666</v>
      </c>
      <c r="BV219" s="24">
        <f t="shared" si="84"/>
        <v>1.5491371774382265</v>
      </c>
      <c r="BW219" s="24">
        <f t="shared" si="85"/>
        <v>-6.0918784097472232</v>
      </c>
      <c r="BX219" s="24">
        <f t="shared" si="86"/>
        <v>2.9756226103267704</v>
      </c>
      <c r="BY219" s="24">
        <f t="shared" si="87"/>
        <v>15.576278592245698</v>
      </c>
    </row>
    <row r="220" spans="1:77">
      <c r="A220" t="s">
        <v>237</v>
      </c>
      <c r="B220" s="6">
        <v>221</v>
      </c>
      <c r="C220" t="s">
        <v>293</v>
      </c>
      <c r="D220" t="s">
        <v>294</v>
      </c>
      <c r="E220" t="s">
        <v>295</v>
      </c>
      <c r="F220">
        <v>1</v>
      </c>
      <c r="G220" t="s">
        <v>301</v>
      </c>
      <c r="H220" t="s">
        <v>302</v>
      </c>
      <c r="I220" t="s">
        <v>298</v>
      </c>
      <c r="J220">
        <v>1</v>
      </c>
      <c r="L220">
        <v>1</v>
      </c>
      <c r="M220" s="1" t="s">
        <v>366</v>
      </c>
      <c r="N220" t="s">
        <v>365</v>
      </c>
      <c r="O220">
        <v>7</v>
      </c>
      <c r="P220" s="14">
        <v>4</v>
      </c>
      <c r="Q220" s="14" t="s">
        <v>380</v>
      </c>
      <c r="R220" s="14">
        <v>4</v>
      </c>
      <c r="S220" s="14" t="s">
        <v>380</v>
      </c>
      <c r="T220" s="15">
        <v>0.64793299999999998</v>
      </c>
      <c r="U220" s="16">
        <v>25460.9</v>
      </c>
      <c r="V220" s="17">
        <v>309657</v>
      </c>
      <c r="W220" s="24">
        <v>95.477000000000004</v>
      </c>
      <c r="X220" s="24">
        <v>88.417100000000005</v>
      </c>
      <c r="Y220" s="24">
        <v>83.374300000000005</v>
      </c>
      <c r="Z220" s="19">
        <f t="shared" si="66"/>
        <v>8.2222911156537723E-2</v>
      </c>
      <c r="AA220" s="19">
        <f t="shared" si="67"/>
        <v>36.486180771300305</v>
      </c>
      <c r="AB220" s="15">
        <v>0.60779795389567126</v>
      </c>
      <c r="AC220" s="16">
        <v>20463.786238139372</v>
      </c>
      <c r="AD220" s="17">
        <v>226209.39411703462</v>
      </c>
      <c r="AE220" s="21">
        <v>0.65031389832116293</v>
      </c>
      <c r="AF220" s="16">
        <v>27025.994685183541</v>
      </c>
      <c r="AG220" s="28">
        <v>338164.14051235712</v>
      </c>
      <c r="AH220" s="21">
        <v>0.64960143844963758</v>
      </c>
      <c r="AI220" s="16">
        <v>20562.473372651875</v>
      </c>
      <c r="AJ220" s="28">
        <v>270082.89321671042</v>
      </c>
      <c r="AK220" s="21">
        <v>0.69109120302157567</v>
      </c>
      <c r="AL220" s="16">
        <v>25820.419588413606</v>
      </c>
      <c r="AM220" s="28">
        <v>387281.02555849624</v>
      </c>
      <c r="AN220" s="21">
        <v>0.60394519255378143</v>
      </c>
      <c r="AO220" s="16">
        <v>13726.817864081215</v>
      </c>
      <c r="AP220" s="28">
        <v>150117.67827305381</v>
      </c>
      <c r="AQ220" s="15">
        <v>0.65031389832116293</v>
      </c>
      <c r="AR220" s="16">
        <v>27025.994685183541</v>
      </c>
      <c r="AS220" s="17">
        <v>338164.14051235712</v>
      </c>
      <c r="AT220" s="15">
        <v>0.60779795389567126</v>
      </c>
      <c r="AU220" s="16">
        <v>20463.786238139372</v>
      </c>
      <c r="AV220" s="17">
        <v>226209.39411703462</v>
      </c>
      <c r="AW220" s="24">
        <v>78.900000000000006</v>
      </c>
      <c r="AX220" s="24">
        <v>95.5</v>
      </c>
      <c r="AY220" s="24">
        <v>83.3</v>
      </c>
      <c r="AZ220" s="24">
        <v>66.599999999999994</v>
      </c>
      <c r="BA220" s="24">
        <f t="shared" si="68"/>
        <v>81.099999999999994</v>
      </c>
      <c r="BB220" s="24">
        <f t="shared" si="69"/>
        <v>81.05</v>
      </c>
      <c r="BC220" s="19">
        <f t="shared" si="70"/>
        <v>9.0463909856687744E-2</v>
      </c>
      <c r="BD220" s="24">
        <v>32.808261847605216</v>
      </c>
      <c r="BE220" s="19">
        <f t="shared" si="71"/>
        <v>-4.3987807446218552</v>
      </c>
      <c r="BF220" s="24">
        <f t="shared" si="72"/>
        <v>1.000616903146206</v>
      </c>
      <c r="BJ220" s="14"/>
      <c r="BK220" s="14">
        <f t="shared" si="73"/>
        <v>-7.283410479718559</v>
      </c>
      <c r="BL220" s="14">
        <f t="shared" si="74"/>
        <v>-85.482901078065638</v>
      </c>
      <c r="BM220" s="14">
        <f t="shared" si="75"/>
        <v>-106.27617184216976</v>
      </c>
      <c r="BN220" s="14">
        <f t="shared" si="76"/>
        <v>-21.01013941698352</v>
      </c>
      <c r="BO220" s="14">
        <f t="shared" si="77"/>
        <v>7.4166492146596807</v>
      </c>
      <c r="BP220" s="14">
        <f t="shared" si="78"/>
        <v>-25.186636636636656</v>
      </c>
      <c r="BQ220" s="14">
        <f t="shared" si="79"/>
        <v>-17.727496917385956</v>
      </c>
      <c r="BR220" s="14">
        <f t="shared" si="80"/>
        <v>-9.0895743368291271</v>
      </c>
      <c r="BS220" s="24">
        <f t="shared" si="81"/>
        <v>-11.210343726159794</v>
      </c>
      <c r="BT220" s="24">
        <f t="shared" si="82"/>
        <v>-12.235030173004645</v>
      </c>
      <c r="BU220" s="24">
        <f t="shared" si="83"/>
        <v>0.2568403256032738</v>
      </c>
      <c r="BV220" s="24">
        <f t="shared" si="84"/>
        <v>5.7910715347012607</v>
      </c>
      <c r="BW220" s="24">
        <f t="shared" si="85"/>
        <v>1.3923847642465572</v>
      </c>
      <c r="BX220" s="24">
        <f t="shared" si="86"/>
        <v>8.4299714538524277</v>
      </c>
      <c r="BY220" s="24">
        <f t="shared" si="87"/>
        <v>20.043332989669448</v>
      </c>
    </row>
    <row r="221" spans="1:77">
      <c r="A221" t="s">
        <v>238</v>
      </c>
      <c r="B221">
        <v>222</v>
      </c>
      <c r="C221" t="s">
        <v>307</v>
      </c>
      <c r="D221" t="s">
        <v>294</v>
      </c>
      <c r="E221" t="s">
        <v>308</v>
      </c>
      <c r="F221">
        <v>2</v>
      </c>
      <c r="G221" t="s">
        <v>297</v>
      </c>
      <c r="H221" t="s">
        <v>294</v>
      </c>
      <c r="I221" t="s">
        <v>298</v>
      </c>
      <c r="J221">
        <v>2</v>
      </c>
      <c r="L221">
        <v>0</v>
      </c>
      <c r="M221" s="1" t="s">
        <v>366</v>
      </c>
      <c r="N221" t="s">
        <v>365</v>
      </c>
      <c r="O221">
        <v>7</v>
      </c>
      <c r="P221" s="14">
        <v>4</v>
      </c>
      <c r="Q221" s="14" t="s">
        <v>380</v>
      </c>
      <c r="R221" s="14">
        <v>4</v>
      </c>
      <c r="S221" s="14" t="s">
        <v>380</v>
      </c>
      <c r="T221" s="15">
        <v>0.72987999999999997</v>
      </c>
      <c r="U221" s="16">
        <v>51229</v>
      </c>
      <c r="V221" s="17">
        <v>820851</v>
      </c>
      <c r="W221" s="24">
        <v>148.554</v>
      </c>
      <c r="X221" s="24">
        <v>97.003599999999992</v>
      </c>
      <c r="Y221" s="24">
        <v>89.797600000000003</v>
      </c>
      <c r="Z221" s="19">
        <f t="shared" si="66"/>
        <v>6.2409621234548046E-2</v>
      </c>
      <c r="AA221" s="19">
        <f t="shared" si="67"/>
        <v>48.069511409553179</v>
      </c>
      <c r="AB221" s="15">
        <v>0.71061097708681475</v>
      </c>
      <c r="AC221" s="16">
        <v>53019.611650945066</v>
      </c>
      <c r="AD221" s="17">
        <v>822506.66710760829</v>
      </c>
      <c r="AE221" s="21">
        <v>0.73783880747229247</v>
      </c>
      <c r="AF221" s="16">
        <v>60058.071650945065</v>
      </c>
      <c r="AG221" s="28">
        <v>1031028.9811076084</v>
      </c>
      <c r="AH221" s="21">
        <v>0.72998271534497783</v>
      </c>
      <c r="AI221" s="16">
        <v>37726.790925095062</v>
      </c>
      <c r="AJ221" s="28">
        <v>649747.59496028477</v>
      </c>
      <c r="AK221" s="21">
        <v>0.74692879108629295</v>
      </c>
      <c r="AL221" s="16">
        <v>41252.766563444391</v>
      </c>
      <c r="AM221" s="28">
        <v>758929.62325560884</v>
      </c>
      <c r="AN221" s="21">
        <v>0.70049057349444144</v>
      </c>
      <c r="AO221" s="16">
        <v>34474.730706440008</v>
      </c>
      <c r="AP221" s="28">
        <v>520601.66711365286</v>
      </c>
      <c r="AQ221" s="15">
        <v>0.73783880747229247</v>
      </c>
      <c r="AR221" s="16">
        <v>60058.071650945065</v>
      </c>
      <c r="AS221" s="17">
        <v>1031028.9811076084</v>
      </c>
      <c r="AT221" s="15">
        <v>0.71061097708681475</v>
      </c>
      <c r="AU221" s="16">
        <v>53019.611650945066</v>
      </c>
      <c r="AV221" s="17">
        <v>822506.66710760829</v>
      </c>
      <c r="AW221" s="24">
        <v>146.69999999999999</v>
      </c>
      <c r="AX221" s="24">
        <v>99.4</v>
      </c>
      <c r="AY221" s="24">
        <v>146.69999999999999</v>
      </c>
      <c r="AZ221" s="24">
        <v>85.1</v>
      </c>
      <c r="BA221" s="24">
        <f t="shared" si="68"/>
        <v>146.69999999999999</v>
      </c>
      <c r="BB221" s="24">
        <f t="shared" si="69"/>
        <v>92.25</v>
      </c>
      <c r="BC221" s="19">
        <f t="shared" si="70"/>
        <v>6.4461011407228541E-2</v>
      </c>
      <c r="BD221" s="24">
        <v>45.302891983118741</v>
      </c>
      <c r="BE221" s="19">
        <f t="shared" si="71"/>
        <v>-2.9389426505558536</v>
      </c>
      <c r="BF221" s="24">
        <f t="shared" si="72"/>
        <v>1.5902439024390242</v>
      </c>
      <c r="BJ221" s="14"/>
      <c r="BK221" s="14">
        <f t="shared" si="73"/>
        <v>-4.1955491790485526</v>
      </c>
      <c r="BL221" s="14">
        <f t="shared" si="74"/>
        <v>-48.598695189895224</v>
      </c>
      <c r="BM221" s="14">
        <f t="shared" si="75"/>
        <v>-57.673525048624086</v>
      </c>
      <c r="BN221" s="14">
        <f t="shared" si="76"/>
        <v>-1.2638036809816044</v>
      </c>
      <c r="BO221" s="14">
        <f t="shared" si="77"/>
        <v>2.4108651911468955</v>
      </c>
      <c r="BP221" s="14">
        <f t="shared" si="78"/>
        <v>-5.5200940070505391</v>
      </c>
      <c r="BQ221" s="14">
        <f t="shared" si="79"/>
        <v>-1.2638036809816044</v>
      </c>
      <c r="BR221" s="14">
        <f t="shared" si="80"/>
        <v>-5.1529539295392865</v>
      </c>
      <c r="BS221" s="24">
        <f t="shared" si="81"/>
        <v>-6.1069377810700614</v>
      </c>
      <c r="BT221" s="24">
        <f t="shared" si="82"/>
        <v>3.8161190746733373</v>
      </c>
      <c r="BU221" s="24">
        <f t="shared" si="83"/>
        <v>1.4070928368394787E-2</v>
      </c>
      <c r="BV221" s="24">
        <f t="shared" si="84"/>
        <v>14.700891001394867</v>
      </c>
      <c r="BW221" s="24">
        <f t="shared" si="85"/>
        <v>-24.183186408147279</v>
      </c>
      <c r="BX221" s="24">
        <f t="shared" si="86"/>
        <v>20.385264135041044</v>
      </c>
      <c r="BY221" s="24">
        <f t="shared" si="87"/>
        <v>8.1590406866403118</v>
      </c>
    </row>
    <row r="222" spans="1:77">
      <c r="A222" t="s">
        <v>239</v>
      </c>
      <c r="B222">
        <v>223</v>
      </c>
      <c r="C222" t="s">
        <v>414</v>
      </c>
      <c r="D222" t="s">
        <v>314</v>
      </c>
      <c r="E222" t="s">
        <v>308</v>
      </c>
      <c r="F222">
        <v>4</v>
      </c>
      <c r="G222" t="s">
        <v>310</v>
      </c>
      <c r="H222" t="s">
        <v>294</v>
      </c>
      <c r="I222" t="s">
        <v>295</v>
      </c>
      <c r="J222">
        <v>3</v>
      </c>
      <c r="L222">
        <v>0</v>
      </c>
      <c r="M222" t="s">
        <v>367</v>
      </c>
      <c r="N222" t="s">
        <v>368</v>
      </c>
      <c r="O222">
        <v>7</v>
      </c>
      <c r="P222" s="14">
        <v>1</v>
      </c>
      <c r="Q222" s="14" t="s">
        <v>381</v>
      </c>
      <c r="R222" s="18">
        <v>4</v>
      </c>
      <c r="S222" s="18" t="s">
        <v>380</v>
      </c>
      <c r="T222" s="15">
        <v>0.70968200000000004</v>
      </c>
      <c r="U222" s="16">
        <v>39423.300000000003</v>
      </c>
      <c r="V222" s="17">
        <v>583455</v>
      </c>
      <c r="W222" s="24">
        <v>116.83200000000001</v>
      </c>
      <c r="X222" s="24">
        <v>110.077</v>
      </c>
      <c r="Y222" s="24">
        <v>92.989100000000008</v>
      </c>
      <c r="Z222" s="19">
        <f t="shared" si="66"/>
        <v>6.7568707098233802E-2</v>
      </c>
      <c r="AA222" s="19">
        <f t="shared" si="67"/>
        <v>44.399251204237089</v>
      </c>
      <c r="AB222" s="15">
        <v>0.71684376510648318</v>
      </c>
      <c r="AC222" s="16">
        <v>31887.290040075328</v>
      </c>
      <c r="AD222" s="17">
        <v>522744.66085519054</v>
      </c>
      <c r="AE222" s="21">
        <v>0.69018882431209894</v>
      </c>
      <c r="AF222" s="16">
        <v>41620.793244854744</v>
      </c>
      <c r="AG222" s="28">
        <v>598445.25565202441</v>
      </c>
      <c r="AH222" s="21">
        <v>0.71684376510648318</v>
      </c>
      <c r="AI222" s="16">
        <v>31887.290040075328</v>
      </c>
      <c r="AJ222" s="28">
        <v>522744.66085519054</v>
      </c>
      <c r="AK222" s="21">
        <v>0.69938098243657598</v>
      </c>
      <c r="AL222" s="16">
        <v>28562.883747993536</v>
      </c>
      <c r="AM222" s="28">
        <v>440509.27833588701</v>
      </c>
      <c r="AN222" s="21">
        <v>0.68249584595037316</v>
      </c>
      <c r="AO222" s="16">
        <v>27846.257131898456</v>
      </c>
      <c r="AP222" s="28">
        <v>392794.78293510427</v>
      </c>
      <c r="AQ222" s="15">
        <v>0.69018882431209894</v>
      </c>
      <c r="AR222" s="16">
        <v>41620.793244854744</v>
      </c>
      <c r="AS222" s="17">
        <v>598445.25565202441</v>
      </c>
      <c r="AT222" s="15">
        <v>0.71626958454981915</v>
      </c>
      <c r="AU222" s="16">
        <v>47996.56324485474</v>
      </c>
      <c r="AV222" s="17">
        <v>755503.26715202443</v>
      </c>
      <c r="AW222" s="24">
        <v>117.6</v>
      </c>
      <c r="AX222" s="24">
        <v>84.1</v>
      </c>
      <c r="AY222" s="24">
        <v>120.3</v>
      </c>
      <c r="AZ222" s="24">
        <v>99.8</v>
      </c>
      <c r="BA222" s="24">
        <f t="shared" si="68"/>
        <v>118.94999999999999</v>
      </c>
      <c r="BB222" s="24">
        <f t="shared" si="69"/>
        <v>91.949999999999989</v>
      </c>
      <c r="BC222" s="19">
        <f t="shared" si="70"/>
        <v>6.0999743140195684E-2</v>
      </c>
      <c r="BD222" s="24">
        <v>49.180534959058782</v>
      </c>
      <c r="BE222" s="19">
        <f t="shared" si="71"/>
        <v>-2.7186154049626876</v>
      </c>
      <c r="BF222" s="24">
        <f t="shared" si="72"/>
        <v>1.2936378466557912</v>
      </c>
      <c r="BJ222" s="14"/>
      <c r="BK222" s="14">
        <f t="shared" si="73"/>
        <v>-3.9833435193690079</v>
      </c>
      <c r="BL222" s="14">
        <f t="shared" si="74"/>
        <v>-41.574861617002767</v>
      </c>
      <c r="BM222" s="14">
        <f t="shared" si="75"/>
        <v>-48.539396485924236</v>
      </c>
      <c r="BN222" s="14">
        <f t="shared" si="76"/>
        <v>0.65306122448978443</v>
      </c>
      <c r="BO222" s="14">
        <f t="shared" si="77"/>
        <v>-30.888228299643288</v>
      </c>
      <c r="BP222" s="14">
        <f t="shared" si="78"/>
        <v>6.8245490981963819</v>
      </c>
      <c r="BQ222" s="14">
        <f t="shared" si="79"/>
        <v>1.7805800756620269</v>
      </c>
      <c r="BR222" s="14">
        <f t="shared" si="80"/>
        <v>-19.71397498640567</v>
      </c>
      <c r="BS222" s="24">
        <f t="shared" si="81"/>
        <v>9.7219026974837881</v>
      </c>
      <c r="BT222" s="24">
        <f t="shared" si="82"/>
        <v>2.9887218664629094</v>
      </c>
      <c r="BU222" s="24">
        <f t="shared" si="83"/>
        <v>0.99906917728708999</v>
      </c>
      <c r="BV222" s="24">
        <f t="shared" si="84"/>
        <v>5.2797966437758834</v>
      </c>
      <c r="BW222" s="24">
        <f t="shared" si="85"/>
        <v>-38.022828324431288</v>
      </c>
      <c r="BX222" s="24">
        <f t="shared" si="86"/>
        <v>2.5048666541256255</v>
      </c>
      <c r="BY222" s="24">
        <f t="shared" si="87"/>
        <v>32.450104616211355</v>
      </c>
    </row>
    <row r="223" spans="1:77">
      <c r="A223" t="s">
        <v>240</v>
      </c>
      <c r="B223">
        <v>224</v>
      </c>
      <c r="C223" t="s">
        <v>307</v>
      </c>
      <c r="D223" t="s">
        <v>294</v>
      </c>
      <c r="E223" t="s">
        <v>308</v>
      </c>
      <c r="F223">
        <v>2</v>
      </c>
      <c r="G223" t="s">
        <v>293</v>
      </c>
      <c r="H223" t="s">
        <v>294</v>
      </c>
      <c r="I223" t="s">
        <v>295</v>
      </c>
      <c r="J223">
        <v>1</v>
      </c>
      <c r="K223" t="s">
        <v>346</v>
      </c>
      <c r="L223">
        <v>1</v>
      </c>
      <c r="M223" t="s">
        <v>367</v>
      </c>
      <c r="N223" t="s">
        <v>368</v>
      </c>
      <c r="O223">
        <v>7</v>
      </c>
      <c r="P223" s="14">
        <v>4</v>
      </c>
      <c r="Q223" s="14" t="s">
        <v>380</v>
      </c>
      <c r="R223" s="14">
        <v>4</v>
      </c>
      <c r="S223" s="14" t="s">
        <v>380</v>
      </c>
      <c r="T223" s="15">
        <v>0.66956099999999996</v>
      </c>
      <c r="U223" s="16">
        <v>28409.200000000001</v>
      </c>
      <c r="V223" s="17">
        <v>370443</v>
      </c>
      <c r="W223" s="24">
        <v>101.01100000000001</v>
      </c>
      <c r="X223" s="24">
        <v>86.318599999999989</v>
      </c>
      <c r="Y223" s="24">
        <v>83.380099999999999</v>
      </c>
      <c r="Z223" s="19">
        <f t="shared" si="66"/>
        <v>7.6689801129998403E-2</v>
      </c>
      <c r="AA223" s="19">
        <f t="shared" si="67"/>
        <v>39.118630584458558</v>
      </c>
      <c r="AB223" s="15">
        <v>0.65237757515886463</v>
      </c>
      <c r="AC223" s="16">
        <v>26592.78055217435</v>
      </c>
      <c r="AD223" s="17">
        <v>336145.37365589832</v>
      </c>
      <c r="AE223" s="21">
        <v>0.66017466766211752</v>
      </c>
      <c r="AF223" s="16">
        <v>27855.450366754656</v>
      </c>
      <c r="AG223" s="28">
        <v>360488.77674090874</v>
      </c>
      <c r="AH223" s="21">
        <v>0.68574343142980976</v>
      </c>
      <c r="AI223" s="16">
        <v>24602.64526147674</v>
      </c>
      <c r="AJ223" s="28">
        <v>362583.47292851761</v>
      </c>
      <c r="AK223" s="21">
        <v>0.69209976106453053</v>
      </c>
      <c r="AL223" s="16">
        <v>25634.844856964006</v>
      </c>
      <c r="AM223" s="28">
        <v>385853.12404995103</v>
      </c>
      <c r="AN223" s="21">
        <v>0.59418313699315006</v>
      </c>
      <c r="AO223" s="16">
        <v>17839.567473040621</v>
      </c>
      <c r="AP223" s="28">
        <v>192539.29998930387</v>
      </c>
      <c r="AQ223" s="15">
        <v>0.66017466766211752</v>
      </c>
      <c r="AR223" s="16">
        <v>27855.450366754656</v>
      </c>
      <c r="AS223" s="17">
        <v>360488.77674090874</v>
      </c>
      <c r="AT223" s="15">
        <v>0.65237757515886463</v>
      </c>
      <c r="AU223" s="16">
        <v>26592.78055217435</v>
      </c>
      <c r="AV223" s="17">
        <v>336145.37365589832</v>
      </c>
      <c r="AW223" s="24">
        <v>88.6</v>
      </c>
      <c r="AX223" s="24">
        <v>91.2</v>
      </c>
      <c r="AY223" s="24">
        <v>88.6</v>
      </c>
      <c r="AZ223" s="24">
        <v>85.7</v>
      </c>
      <c r="BA223" s="24">
        <f t="shared" si="68"/>
        <v>88.6</v>
      </c>
      <c r="BB223" s="24">
        <f t="shared" si="69"/>
        <v>88.45</v>
      </c>
      <c r="BC223" s="19">
        <f t="shared" si="70"/>
        <v>7.9110952094781944E-2</v>
      </c>
      <c r="BD223" s="24">
        <v>32.378469984814096</v>
      </c>
      <c r="BE223" s="19">
        <f t="shared" si="71"/>
        <v>-7.5377863006849903</v>
      </c>
      <c r="BF223" s="24">
        <f t="shared" si="72"/>
        <v>1.0016958733747878</v>
      </c>
      <c r="BJ223" s="14"/>
      <c r="BK223" s="14">
        <f t="shared" si="73"/>
        <v>-12.685964699082142</v>
      </c>
      <c r="BL223" s="14">
        <f t="shared" si="74"/>
        <v>-59.248255558506912</v>
      </c>
      <c r="BM223" s="14">
        <f t="shared" si="75"/>
        <v>-92.398642781281126</v>
      </c>
      <c r="BN223" s="14">
        <f t="shared" si="76"/>
        <v>-14.00790067720092</v>
      </c>
      <c r="BO223" s="14">
        <f t="shared" si="77"/>
        <v>5.3524122807017687</v>
      </c>
      <c r="BP223" s="14">
        <f t="shared" si="78"/>
        <v>2.707001166861148</v>
      </c>
      <c r="BQ223" s="14">
        <f t="shared" si="79"/>
        <v>-14.00790067720092</v>
      </c>
      <c r="BR223" s="14">
        <f t="shared" si="80"/>
        <v>2.4097230073487999</v>
      </c>
      <c r="BS223" s="24">
        <f t="shared" si="81"/>
        <v>-20.816797714054065</v>
      </c>
      <c r="BT223" s="24">
        <f t="shared" si="82"/>
        <v>-7.5210902159752235</v>
      </c>
      <c r="BU223" s="24">
        <f t="shared" si="83"/>
        <v>2.3598376139117523</v>
      </c>
      <c r="BV223" s="24">
        <f t="shared" si="84"/>
        <v>1.9879399756761507</v>
      </c>
      <c r="BW223" s="24">
        <f t="shared" si="85"/>
        <v>-10.822593850347834</v>
      </c>
      <c r="BX223" s="24">
        <f t="shared" si="86"/>
        <v>2.7613129454639251</v>
      </c>
      <c r="BY223" s="24">
        <f t="shared" si="87"/>
        <v>3.9937797802969444</v>
      </c>
    </row>
    <row r="224" spans="1:77">
      <c r="A224" t="s">
        <v>241</v>
      </c>
      <c r="B224">
        <v>225</v>
      </c>
      <c r="C224" t="s">
        <v>310</v>
      </c>
      <c r="D224" t="s">
        <v>294</v>
      </c>
      <c r="E224" t="s">
        <v>295</v>
      </c>
      <c r="F224">
        <v>3</v>
      </c>
      <c r="G224" t="s">
        <v>307</v>
      </c>
      <c r="H224" t="s">
        <v>294</v>
      </c>
      <c r="I224" t="s">
        <v>308</v>
      </c>
      <c r="J224">
        <v>2</v>
      </c>
      <c r="L224">
        <v>2</v>
      </c>
      <c r="M224" t="s">
        <v>367</v>
      </c>
      <c r="N224" t="s">
        <v>368</v>
      </c>
      <c r="O224">
        <v>7</v>
      </c>
      <c r="P224" s="14">
        <v>1</v>
      </c>
      <c r="Q224" s="14" t="s">
        <v>381</v>
      </c>
      <c r="R224" s="14">
        <v>1</v>
      </c>
      <c r="S224" s="14" t="s">
        <v>381</v>
      </c>
      <c r="T224" s="15">
        <v>0.70982699999999999</v>
      </c>
      <c r="U224" s="16">
        <v>37279.899999999994</v>
      </c>
      <c r="V224" s="17">
        <v>546426</v>
      </c>
      <c r="W224" s="24">
        <v>121.34699999999999</v>
      </c>
      <c r="X224" s="24">
        <v>99.725499999999997</v>
      </c>
      <c r="Y224" s="24">
        <v>87.811399999999992</v>
      </c>
      <c r="Z224" s="19">
        <f t="shared" si="66"/>
        <v>6.822497465347549E-2</v>
      </c>
      <c r="AA224" s="19">
        <f t="shared" si="67"/>
        <v>43.972167307315743</v>
      </c>
      <c r="AB224" s="15">
        <v>0.72442147447075333</v>
      </c>
      <c r="AC224" s="16">
        <v>33214.565554329842</v>
      </c>
      <c r="AD224" s="17">
        <v>560250.55584889324</v>
      </c>
      <c r="AE224" s="21">
        <v>0.73707235858308728</v>
      </c>
      <c r="AF224" s="16">
        <v>35876.739471772213</v>
      </c>
      <c r="AG224" s="28">
        <v>634908.80461263156</v>
      </c>
      <c r="AH224" s="21">
        <v>0.72442147447075333</v>
      </c>
      <c r="AI224" s="16">
        <v>33214.565554329842</v>
      </c>
      <c r="AJ224" s="28">
        <v>560250.55584889324</v>
      </c>
      <c r="AK224" s="21">
        <v>0.73707235858308728</v>
      </c>
      <c r="AL224" s="16">
        <v>35876.739471772213</v>
      </c>
      <c r="AM224" s="28">
        <v>634908.80461263156</v>
      </c>
      <c r="AN224" s="21">
        <v>0.72442147447075333</v>
      </c>
      <c r="AO224" s="16">
        <v>33214.565554329842</v>
      </c>
      <c r="AP224" s="28">
        <v>560250.55584889324</v>
      </c>
      <c r="AQ224" s="15">
        <v>0.68704340568571076</v>
      </c>
      <c r="AR224" s="16">
        <v>29052.71296425334</v>
      </c>
      <c r="AS224" s="17">
        <v>415192.91570436611</v>
      </c>
      <c r="AT224" s="15">
        <v>0.67843328329465191</v>
      </c>
      <c r="AU224" s="16">
        <v>27200.371035573135</v>
      </c>
      <c r="AV224" s="17">
        <v>378353.26937152172</v>
      </c>
      <c r="AW224" s="24">
        <v>112.7</v>
      </c>
      <c r="AX224" s="24">
        <v>101.2</v>
      </c>
      <c r="AY224" s="24">
        <v>124.1</v>
      </c>
      <c r="AZ224" s="24">
        <v>89.3</v>
      </c>
      <c r="BA224" s="24">
        <f t="shared" si="68"/>
        <v>118.4</v>
      </c>
      <c r="BB224" s="24">
        <f t="shared" si="69"/>
        <v>95.25</v>
      </c>
      <c r="BC224" s="19">
        <f t="shared" si="70"/>
        <v>5.9285198751838873E-2</v>
      </c>
      <c r="BD224" s="24">
        <v>50.602849668391265</v>
      </c>
      <c r="BE224" s="19">
        <f t="shared" si="71"/>
        <v>1.4594474470753349</v>
      </c>
      <c r="BF224" s="24">
        <f t="shared" si="72"/>
        <v>1.2430446194225722</v>
      </c>
      <c r="BJ224" s="14"/>
      <c r="BK224" s="14">
        <f t="shared" si="73"/>
        <v>2.0146385750665048</v>
      </c>
      <c r="BL224" s="14">
        <f t="shared" si="74"/>
        <v>-12.239613488306478</v>
      </c>
      <c r="BM224" s="14">
        <f t="shared" si="75"/>
        <v>2.4675666457744496</v>
      </c>
      <c r="BN224" s="14">
        <f t="shared" si="76"/>
        <v>-7.6725820763087764</v>
      </c>
      <c r="BO224" s="14">
        <f t="shared" si="77"/>
        <v>1.4570158102766859</v>
      </c>
      <c r="BP224" s="14">
        <f t="shared" si="78"/>
        <v>1.6669652855543171</v>
      </c>
      <c r="BQ224" s="14">
        <f t="shared" si="79"/>
        <v>-2.4890202702702604</v>
      </c>
      <c r="BR224" s="14">
        <f t="shared" si="80"/>
        <v>-4.6986876640419917</v>
      </c>
      <c r="BS224" s="24">
        <f t="shared" si="81"/>
        <v>13.10337738788915</v>
      </c>
      <c r="BT224" s="24">
        <f t="shared" si="82"/>
        <v>14.553843640168859</v>
      </c>
      <c r="BU224" s="24">
        <f t="shared" si="83"/>
        <v>2.0146385750665048</v>
      </c>
      <c r="BV224" s="24">
        <f t="shared" si="84"/>
        <v>3.9110592235723844</v>
      </c>
      <c r="BW224" s="24">
        <f t="shared" si="85"/>
        <v>-3.9110592235723844</v>
      </c>
      <c r="BX224" s="24">
        <f t="shared" si="86"/>
        <v>13.936301397901765</v>
      </c>
      <c r="BY224" s="24">
        <f t="shared" si="87"/>
        <v>13.936301397901765</v>
      </c>
    </row>
    <row r="225" spans="1:101">
      <c r="A225" t="s">
        <v>242</v>
      </c>
      <c r="B225" s="5">
        <v>226</v>
      </c>
      <c r="C225" t="s">
        <v>417</v>
      </c>
      <c r="D225" t="s">
        <v>314</v>
      </c>
      <c r="E225" t="s">
        <v>416</v>
      </c>
      <c r="F225">
        <v>4</v>
      </c>
      <c r="G225" t="s">
        <v>313</v>
      </c>
      <c r="H225" t="s">
        <v>314</v>
      </c>
      <c r="I225" t="s">
        <v>308</v>
      </c>
      <c r="J225">
        <v>3</v>
      </c>
      <c r="L225">
        <v>2</v>
      </c>
      <c r="M225" t="s">
        <v>367</v>
      </c>
      <c r="N225" t="s">
        <v>368</v>
      </c>
      <c r="O225">
        <v>7</v>
      </c>
      <c r="P225" s="14">
        <v>1</v>
      </c>
      <c r="Q225" s="14" t="s">
        <v>381</v>
      </c>
      <c r="R225" s="14">
        <v>1</v>
      </c>
      <c r="S225" s="14" t="s">
        <v>381</v>
      </c>
      <c r="T225" s="15">
        <v>0.62980000000000003</v>
      </c>
      <c r="U225" s="16">
        <v>27197.9</v>
      </c>
      <c r="V225" s="17">
        <v>300076</v>
      </c>
      <c r="W225" s="24">
        <v>106.34599999999999</v>
      </c>
      <c r="X225" s="24">
        <v>101.899</v>
      </c>
      <c r="Y225" s="24">
        <v>60.027799999999999</v>
      </c>
      <c r="Z225" s="19">
        <f t="shared" si="66"/>
        <v>9.0636705367973455E-2</v>
      </c>
      <c r="AA225" s="19">
        <f t="shared" si="67"/>
        <v>33.099173097923</v>
      </c>
      <c r="AB225" s="15">
        <v>0.72856100756129827</v>
      </c>
      <c r="AC225" s="16">
        <v>33239.05841393218</v>
      </c>
      <c r="AD225" s="17">
        <v>569395.90589828661</v>
      </c>
      <c r="AE225" s="21">
        <v>0.72343437540142874</v>
      </c>
      <c r="AF225" s="16">
        <v>31980.658311407951</v>
      </c>
      <c r="AG225" s="28">
        <v>537462.10509220394</v>
      </c>
      <c r="AH225" s="21">
        <v>0.72856100756129827</v>
      </c>
      <c r="AI225" s="16">
        <v>33239.05841393218</v>
      </c>
      <c r="AJ225" s="28">
        <v>569395.90589828661</v>
      </c>
      <c r="AK225" s="21">
        <v>0.72343437540142874</v>
      </c>
      <c r="AL225" s="16">
        <v>31980.658311407951</v>
      </c>
      <c r="AM225" s="28">
        <v>537462.10509220394</v>
      </c>
      <c r="AN225" s="21">
        <v>0.72856100756129827</v>
      </c>
      <c r="AO225" s="16">
        <v>33239.05841393218</v>
      </c>
      <c r="AP225" s="28">
        <v>569395.90589828661</v>
      </c>
      <c r="AQ225" s="15">
        <v>0.65133264768447152</v>
      </c>
      <c r="AR225" s="16">
        <v>24188.755750550419</v>
      </c>
      <c r="AS225" s="17">
        <v>307535.10338112421</v>
      </c>
      <c r="AT225" s="15">
        <v>0.65101203676986519</v>
      </c>
      <c r="AU225" s="16">
        <v>24857.583399189349</v>
      </c>
      <c r="AV225" s="17">
        <v>315602.96528408054</v>
      </c>
      <c r="AW225" s="24">
        <v>105.2</v>
      </c>
      <c r="AX225" s="24">
        <v>99.3</v>
      </c>
      <c r="AY225" s="24">
        <v>103</v>
      </c>
      <c r="AZ225" s="24">
        <v>105.2</v>
      </c>
      <c r="BA225" s="24">
        <f t="shared" si="68"/>
        <v>104.1</v>
      </c>
      <c r="BB225" s="24">
        <f t="shared" si="69"/>
        <v>102.25</v>
      </c>
      <c r="BC225" s="19">
        <f t="shared" si="70"/>
        <v>5.8376005288435992E-2</v>
      </c>
      <c r="BD225" s="24">
        <v>51.390977939942836</v>
      </c>
      <c r="BE225" s="19">
        <f t="shared" si="71"/>
        <v>9.8761007561298246</v>
      </c>
      <c r="BF225" s="24">
        <f t="shared" si="72"/>
        <v>1.0180929095354523</v>
      </c>
      <c r="BJ225" s="14"/>
      <c r="BK225" s="14">
        <f t="shared" si="73"/>
        <v>13.555626301204279</v>
      </c>
      <c r="BL225" s="14">
        <f t="shared" si="74"/>
        <v>18.174878297394915</v>
      </c>
      <c r="BM225" s="14">
        <f t="shared" si="75"/>
        <v>47.299234699168395</v>
      </c>
      <c r="BN225" s="14">
        <f t="shared" si="76"/>
        <v>-1.0893536121672875</v>
      </c>
      <c r="BO225" s="14">
        <f t="shared" si="77"/>
        <v>-2.6173212487411921</v>
      </c>
      <c r="BP225" s="14">
        <f t="shared" si="78"/>
        <v>42.939353612167302</v>
      </c>
      <c r="BQ225" s="14">
        <f t="shared" si="79"/>
        <v>-2.1575408261287174</v>
      </c>
      <c r="BR225" s="14">
        <f t="shared" si="80"/>
        <v>0.34327628361858098</v>
      </c>
      <c r="BS225" s="24">
        <f t="shared" si="81"/>
        <v>35.59341653975963</v>
      </c>
      <c r="BT225" s="24">
        <f t="shared" si="82"/>
        <v>-4.0980392426224634</v>
      </c>
      <c r="BU225" s="24">
        <f t="shared" si="83"/>
        <v>13.555626301204279</v>
      </c>
      <c r="BV225" s="24">
        <f t="shared" si="84"/>
        <v>14.955159036553892</v>
      </c>
      <c r="BW225" s="24">
        <f t="shared" si="85"/>
        <v>14.955159036553892</v>
      </c>
      <c r="BX225" s="24">
        <f t="shared" si="86"/>
        <v>44.167970698414045</v>
      </c>
      <c r="BY225" s="24">
        <f t="shared" si="87"/>
        <v>44.167970698414045</v>
      </c>
    </row>
    <row r="226" spans="1:101">
      <c r="A226" t="s">
        <v>243</v>
      </c>
      <c r="B226">
        <v>227</v>
      </c>
      <c r="C226" t="s">
        <v>293</v>
      </c>
      <c r="D226" t="s">
        <v>294</v>
      </c>
      <c r="E226" t="s">
        <v>295</v>
      </c>
      <c r="F226">
        <v>1</v>
      </c>
      <c r="G226" t="s">
        <v>293</v>
      </c>
      <c r="H226" t="s">
        <v>294</v>
      </c>
      <c r="I226" t="s">
        <v>295</v>
      </c>
      <c r="J226">
        <v>1</v>
      </c>
      <c r="L226">
        <v>2</v>
      </c>
      <c r="M226" t="s">
        <v>367</v>
      </c>
      <c r="N226" t="s">
        <v>368</v>
      </c>
      <c r="O226">
        <v>7</v>
      </c>
      <c r="P226" s="14">
        <v>4</v>
      </c>
      <c r="Q226" s="14" t="s">
        <v>380</v>
      </c>
      <c r="R226" s="14">
        <v>4</v>
      </c>
      <c r="S226" s="14" t="s">
        <v>380</v>
      </c>
      <c r="T226" s="15">
        <v>0.753081</v>
      </c>
      <c r="U226" s="16">
        <v>54507</v>
      </c>
      <c r="V226" s="17">
        <v>955881</v>
      </c>
      <c r="W226" s="24">
        <v>160.26299999999998</v>
      </c>
      <c r="X226" s="24">
        <v>107.215</v>
      </c>
      <c r="Y226" s="24">
        <v>89.345500000000001</v>
      </c>
      <c r="Z226" s="19">
        <f t="shared" si="66"/>
        <v>5.7022788401485121E-2</v>
      </c>
      <c r="AA226" s="19">
        <f t="shared" si="67"/>
        <v>52.610545434531346</v>
      </c>
      <c r="AB226" s="15">
        <v>0.68840919686762703</v>
      </c>
      <c r="AC226" s="16">
        <v>36325.069164163688</v>
      </c>
      <c r="AD226" s="17">
        <v>527230.30234639952</v>
      </c>
      <c r="AE226" s="21">
        <v>0.74353261748731325</v>
      </c>
      <c r="AF226" s="16">
        <v>45816.429730030977</v>
      </c>
      <c r="AG226" s="28">
        <v>812124.19879117457</v>
      </c>
      <c r="AH226" s="21">
        <v>0.71646250171794723</v>
      </c>
      <c r="AI226" s="16">
        <v>39917.572030987285</v>
      </c>
      <c r="AJ226" s="28">
        <v>653787.73023669119</v>
      </c>
      <c r="AK226" s="21">
        <v>0.76629237470373812</v>
      </c>
      <c r="AL226" s="16">
        <v>49363.764239621654</v>
      </c>
      <c r="AM226" s="28">
        <v>984831.16486993805</v>
      </c>
      <c r="AN226" s="21">
        <v>0.68840919686762703</v>
      </c>
      <c r="AO226" s="16">
        <v>36325.069164163688</v>
      </c>
      <c r="AP226" s="28">
        <v>527230.30234639952</v>
      </c>
      <c r="AQ226" s="15">
        <v>0.74353261748731325</v>
      </c>
      <c r="AR226" s="16">
        <v>45816.429730030977</v>
      </c>
      <c r="AS226" s="17">
        <v>812124.19879117457</v>
      </c>
      <c r="AT226" s="15">
        <v>0.68840919686762703</v>
      </c>
      <c r="AU226" s="16">
        <v>36325.069164163688</v>
      </c>
      <c r="AV226" s="17">
        <v>527230.30234639952</v>
      </c>
      <c r="AW226" s="24">
        <v>163.30000000000001</v>
      </c>
      <c r="AX226" s="24">
        <v>106.8</v>
      </c>
      <c r="AY226" s="24">
        <v>166.5</v>
      </c>
      <c r="AZ226" s="24">
        <v>70.900000000000006</v>
      </c>
      <c r="BA226" s="24">
        <f t="shared" si="68"/>
        <v>164.9</v>
      </c>
      <c r="BB226" s="24">
        <f t="shared" si="69"/>
        <v>88.85</v>
      </c>
      <c r="BC226" s="19">
        <f t="shared" si="70"/>
        <v>6.8897916152583893E-2</v>
      </c>
      <c r="BD226" s="24">
        <v>43.542681223566881</v>
      </c>
      <c r="BE226" s="19">
        <f t="shared" si="71"/>
        <v>-6.4671803132372974</v>
      </c>
      <c r="BF226" s="24">
        <f t="shared" si="72"/>
        <v>1.8559369724254362</v>
      </c>
      <c r="BJ226" s="14"/>
      <c r="BK226" s="14">
        <f t="shared" si="73"/>
        <v>-9.3943839545781955</v>
      </c>
      <c r="BL226" s="14">
        <f t="shared" si="74"/>
        <v>-50.053396329864675</v>
      </c>
      <c r="BM226" s="14">
        <f t="shared" si="75"/>
        <v>-81.302363643728782</v>
      </c>
      <c r="BN226" s="14">
        <f t="shared" si="76"/>
        <v>1.8597672994488883</v>
      </c>
      <c r="BO226" s="14">
        <f t="shared" si="77"/>
        <v>-0.38857677902622312</v>
      </c>
      <c r="BP226" s="14">
        <f t="shared" si="78"/>
        <v>-26.016220028208735</v>
      </c>
      <c r="BQ226" s="14">
        <f t="shared" si="79"/>
        <v>2.8120072771376767</v>
      </c>
      <c r="BR226" s="14">
        <f t="shared" si="80"/>
        <v>-20.669667979741149</v>
      </c>
      <c r="BS226" s="24">
        <f t="shared" si="81"/>
        <v>-20.825231603001534</v>
      </c>
      <c r="BT226" s="24">
        <f t="shared" si="82"/>
        <v>1.4624264264370133</v>
      </c>
      <c r="BU226" s="24">
        <f t="shared" si="83"/>
        <v>-5.111013932236264</v>
      </c>
      <c r="BV226" s="24">
        <f t="shared" si="84"/>
        <v>18.96823982396139</v>
      </c>
      <c r="BW226" s="24">
        <f t="shared" si="85"/>
        <v>-10.419050977174358</v>
      </c>
      <c r="BX226" s="24">
        <f t="shared" si="86"/>
        <v>17.701332065071281</v>
      </c>
      <c r="BY226" s="24">
        <f t="shared" si="87"/>
        <v>2.9396068993979649</v>
      </c>
    </row>
    <row r="227" spans="1:101">
      <c r="A227" t="s">
        <v>244</v>
      </c>
      <c r="B227">
        <v>228</v>
      </c>
      <c r="C227" t="s">
        <v>299</v>
      </c>
      <c r="D227" t="s">
        <v>294</v>
      </c>
      <c r="E227" t="s">
        <v>295</v>
      </c>
      <c r="F227">
        <v>2</v>
      </c>
      <c r="G227" t="s">
        <v>297</v>
      </c>
      <c r="H227" t="s">
        <v>294</v>
      </c>
      <c r="I227" t="s">
        <v>298</v>
      </c>
      <c r="J227">
        <v>2</v>
      </c>
      <c r="L227">
        <v>2</v>
      </c>
      <c r="M227" t="s">
        <v>367</v>
      </c>
      <c r="N227" t="s">
        <v>368</v>
      </c>
      <c r="O227">
        <v>7</v>
      </c>
      <c r="P227" s="14">
        <v>4</v>
      </c>
      <c r="Q227" s="14" t="s">
        <v>380</v>
      </c>
      <c r="R227" s="14">
        <v>4</v>
      </c>
      <c r="S227" s="14" t="s">
        <v>380</v>
      </c>
      <c r="T227" s="15">
        <v>0.73265899999999995</v>
      </c>
      <c r="U227" s="16">
        <v>56823</v>
      </c>
      <c r="V227" s="17">
        <v>894612</v>
      </c>
      <c r="W227" s="24">
        <v>190.226</v>
      </c>
      <c r="X227" s="24">
        <v>103.17400000000001</v>
      </c>
      <c r="Y227" s="24">
        <v>79.959500000000006</v>
      </c>
      <c r="Z227" s="19">
        <f t="shared" si="66"/>
        <v>6.3516921302195814E-2</v>
      </c>
      <c r="AA227" s="19">
        <f t="shared" si="67"/>
        <v>47.231508368090388</v>
      </c>
      <c r="AB227" s="15">
        <v>0.66475196649472401</v>
      </c>
      <c r="AC227" s="16">
        <v>41386.288370512324</v>
      </c>
      <c r="AD227" s="17">
        <v>557490.4333695774</v>
      </c>
      <c r="AE227" s="21">
        <v>0.74895380019559399</v>
      </c>
      <c r="AF227" s="16">
        <v>54234.368019261441</v>
      </c>
      <c r="AG227" s="28">
        <v>988332.99177509767</v>
      </c>
      <c r="AH227" s="21">
        <v>0.69758343165191439</v>
      </c>
      <c r="AI227" s="16">
        <v>42794.522229007351</v>
      </c>
      <c r="AJ227" s="28">
        <v>655927.89624965191</v>
      </c>
      <c r="AK227" s="21">
        <v>0.76261488911868613</v>
      </c>
      <c r="AL227" s="16">
        <v>53681.700599820564</v>
      </c>
      <c r="AM227" s="28">
        <v>1053871.4129234059</v>
      </c>
      <c r="AN227" s="21">
        <v>0.66475196649472401</v>
      </c>
      <c r="AO227" s="16">
        <v>41386.288370512324</v>
      </c>
      <c r="AP227" s="28">
        <v>557490.4333695774</v>
      </c>
      <c r="AQ227" s="15">
        <v>0.74895380019559399</v>
      </c>
      <c r="AR227" s="16">
        <v>54234.368019261441</v>
      </c>
      <c r="AS227" s="17">
        <v>988332.99177509767</v>
      </c>
      <c r="AT227" s="15">
        <v>0.66475196649472401</v>
      </c>
      <c r="AU227" s="16">
        <v>41386.288370512324</v>
      </c>
      <c r="AV227" s="17">
        <v>557490.4333695774</v>
      </c>
      <c r="AW227" s="24">
        <v>198.3</v>
      </c>
      <c r="AX227" s="24">
        <v>100.9</v>
      </c>
      <c r="AY227" s="24">
        <v>197.1</v>
      </c>
      <c r="AZ227" s="24">
        <v>62.8</v>
      </c>
      <c r="BA227" s="24">
        <f t="shared" si="68"/>
        <v>197.7</v>
      </c>
      <c r="BB227" s="24">
        <f t="shared" si="69"/>
        <v>81.849999999999994</v>
      </c>
      <c r="BC227" s="19">
        <f t="shared" si="70"/>
        <v>7.4236768728686134E-2</v>
      </c>
      <c r="BD227" s="24">
        <v>40.411241644475801</v>
      </c>
      <c r="BE227" s="19">
        <f t="shared" si="71"/>
        <v>-6.7907033505275933</v>
      </c>
      <c r="BF227" s="24">
        <f t="shared" si="72"/>
        <v>2.4153940134392182</v>
      </c>
      <c r="BJ227" s="14"/>
      <c r="BK227" s="14">
        <f t="shared" si="73"/>
        <v>-10.215394151198032</v>
      </c>
      <c r="BL227" s="14">
        <f t="shared" si="74"/>
        <v>-37.299096481641278</v>
      </c>
      <c r="BM227" s="14">
        <f t="shared" si="75"/>
        <v>-60.471273846404181</v>
      </c>
      <c r="BN227" s="14">
        <f t="shared" si="76"/>
        <v>4.0716086737266828</v>
      </c>
      <c r="BO227" s="14">
        <f t="shared" si="77"/>
        <v>-2.2537165510406352</v>
      </c>
      <c r="BP227" s="14">
        <f t="shared" si="78"/>
        <v>-27.324044585987277</v>
      </c>
      <c r="BQ227" s="14">
        <f t="shared" si="79"/>
        <v>3.7804754678806223</v>
      </c>
      <c r="BR227" s="14">
        <f t="shared" si="80"/>
        <v>-26.052535125229092</v>
      </c>
      <c r="BS227" s="24">
        <f t="shared" si="81"/>
        <v>-16.877152114297665</v>
      </c>
      <c r="BT227" s="24">
        <f t="shared" si="82"/>
        <v>-2.0320612300026264</v>
      </c>
      <c r="BU227" s="24">
        <f t="shared" si="83"/>
        <v>-5.0281538747307639</v>
      </c>
      <c r="BV227" s="24">
        <f t="shared" si="84"/>
        <v>4.773047193652558</v>
      </c>
      <c r="BW227" s="24">
        <f t="shared" si="85"/>
        <v>-5.8517136474434563</v>
      </c>
      <c r="BX227" s="24">
        <f t="shared" si="86"/>
        <v>9.482734316778183</v>
      </c>
      <c r="BY227" s="24">
        <f t="shared" si="87"/>
        <v>15.111844857962826</v>
      </c>
    </row>
    <row r="228" spans="1:101">
      <c r="A228" t="s">
        <v>245</v>
      </c>
      <c r="B228" s="6">
        <v>229</v>
      </c>
      <c r="C228" t="s">
        <v>300</v>
      </c>
      <c r="D228" t="s">
        <v>294</v>
      </c>
      <c r="E228" t="s">
        <v>298</v>
      </c>
      <c r="F228">
        <v>3</v>
      </c>
      <c r="G228" t="s">
        <v>297</v>
      </c>
      <c r="H228" t="s">
        <v>294</v>
      </c>
      <c r="I228" t="s">
        <v>298</v>
      </c>
      <c r="J228">
        <v>2</v>
      </c>
      <c r="L228">
        <v>2</v>
      </c>
      <c r="M228" t="s">
        <v>367</v>
      </c>
      <c r="N228" t="s">
        <v>368</v>
      </c>
      <c r="O228">
        <v>7</v>
      </c>
      <c r="P228" s="14">
        <v>4</v>
      </c>
      <c r="Q228" s="14" t="s">
        <v>380</v>
      </c>
      <c r="R228" s="14">
        <v>4</v>
      </c>
      <c r="S228" s="14" t="s">
        <v>380</v>
      </c>
      <c r="T228" s="15">
        <v>0.76417299999999999</v>
      </c>
      <c r="U228" s="16">
        <v>73890.8</v>
      </c>
      <c r="V228" s="17">
        <v>1358040</v>
      </c>
      <c r="W228" s="24">
        <v>219.20999999999998</v>
      </c>
      <c r="X228" s="24">
        <v>104.38600000000001</v>
      </c>
      <c r="Y228" s="24">
        <v>92.455800000000011</v>
      </c>
      <c r="Z228" s="19">
        <f t="shared" si="66"/>
        <v>5.4409884834025507E-2</v>
      </c>
      <c r="AA228" s="19">
        <f t="shared" si="67"/>
        <v>55.137040064527653</v>
      </c>
      <c r="AB228" s="15">
        <v>0.70915203201050392</v>
      </c>
      <c r="AC228" s="16">
        <v>54668.638741748247</v>
      </c>
      <c r="AD228" s="17">
        <v>859762.87326077814</v>
      </c>
      <c r="AE228" s="21">
        <v>0.7681533260699791</v>
      </c>
      <c r="AF228" s="16">
        <v>66993.750554561353</v>
      </c>
      <c r="AG228" s="28">
        <v>1326913.651085542</v>
      </c>
      <c r="AH228" s="21">
        <v>0.73653889822645935</v>
      </c>
      <c r="AI228" s="16">
        <v>54464.04416496279</v>
      </c>
      <c r="AJ228" s="28">
        <v>961909.37130746245</v>
      </c>
      <c r="AK228" s="21">
        <v>0.77916820970338507</v>
      </c>
      <c r="AL228" s="16">
        <v>64908.735779597206</v>
      </c>
      <c r="AM228" s="28">
        <v>1371422.5121426021</v>
      </c>
      <c r="AN228" s="21">
        <v>0.70915203201050392</v>
      </c>
      <c r="AO228" s="16">
        <v>54668.638741748247</v>
      </c>
      <c r="AP228" s="28">
        <v>859762.87326077814</v>
      </c>
      <c r="AQ228" s="15">
        <v>0.7681533260699791</v>
      </c>
      <c r="AR228" s="16">
        <v>66993.750554561353</v>
      </c>
      <c r="AS228" s="17">
        <v>1326913.651085542</v>
      </c>
      <c r="AT228" s="15">
        <v>0.70915203201050392</v>
      </c>
      <c r="AU228" s="16">
        <v>54668.638741748247</v>
      </c>
      <c r="AV228" s="17">
        <v>859762.87326077814</v>
      </c>
      <c r="AW228" s="24">
        <v>228.6</v>
      </c>
      <c r="AX228" s="24">
        <v>107.5</v>
      </c>
      <c r="AY228" s="24">
        <v>224.7</v>
      </c>
      <c r="AZ228" s="24">
        <v>75.400000000000006</v>
      </c>
      <c r="BA228" s="24">
        <f t="shared" si="68"/>
        <v>226.64999999999998</v>
      </c>
      <c r="BB228" s="24">
        <f t="shared" si="69"/>
        <v>91.45</v>
      </c>
      <c r="BC228" s="19">
        <f t="shared" si="70"/>
        <v>6.3585716994744523E-2</v>
      </c>
      <c r="BD228" s="24">
        <v>47.180406886784887</v>
      </c>
      <c r="BE228" s="19">
        <f t="shared" si="71"/>
        <v>-5.5020967989496068</v>
      </c>
      <c r="BF228" s="24">
        <f t="shared" si="72"/>
        <v>2.4784034991798793</v>
      </c>
      <c r="BJ228" s="14"/>
      <c r="BK228" s="14">
        <f t="shared" si="73"/>
        <v>-7.75869848860295</v>
      </c>
      <c r="BL228" s="14">
        <f t="shared" si="74"/>
        <v>-35.161221681513283</v>
      </c>
      <c r="BM228" s="14">
        <f t="shared" si="75"/>
        <v>-57.955180694117672</v>
      </c>
      <c r="BN228" s="14">
        <f t="shared" si="76"/>
        <v>4.1076115485564371</v>
      </c>
      <c r="BO228" s="14">
        <f t="shared" si="77"/>
        <v>2.8967441860465026</v>
      </c>
      <c r="BP228" s="14">
        <f t="shared" si="78"/>
        <v>-22.62042440318303</v>
      </c>
      <c r="BQ228" s="14">
        <f t="shared" si="79"/>
        <v>3.2825943084050291</v>
      </c>
      <c r="BR228" s="14">
        <f t="shared" si="80"/>
        <v>-14.145434663750692</v>
      </c>
      <c r="BS228" s="24">
        <f t="shared" si="81"/>
        <v>-16.864274182364884</v>
      </c>
      <c r="BT228" s="24">
        <f t="shared" si="82"/>
        <v>7.6099815083862152</v>
      </c>
      <c r="BU228" s="24">
        <f t="shared" si="83"/>
        <v>-3.7518862669822148</v>
      </c>
      <c r="BV228" s="24">
        <f t="shared" si="84"/>
        <v>10.295063925136605</v>
      </c>
      <c r="BW228" s="24">
        <f t="shared" si="85"/>
        <v>-13.837989775216256</v>
      </c>
      <c r="BX228" s="24">
        <f t="shared" si="86"/>
        <v>2.3457704944849747</v>
      </c>
      <c r="BY228" s="24">
        <f t="shared" si="87"/>
        <v>0.97581248842811708</v>
      </c>
    </row>
    <row r="229" spans="1:101">
      <c r="A229" t="s">
        <v>246</v>
      </c>
      <c r="B229" s="6">
        <v>230</v>
      </c>
      <c r="C229" t="s">
        <v>313</v>
      </c>
      <c r="D229" t="s">
        <v>314</v>
      </c>
      <c r="E229" t="s">
        <v>308</v>
      </c>
      <c r="F229">
        <v>3</v>
      </c>
      <c r="G229" t="s">
        <v>307</v>
      </c>
      <c r="H229" t="s">
        <v>294</v>
      </c>
      <c r="I229" t="s">
        <v>308</v>
      </c>
      <c r="J229">
        <v>2</v>
      </c>
      <c r="L229">
        <v>0</v>
      </c>
      <c r="M229" t="s">
        <v>367</v>
      </c>
      <c r="N229" t="s">
        <v>368</v>
      </c>
      <c r="O229">
        <v>7</v>
      </c>
      <c r="P229" s="14">
        <v>1</v>
      </c>
      <c r="Q229" s="14" t="s">
        <v>381</v>
      </c>
      <c r="R229" s="14">
        <v>1</v>
      </c>
      <c r="S229" s="14" t="s">
        <v>381</v>
      </c>
      <c r="T229" s="15">
        <v>0.70969700000000002</v>
      </c>
      <c r="U229" s="16">
        <v>40428.5</v>
      </c>
      <c r="V229" s="17">
        <v>586575</v>
      </c>
      <c r="W229" s="24">
        <v>137.316</v>
      </c>
      <c r="X229" s="24">
        <v>100.444</v>
      </c>
      <c r="Y229" s="24">
        <v>91.968100000000007</v>
      </c>
      <c r="Z229" s="19">
        <f t="shared" si="66"/>
        <v>6.892298512551677E-2</v>
      </c>
      <c r="AA229" s="19">
        <f t="shared" si="67"/>
        <v>43.52684368700298</v>
      </c>
      <c r="AB229" s="15">
        <v>0.74053091653094916</v>
      </c>
      <c r="AC229" s="16">
        <v>37315.560187841555</v>
      </c>
      <c r="AD229" s="17">
        <v>669362.49625931319</v>
      </c>
      <c r="AE229" s="21">
        <v>0.74353210457080043</v>
      </c>
      <c r="AF229" s="16">
        <v>38064.559951536867</v>
      </c>
      <c r="AG229" s="28">
        <v>690933.09029788116</v>
      </c>
      <c r="AH229" s="21">
        <v>0.74053091653094916</v>
      </c>
      <c r="AI229" s="16">
        <v>37315.560187841555</v>
      </c>
      <c r="AJ229" s="28">
        <v>669362.49625931319</v>
      </c>
      <c r="AK229" s="21">
        <v>0.74353210457080043</v>
      </c>
      <c r="AL229" s="16">
        <v>38064.559951536867</v>
      </c>
      <c r="AM229" s="28">
        <v>690933.09029788116</v>
      </c>
      <c r="AN229" s="21">
        <v>0.74053091653094916</v>
      </c>
      <c r="AO229" s="16">
        <v>37315.560187841555</v>
      </c>
      <c r="AP229" s="28">
        <v>669362.49625931319</v>
      </c>
      <c r="AQ229" s="15">
        <v>0.73487149262246609</v>
      </c>
      <c r="AR229" s="16">
        <v>55560.328465420978</v>
      </c>
      <c r="AS229" s="17">
        <v>938653.62251570378</v>
      </c>
      <c r="AT229" s="15">
        <v>0.73012013798216224</v>
      </c>
      <c r="AU229" s="16">
        <v>54100.488465420967</v>
      </c>
      <c r="AV229" s="17">
        <v>897456.82251570374</v>
      </c>
      <c r="AW229" s="24">
        <v>124.6</v>
      </c>
      <c r="AX229" s="24">
        <v>102.5</v>
      </c>
      <c r="AY229" s="24">
        <v>126.6</v>
      </c>
      <c r="AZ229" s="24">
        <v>99.3</v>
      </c>
      <c r="BA229" s="24">
        <f t="shared" si="68"/>
        <v>125.6</v>
      </c>
      <c r="BB229" s="24">
        <f t="shared" si="69"/>
        <v>100.9</v>
      </c>
      <c r="BC229" s="19">
        <f t="shared" si="70"/>
        <v>5.5747909983569481E-2</v>
      </c>
      <c r="BD229" s="24">
        <v>53.813676618265809</v>
      </c>
      <c r="BE229" s="19">
        <f t="shared" si="71"/>
        <v>3.0833916530949135</v>
      </c>
      <c r="BF229" s="24">
        <f t="shared" si="72"/>
        <v>1.2447968285431119</v>
      </c>
      <c r="BJ229" s="14"/>
      <c r="BK229" s="14">
        <f t="shared" si="73"/>
        <v>4.1637581689893546</v>
      </c>
      <c r="BL229" s="14">
        <f t="shared" si="74"/>
        <v>-8.3422030822753879</v>
      </c>
      <c r="BM229" s="14">
        <f t="shared" si="75"/>
        <v>12.368110959601934</v>
      </c>
      <c r="BN229" s="14">
        <f t="shared" si="76"/>
        <v>-10.205457463884438</v>
      </c>
      <c r="BO229" s="14">
        <f t="shared" si="77"/>
        <v>2.0058536585365827</v>
      </c>
      <c r="BP229" s="14">
        <f t="shared" si="78"/>
        <v>7.3835850956696785</v>
      </c>
      <c r="BQ229" s="14">
        <f t="shared" si="79"/>
        <v>-9.3280254777070137</v>
      </c>
      <c r="BR229" s="14">
        <f t="shared" si="80"/>
        <v>0.45193260654113288</v>
      </c>
      <c r="BS229" s="24">
        <f t="shared" si="81"/>
        <v>19.115647875601947</v>
      </c>
      <c r="BT229" s="24">
        <f t="shared" si="82"/>
        <v>-2.1908324899244457E-2</v>
      </c>
      <c r="BU229" s="24">
        <f t="shared" si="83"/>
        <v>4.1637581689893546</v>
      </c>
      <c r="BV229" s="24">
        <f t="shared" si="84"/>
        <v>6.2103438249985299</v>
      </c>
      <c r="BW229" s="24">
        <f t="shared" si="85"/>
        <v>-6.2103438249985299</v>
      </c>
      <c r="BX229" s="24">
        <f t="shared" si="86"/>
        <v>15.103935788180213</v>
      </c>
      <c r="BY229" s="24">
        <f t="shared" si="87"/>
        <v>15.103935788180213</v>
      </c>
    </row>
    <row r="230" spans="1:101">
      <c r="A230" t="s">
        <v>247</v>
      </c>
      <c r="B230">
        <v>231</v>
      </c>
      <c r="C230" t="s">
        <v>293</v>
      </c>
      <c r="D230" t="s">
        <v>294</v>
      </c>
      <c r="E230" t="s">
        <v>295</v>
      </c>
      <c r="F230">
        <v>1</v>
      </c>
      <c r="G230" t="s">
        <v>300</v>
      </c>
      <c r="H230" t="s">
        <v>294</v>
      </c>
      <c r="I230" t="s">
        <v>298</v>
      </c>
      <c r="J230">
        <v>3</v>
      </c>
      <c r="K230" t="s">
        <v>347</v>
      </c>
      <c r="L230">
        <v>1</v>
      </c>
      <c r="M230" t="s">
        <v>367</v>
      </c>
      <c r="N230" t="s">
        <v>368</v>
      </c>
      <c r="O230">
        <v>7</v>
      </c>
      <c r="P230" s="14">
        <v>4</v>
      </c>
      <c r="Q230" s="14" t="s">
        <v>380</v>
      </c>
      <c r="R230" s="14">
        <v>4</v>
      </c>
      <c r="S230" s="14" t="s">
        <v>380</v>
      </c>
      <c r="T230" s="15">
        <v>0.74369499999999999</v>
      </c>
      <c r="U230" s="16">
        <v>66453.600000000006</v>
      </c>
      <c r="V230" s="17">
        <v>1131030</v>
      </c>
      <c r="W230" s="24">
        <v>227.56</v>
      </c>
      <c r="X230" s="24">
        <v>99.365700000000004</v>
      </c>
      <c r="Y230" s="24">
        <v>93.845399999999998</v>
      </c>
      <c r="Z230" s="19">
        <f t="shared" si="66"/>
        <v>5.875494018726294E-2</v>
      </c>
      <c r="AA230" s="19">
        <f t="shared" si="67"/>
        <v>51.059536277944311</v>
      </c>
      <c r="AB230" s="15">
        <v>0.70406249736983617</v>
      </c>
      <c r="AC230" s="16">
        <v>63263.054031121013</v>
      </c>
      <c r="AD230" s="17">
        <v>972805.77648691763</v>
      </c>
      <c r="AE230" s="21">
        <v>0.76887516107662301</v>
      </c>
      <c r="AF230" s="16">
        <v>79614.512586334036</v>
      </c>
      <c r="AG230" s="28">
        <v>1575403.7592455023</v>
      </c>
      <c r="AH230" s="21">
        <v>0.73632785824087954</v>
      </c>
      <c r="AI230" s="16">
        <v>54307.516655606909</v>
      </c>
      <c r="AJ230" s="28">
        <v>958364.71866243402</v>
      </c>
      <c r="AK230" s="21">
        <v>0.77778506627632593</v>
      </c>
      <c r="AL230" s="16">
        <v>64426.289945605269</v>
      </c>
      <c r="AM230" s="28">
        <v>1352612.6386412927</v>
      </c>
      <c r="AN230" s="21">
        <v>0.70932011884700474</v>
      </c>
      <c r="AO230" s="16">
        <v>54701.645313866131</v>
      </c>
      <c r="AP230" s="28">
        <v>861004.19784949487</v>
      </c>
      <c r="AQ230" s="15">
        <v>0.76887516107662301</v>
      </c>
      <c r="AR230" s="16">
        <v>79614.512586334036</v>
      </c>
      <c r="AS230" s="17">
        <v>1575403.7592455023</v>
      </c>
      <c r="AT230" s="15">
        <v>0.70406249736983617</v>
      </c>
      <c r="AU230" s="16">
        <v>63263.054031121013</v>
      </c>
      <c r="AV230" s="17">
        <v>972805.77648691763</v>
      </c>
      <c r="AW230" s="24">
        <v>237.21200000000002</v>
      </c>
      <c r="AX230" s="24">
        <v>106.7</v>
      </c>
      <c r="AY230" s="24">
        <v>216.6</v>
      </c>
      <c r="AZ230" s="24">
        <v>75.599999999999994</v>
      </c>
      <c r="BA230" s="24">
        <f t="shared" si="68"/>
        <v>226.90600000000001</v>
      </c>
      <c r="BB230" s="24">
        <f t="shared" si="69"/>
        <v>91.15</v>
      </c>
      <c r="BC230" s="19">
        <f t="shared" si="70"/>
        <v>6.5031536160879061E-2</v>
      </c>
      <c r="BD230" s="24">
        <v>47.220016486299834</v>
      </c>
      <c r="BE230" s="19">
        <f t="shared" si="71"/>
        <v>-3.4374881152995251</v>
      </c>
      <c r="BF230" s="24">
        <f t="shared" si="72"/>
        <v>2.4893691716950079</v>
      </c>
      <c r="BJ230" s="14"/>
      <c r="BK230" s="14">
        <f t="shared" si="73"/>
        <v>-4.8461731508294728</v>
      </c>
      <c r="BL230" s="14">
        <f t="shared" si="74"/>
        <v>-21.48373164774792</v>
      </c>
      <c r="BM230" s="14">
        <f t="shared" si="75"/>
        <v>-31.361728877157706</v>
      </c>
      <c r="BN230" s="14">
        <f t="shared" si="76"/>
        <v>4.0689341180041545</v>
      </c>
      <c r="BO230" s="14">
        <f t="shared" si="77"/>
        <v>6.8737582005623228</v>
      </c>
      <c r="BP230" s="14">
        <f t="shared" si="78"/>
        <v>-24.13412698412699</v>
      </c>
      <c r="BQ230" s="14">
        <f t="shared" si="79"/>
        <v>-0.28822507998906871</v>
      </c>
      <c r="BR230" s="14">
        <f t="shared" si="80"/>
        <v>-9.0133845309928677</v>
      </c>
      <c r="BS230" s="24">
        <f t="shared" si="81"/>
        <v>-8.1311275966166914</v>
      </c>
      <c r="BT230" s="24">
        <f t="shared" si="82"/>
        <v>7.7734545349250421</v>
      </c>
      <c r="BU230" s="24">
        <f t="shared" si="83"/>
        <v>-1.0005246544278372</v>
      </c>
      <c r="BV230" s="24">
        <f t="shared" si="84"/>
        <v>16.530795904907826</v>
      </c>
      <c r="BW230" s="24">
        <f t="shared" si="85"/>
        <v>-3.1467123997150579</v>
      </c>
      <c r="BX230" s="24">
        <f t="shared" si="86"/>
        <v>28.206975934748517</v>
      </c>
      <c r="BY230" s="24">
        <f t="shared" si="87"/>
        <v>16.381825240363991</v>
      </c>
    </row>
    <row r="231" spans="1:101">
      <c r="A231" t="s">
        <v>248</v>
      </c>
      <c r="B231">
        <v>232</v>
      </c>
      <c r="C231" t="s">
        <v>297</v>
      </c>
      <c r="D231" t="s">
        <v>302</v>
      </c>
      <c r="E231" t="s">
        <v>298</v>
      </c>
      <c r="F231">
        <v>2</v>
      </c>
      <c r="G231" t="s">
        <v>297</v>
      </c>
      <c r="H231" t="s">
        <v>294</v>
      </c>
      <c r="I231" t="s">
        <v>298</v>
      </c>
      <c r="J231">
        <v>2</v>
      </c>
      <c r="L231">
        <v>1</v>
      </c>
      <c r="M231" t="s">
        <v>367</v>
      </c>
      <c r="N231" t="s">
        <v>368</v>
      </c>
      <c r="O231">
        <v>7</v>
      </c>
      <c r="P231" s="14">
        <v>4</v>
      </c>
      <c r="Q231" s="14" t="s">
        <v>380</v>
      </c>
      <c r="R231" s="14">
        <v>4</v>
      </c>
      <c r="S231" s="14" t="s">
        <v>380</v>
      </c>
      <c r="T231" s="15">
        <v>0.70910700000000004</v>
      </c>
      <c r="U231" s="16">
        <v>40594.6</v>
      </c>
      <c r="V231" s="17">
        <v>587844</v>
      </c>
      <c r="W231" s="24">
        <v>114.959</v>
      </c>
      <c r="X231" s="24">
        <v>101.767</v>
      </c>
      <c r="Y231" s="24">
        <v>84.805899999999994</v>
      </c>
      <c r="Z231" s="19">
        <f t="shared" si="66"/>
        <v>6.905675655446003E-2</v>
      </c>
      <c r="AA231" s="19">
        <f t="shared" si="67"/>
        <v>43.442526838545028</v>
      </c>
      <c r="AB231" s="15">
        <v>0.66175035460309206</v>
      </c>
      <c r="AC231" s="16">
        <v>37315.460930485868</v>
      </c>
      <c r="AD231" s="17">
        <v>492588.55931198888</v>
      </c>
      <c r="AE231" s="21">
        <v>0.73714259895277046</v>
      </c>
      <c r="AF231" s="16">
        <v>50026.453280486297</v>
      </c>
      <c r="AG231" s="28">
        <v>857816.11953606363</v>
      </c>
      <c r="AH231" s="21">
        <v>0.70238497087891094</v>
      </c>
      <c r="AI231" s="16">
        <v>34219.972659575498</v>
      </c>
      <c r="AJ231" s="28">
        <v>533159.62458674691</v>
      </c>
      <c r="AK231" s="21">
        <v>0.75396183820684926</v>
      </c>
      <c r="AL231" s="16">
        <v>42730.639807469968</v>
      </c>
      <c r="AM231" s="28">
        <v>809093.1145044493</v>
      </c>
      <c r="AN231" s="21">
        <v>0.67516819565128028</v>
      </c>
      <c r="AO231" s="16">
        <v>29842.214386163261</v>
      </c>
      <c r="AP231" s="28">
        <v>412993.65521709324</v>
      </c>
      <c r="AQ231" s="15">
        <v>0.73714259895277046</v>
      </c>
      <c r="AR231" s="16">
        <v>50026.453280486297</v>
      </c>
      <c r="AS231" s="17">
        <v>857816.11953606363</v>
      </c>
      <c r="AT231" s="15">
        <v>0.66175035460309206</v>
      </c>
      <c r="AU231" s="16">
        <v>37315.460930485868</v>
      </c>
      <c r="AV231" s="17">
        <v>492588.55931198888</v>
      </c>
      <c r="AW231" s="24">
        <v>147.637</v>
      </c>
      <c r="AX231" s="24">
        <v>103.8</v>
      </c>
      <c r="AY231" s="24">
        <v>139.19999999999999</v>
      </c>
      <c r="AZ231" s="24">
        <v>68.400000000000006</v>
      </c>
      <c r="BA231" s="24">
        <f t="shared" si="68"/>
        <v>143.41849999999999</v>
      </c>
      <c r="BB231" s="24">
        <f t="shared" si="69"/>
        <v>86.1</v>
      </c>
      <c r="BC231" s="19">
        <f t="shared" si="70"/>
        <v>7.575381162446268E-2</v>
      </c>
      <c r="BD231" s="24">
        <v>41.517728866184598</v>
      </c>
      <c r="BE231" s="19">
        <f t="shared" si="71"/>
        <v>-3.3938804348719764</v>
      </c>
      <c r="BF231" s="24">
        <f t="shared" si="72"/>
        <v>1.6657200929152149</v>
      </c>
      <c r="BJ231" s="14"/>
      <c r="BK231" s="14">
        <f t="shared" si="73"/>
        <v>-5.0267184632388879</v>
      </c>
      <c r="BL231" s="14">
        <f t="shared" si="74"/>
        <v>-36.030790056994647</v>
      </c>
      <c r="BM231" s="14">
        <f t="shared" si="75"/>
        <v>-42.337295639807195</v>
      </c>
      <c r="BN231" s="14">
        <f t="shared" si="76"/>
        <v>22.134017895243062</v>
      </c>
      <c r="BO231" s="14">
        <f t="shared" si="77"/>
        <v>1.958574181117535</v>
      </c>
      <c r="BP231" s="14">
        <f t="shared" si="78"/>
        <v>-23.985233918128639</v>
      </c>
      <c r="BQ231" s="14">
        <f t="shared" si="79"/>
        <v>19.843674281909234</v>
      </c>
      <c r="BR231" s="14">
        <f t="shared" si="80"/>
        <v>-18.196283391405345</v>
      </c>
      <c r="BS231" s="24">
        <f t="shared" si="81"/>
        <v>-4.6360868595780573</v>
      </c>
      <c r="BT231" s="24">
        <f t="shared" si="82"/>
        <v>0.90397691874505426</v>
      </c>
      <c r="BU231" s="24">
        <f t="shared" si="83"/>
        <v>-0.95702917912347507</v>
      </c>
      <c r="BV231" s="24">
        <f t="shared" si="84"/>
        <v>18.853731699915173</v>
      </c>
      <c r="BW231" s="24">
        <f t="shared" si="85"/>
        <v>4.9988481733347632</v>
      </c>
      <c r="BX231" s="24">
        <f t="shared" si="86"/>
        <v>31.472026858398721</v>
      </c>
      <c r="BY231" s="24">
        <f t="shared" si="87"/>
        <v>27.345321637047824</v>
      </c>
    </row>
    <row r="232" spans="1:101">
      <c r="A232" t="s">
        <v>249</v>
      </c>
      <c r="B232">
        <v>233</v>
      </c>
      <c r="C232" t="s">
        <v>293</v>
      </c>
      <c r="D232" t="s">
        <v>294</v>
      </c>
      <c r="E232" t="s">
        <v>295</v>
      </c>
      <c r="F232">
        <v>1</v>
      </c>
      <c r="G232" t="s">
        <v>301</v>
      </c>
      <c r="H232" t="s">
        <v>302</v>
      </c>
      <c r="I232" t="s">
        <v>298</v>
      </c>
      <c r="J232">
        <v>1</v>
      </c>
      <c r="K232" t="s">
        <v>348</v>
      </c>
      <c r="L232">
        <v>0</v>
      </c>
      <c r="M232" t="s">
        <v>367</v>
      </c>
      <c r="N232" t="s">
        <v>368</v>
      </c>
      <c r="O232">
        <v>7</v>
      </c>
      <c r="P232" s="14">
        <v>4</v>
      </c>
      <c r="Q232" s="14" t="s">
        <v>380</v>
      </c>
      <c r="R232" s="14">
        <v>4</v>
      </c>
      <c r="S232" s="14" t="s">
        <v>380</v>
      </c>
      <c r="T232" s="15">
        <v>0.73047899999999999</v>
      </c>
      <c r="U232" s="16">
        <v>49395</v>
      </c>
      <c r="V232" s="17">
        <v>805427</v>
      </c>
      <c r="W232" s="24">
        <v>147.31899999999999</v>
      </c>
      <c r="X232" s="24">
        <v>102.36499999999999</v>
      </c>
      <c r="Y232" s="24">
        <v>77.450900000000004</v>
      </c>
      <c r="Z232" s="19">
        <f t="shared" si="66"/>
        <v>6.1327718092390744E-2</v>
      </c>
      <c r="AA232" s="19">
        <f t="shared" si="67"/>
        <v>48.917522016398422</v>
      </c>
      <c r="AB232" s="15">
        <v>0.65045228470268768</v>
      </c>
      <c r="AC232" s="16">
        <v>47899.892191105406</v>
      </c>
      <c r="AD232" s="17">
        <v>610076.31773013808</v>
      </c>
      <c r="AE232" s="21">
        <v>0.75047789589150171</v>
      </c>
      <c r="AF232" s="16">
        <v>67224.901891105401</v>
      </c>
      <c r="AG232" s="28">
        <v>1216064.7836151379</v>
      </c>
      <c r="AH232" s="21">
        <v>0.7040359311854123</v>
      </c>
      <c r="AI232" s="16">
        <v>36874.937039403987</v>
      </c>
      <c r="AJ232" s="28">
        <v>577837.71872482402</v>
      </c>
      <c r="AK232" s="21">
        <v>0.75944674496313791</v>
      </c>
      <c r="AL232" s="16">
        <v>46205.091767891914</v>
      </c>
      <c r="AM232" s="28">
        <v>895132.53748890152</v>
      </c>
      <c r="AN232" s="21">
        <v>0.6763890481738517</v>
      </c>
      <c r="AO232" s="16">
        <v>33201.715408877397</v>
      </c>
      <c r="AP232" s="28">
        <v>462360.05079175212</v>
      </c>
      <c r="AQ232" s="15">
        <v>0.75047789589150171</v>
      </c>
      <c r="AR232" s="16">
        <v>67224.901891105401</v>
      </c>
      <c r="AS232" s="17">
        <v>1216064.7836151379</v>
      </c>
      <c r="AT232" s="15">
        <v>0.65045228470268768</v>
      </c>
      <c r="AU232" s="16">
        <v>47899.892191105406</v>
      </c>
      <c r="AV232" s="17">
        <v>610076.31773013808</v>
      </c>
      <c r="AW232" s="24">
        <v>165.51300000000001</v>
      </c>
      <c r="AX232" s="24">
        <v>104.1</v>
      </c>
      <c r="AY232" s="24">
        <v>150</v>
      </c>
      <c r="AZ232" s="24">
        <v>67.2</v>
      </c>
      <c r="BA232" s="24">
        <f t="shared" si="68"/>
        <v>157.75650000000002</v>
      </c>
      <c r="BB232" s="24">
        <f t="shared" si="69"/>
        <v>85.65</v>
      </c>
      <c r="BC232" s="19">
        <f t="shared" si="70"/>
        <v>7.8514590386531774E-2</v>
      </c>
      <c r="BD232" s="24">
        <v>41.777364069700511</v>
      </c>
      <c r="BE232" s="19">
        <f t="shared" si="71"/>
        <v>-5.408995182614829</v>
      </c>
      <c r="BF232" s="24">
        <f t="shared" si="72"/>
        <v>1.8418739054290718</v>
      </c>
      <c r="BJ232" s="14"/>
      <c r="BK232" s="14">
        <f t="shared" si="73"/>
        <v>-7.9968698446822861</v>
      </c>
      <c r="BL232" s="14">
        <f t="shared" si="74"/>
        <v>-48.772433567673076</v>
      </c>
      <c r="BM232" s="14">
        <f t="shared" si="75"/>
        <v>-74.199089783119248</v>
      </c>
      <c r="BN232" s="14">
        <f t="shared" si="76"/>
        <v>10.992490015890001</v>
      </c>
      <c r="BO232" s="14">
        <f t="shared" si="77"/>
        <v>1.6666666666666663</v>
      </c>
      <c r="BP232" s="14">
        <f t="shared" si="78"/>
        <v>-15.254315476190477</v>
      </c>
      <c r="BQ232" s="14">
        <f t="shared" si="79"/>
        <v>6.6162091577843238</v>
      </c>
      <c r="BR232" s="14">
        <f t="shared" si="80"/>
        <v>-19.515469935785159</v>
      </c>
      <c r="BS232" s="24">
        <f t="shared" si="81"/>
        <v>-17.090972840664183</v>
      </c>
      <c r="BT232" s="24">
        <f t="shared" si="82"/>
        <v>-2.618611982589214</v>
      </c>
      <c r="BU232" s="24">
        <f t="shared" si="83"/>
        <v>-3.7559260320797092</v>
      </c>
      <c r="BV232" s="24">
        <f t="shared" si="84"/>
        <v>26.522763722269548</v>
      </c>
      <c r="BW232" s="24">
        <f t="shared" si="85"/>
        <v>-6.9038023950528427</v>
      </c>
      <c r="BX232" s="24">
        <f t="shared" si="86"/>
        <v>33.767755562691896</v>
      </c>
      <c r="BY232" s="24">
        <f t="shared" si="87"/>
        <v>10.021481035707938</v>
      </c>
    </row>
    <row r="233" spans="1:101">
      <c r="A233" t="s">
        <v>250</v>
      </c>
      <c r="B233">
        <v>234</v>
      </c>
      <c r="C233" t="s">
        <v>293</v>
      </c>
      <c r="D233" t="s">
        <v>294</v>
      </c>
      <c r="E233" t="s">
        <v>295</v>
      </c>
      <c r="F233">
        <v>1</v>
      </c>
      <c r="G233" t="s">
        <v>293</v>
      </c>
      <c r="H233" t="s">
        <v>294</v>
      </c>
      <c r="I233" t="s">
        <v>295</v>
      </c>
      <c r="J233">
        <v>1</v>
      </c>
      <c r="K233" t="s">
        <v>349</v>
      </c>
      <c r="L233">
        <v>2</v>
      </c>
      <c r="M233" t="s">
        <v>367</v>
      </c>
      <c r="N233" t="s">
        <v>368</v>
      </c>
      <c r="O233">
        <v>7</v>
      </c>
      <c r="P233" s="14">
        <v>4</v>
      </c>
      <c r="Q233" s="14" t="s">
        <v>380</v>
      </c>
      <c r="R233" s="14">
        <v>4</v>
      </c>
      <c r="S233" s="14" t="s">
        <v>380</v>
      </c>
      <c r="T233" s="15">
        <v>0.77012999999999998</v>
      </c>
      <c r="U233" s="16">
        <v>65759.7</v>
      </c>
      <c r="V233" s="17">
        <v>1268880</v>
      </c>
      <c r="W233" s="24">
        <v>205.03700000000001</v>
      </c>
      <c r="X233" s="24">
        <v>111.83799999999999</v>
      </c>
      <c r="Y233" s="24">
        <v>97.548000000000002</v>
      </c>
      <c r="Z233" s="19">
        <f t="shared" si="66"/>
        <v>5.1824995271420461E-2</v>
      </c>
      <c r="AA233" s="19">
        <f t="shared" si="67"/>
        <v>57.887125397469873</v>
      </c>
      <c r="AB233" s="15">
        <v>0.721914752560189</v>
      </c>
      <c r="AC233" s="16">
        <v>52459.077213347206</v>
      </c>
      <c r="AD233" s="17">
        <v>863147.22412888764</v>
      </c>
      <c r="AE233" s="21">
        <v>0.75973300859843085</v>
      </c>
      <c r="AF233" s="16">
        <v>60275.627338769082</v>
      </c>
      <c r="AG233" s="28">
        <v>1149765.1236006422</v>
      </c>
      <c r="AH233" s="21">
        <v>0.74468960674415596</v>
      </c>
      <c r="AI233" s="16">
        <v>52187.992357480529</v>
      </c>
      <c r="AJ233" s="28">
        <v>951725.39643516345</v>
      </c>
      <c r="AK233" s="21">
        <v>0.77228572818431518</v>
      </c>
      <c r="AL233" s="16">
        <v>59231.358018174236</v>
      </c>
      <c r="AM233" s="28">
        <v>1213074.0472180881</v>
      </c>
      <c r="AN233" s="21">
        <v>0.721914752560189</v>
      </c>
      <c r="AO233" s="16">
        <v>52459.077213347206</v>
      </c>
      <c r="AP233" s="28">
        <v>863147.22412888764</v>
      </c>
      <c r="AQ233" s="15">
        <v>0.75973300859843085</v>
      </c>
      <c r="AR233" s="16">
        <v>60275.627338769082</v>
      </c>
      <c r="AS233" s="17">
        <v>1149765.1236006422</v>
      </c>
      <c r="AT233" s="15">
        <v>0.721914752560189</v>
      </c>
      <c r="AU233" s="16">
        <v>52459.077213347206</v>
      </c>
      <c r="AV233" s="17">
        <v>863147.22412888764</v>
      </c>
      <c r="AW233" s="24">
        <v>211.583</v>
      </c>
      <c r="AX233" s="24">
        <v>104.9</v>
      </c>
      <c r="AY233" s="24">
        <v>209.5</v>
      </c>
      <c r="AZ233" s="24">
        <v>82.3</v>
      </c>
      <c r="BA233" s="24">
        <f t="shared" si="68"/>
        <v>210.54149999999998</v>
      </c>
      <c r="BB233" s="24">
        <f t="shared" si="69"/>
        <v>93.6</v>
      </c>
      <c r="BC233" s="19">
        <f t="shared" si="70"/>
        <v>6.0776511523037542E-2</v>
      </c>
      <c r="BD233" s="24">
        <v>49.361174651540175</v>
      </c>
      <c r="BE233" s="19">
        <f t="shared" si="71"/>
        <v>-4.8215247439810982</v>
      </c>
      <c r="BF233" s="24">
        <f t="shared" si="72"/>
        <v>2.2493750000000001</v>
      </c>
      <c r="BJ233" s="14"/>
      <c r="BK233" s="14">
        <f t="shared" si="73"/>
        <v>-6.6788006850976602</v>
      </c>
      <c r="BL233" s="14">
        <f t="shared" si="74"/>
        <v>-25.354282791822925</v>
      </c>
      <c r="BM233" s="14">
        <f t="shared" si="75"/>
        <v>-47.0062075772287</v>
      </c>
      <c r="BN233" s="14">
        <f t="shared" si="76"/>
        <v>3.0938213372529892</v>
      </c>
      <c r="BO233" s="14">
        <f t="shared" si="77"/>
        <v>-6.6139180171591869</v>
      </c>
      <c r="BP233" s="14">
        <f t="shared" si="78"/>
        <v>-18.527339003645206</v>
      </c>
      <c r="BQ233" s="14">
        <f t="shared" si="79"/>
        <v>2.6144489328707068</v>
      </c>
      <c r="BR233" s="14">
        <f t="shared" si="80"/>
        <v>-19.485042735042736</v>
      </c>
      <c r="BS233" s="24">
        <f t="shared" si="81"/>
        <v>-17.272584791828226</v>
      </c>
      <c r="BT233" s="24">
        <f t="shared" si="82"/>
        <v>0.27483452407613973</v>
      </c>
      <c r="BU233" s="24">
        <f t="shared" si="83"/>
        <v>-3.4162412131775954</v>
      </c>
      <c r="BV233" s="24">
        <f t="shared" si="84"/>
        <v>9.0983253154854822</v>
      </c>
      <c r="BW233" s="24">
        <f t="shared" si="85"/>
        <v>-11.021766510608517</v>
      </c>
      <c r="BX233" s="24">
        <f t="shared" si="86"/>
        <v>10.359931255031789</v>
      </c>
      <c r="BY233" s="24">
        <f t="shared" si="87"/>
        <v>4.6003748006884093</v>
      </c>
    </row>
    <row r="234" spans="1:101">
      <c r="A234" t="s">
        <v>251</v>
      </c>
      <c r="B234" s="5">
        <v>235</v>
      </c>
      <c r="C234" t="s">
        <v>310</v>
      </c>
      <c r="D234" t="s">
        <v>294</v>
      </c>
      <c r="E234" t="s">
        <v>295</v>
      </c>
      <c r="F234">
        <v>3</v>
      </c>
      <c r="G234" t="s">
        <v>299</v>
      </c>
      <c r="H234" t="s">
        <v>294</v>
      </c>
      <c r="I234" t="s">
        <v>295</v>
      </c>
      <c r="J234">
        <v>2</v>
      </c>
      <c r="L234">
        <v>1</v>
      </c>
      <c r="M234" t="s">
        <v>367</v>
      </c>
      <c r="N234" t="s">
        <v>368</v>
      </c>
      <c r="O234">
        <v>7</v>
      </c>
      <c r="P234" s="14">
        <v>4</v>
      </c>
      <c r="Q234" s="14" t="s">
        <v>380</v>
      </c>
      <c r="R234" s="14">
        <v>4</v>
      </c>
      <c r="S234" s="14" t="s">
        <v>380</v>
      </c>
      <c r="T234" s="15">
        <v>0.75764500000000001</v>
      </c>
      <c r="U234" s="16">
        <v>63371.1</v>
      </c>
      <c r="V234" s="17">
        <v>1123870</v>
      </c>
      <c r="W234" s="24">
        <v>165.488</v>
      </c>
      <c r="X234" s="24">
        <v>115.375</v>
      </c>
      <c r="Y234" s="24">
        <v>104.887</v>
      </c>
      <c r="Z234" s="19">
        <f t="shared" si="66"/>
        <v>5.6386503777127249E-2</v>
      </c>
      <c r="AA234" s="19">
        <f t="shared" si="67"/>
        <v>53.204220851460676</v>
      </c>
      <c r="AB234" s="15">
        <v>0.70897108463628877</v>
      </c>
      <c r="AC234" s="16">
        <v>51062.475026358006</v>
      </c>
      <c r="AD234" s="17">
        <v>755310.60673185228</v>
      </c>
      <c r="AE234" s="21">
        <v>0.74974358102548122</v>
      </c>
      <c r="AF234" s="16">
        <v>57871.853130913129</v>
      </c>
      <c r="AG234" s="28">
        <v>1047614.9461523843</v>
      </c>
      <c r="AH234" s="21">
        <v>0.73622637758069509</v>
      </c>
      <c r="AI234" s="16">
        <v>42316.357170330884</v>
      </c>
      <c r="AJ234" s="28">
        <v>746464.11975657847</v>
      </c>
      <c r="AK234" s="21">
        <v>0.76375332693336817</v>
      </c>
      <c r="AL234" s="16">
        <v>48506.955426190943</v>
      </c>
      <c r="AM234" s="28">
        <v>957144.99053945718</v>
      </c>
      <c r="AN234" s="21">
        <v>0.70853969625520086</v>
      </c>
      <c r="AO234" s="16">
        <v>39333.856567678362</v>
      </c>
      <c r="AP234" s="28">
        <v>612681.44985632482</v>
      </c>
      <c r="AQ234" s="15">
        <v>0.74974358102548122</v>
      </c>
      <c r="AR234" s="16">
        <v>57871.853130913129</v>
      </c>
      <c r="AS234" s="17">
        <v>1047614.9461523843</v>
      </c>
      <c r="AT234" s="15">
        <v>0.70897108463628877</v>
      </c>
      <c r="AU234" s="16">
        <v>48663.194833812988</v>
      </c>
      <c r="AV234" s="17">
        <v>755310.60673185228</v>
      </c>
      <c r="AW234" s="24">
        <v>165.9</v>
      </c>
      <c r="AX234" s="24">
        <v>105.4</v>
      </c>
      <c r="AY234" s="24">
        <v>163.19999999999999</v>
      </c>
      <c r="AZ234" s="24">
        <v>82.2</v>
      </c>
      <c r="BA234" s="24">
        <f t="shared" si="68"/>
        <v>164.55</v>
      </c>
      <c r="BB234" s="24">
        <f t="shared" si="69"/>
        <v>93.800000000000011</v>
      </c>
      <c r="BC234" s="19">
        <f t="shared" si="70"/>
        <v>6.7604604743073629E-2</v>
      </c>
      <c r="BD234" s="24">
        <v>46.729319470782393</v>
      </c>
      <c r="BE234" s="19">
        <f t="shared" si="71"/>
        <v>-4.9105303744799151</v>
      </c>
      <c r="BF234" s="24">
        <f t="shared" si="72"/>
        <v>1.7542643923240937</v>
      </c>
      <c r="BJ234" s="14"/>
      <c r="BK234" s="14">
        <f t="shared" si="73"/>
        <v>-6.930494368111237</v>
      </c>
      <c r="BL234" s="14">
        <f t="shared" si="74"/>
        <v>-61.110822914002426</v>
      </c>
      <c r="BM234" s="14">
        <f t="shared" si="75"/>
        <v>-83.434638059231276</v>
      </c>
      <c r="BN234" s="14">
        <f t="shared" si="76"/>
        <v>0.24834237492465708</v>
      </c>
      <c r="BO234" s="14">
        <f t="shared" si="77"/>
        <v>-9.4639468690702024</v>
      </c>
      <c r="BP234" s="14">
        <f t="shared" si="78"/>
        <v>-27.599756690997562</v>
      </c>
      <c r="BQ234" s="14">
        <f t="shared" si="79"/>
        <v>-0.57003950167121731</v>
      </c>
      <c r="BR234" s="14">
        <f t="shared" si="80"/>
        <v>-23.001066098081008</v>
      </c>
      <c r="BS234" s="24">
        <f t="shared" si="81"/>
        <v>-13.856185910703726</v>
      </c>
      <c r="BT234" s="24">
        <f t="shared" si="82"/>
        <v>-3.5257946374629112</v>
      </c>
      <c r="BU234" s="24">
        <f t="shared" si="83"/>
        <v>-2.9092440955033978</v>
      </c>
      <c r="BV234" s="24">
        <f t="shared" si="84"/>
        <v>9.5024551169061553</v>
      </c>
      <c r="BW234" s="24">
        <f t="shared" si="85"/>
        <v>-30.643326185306773</v>
      </c>
      <c r="BX234" s="24">
        <f t="shared" si="86"/>
        <v>7.2789200008725148</v>
      </c>
      <c r="BY234" s="24">
        <f t="shared" si="87"/>
        <v>17.418992013589794</v>
      </c>
    </row>
    <row r="235" spans="1:101">
      <c r="A235" t="s">
        <v>252</v>
      </c>
      <c r="B235">
        <v>236</v>
      </c>
      <c r="C235" t="s">
        <v>300</v>
      </c>
      <c r="D235" t="s">
        <v>294</v>
      </c>
      <c r="E235" t="s">
        <v>298</v>
      </c>
      <c r="F235">
        <v>3</v>
      </c>
      <c r="G235" t="s">
        <v>310</v>
      </c>
      <c r="H235" t="s">
        <v>294</v>
      </c>
      <c r="I235" t="s">
        <v>295</v>
      </c>
      <c r="J235">
        <v>3</v>
      </c>
      <c r="L235">
        <v>1</v>
      </c>
      <c r="M235" t="s">
        <v>369</v>
      </c>
      <c r="N235" t="s">
        <v>368</v>
      </c>
      <c r="O235">
        <v>8</v>
      </c>
      <c r="P235" s="14">
        <v>4</v>
      </c>
      <c r="Q235" s="14" t="s">
        <v>380</v>
      </c>
      <c r="R235" s="14">
        <v>4</v>
      </c>
      <c r="S235" s="14" t="s">
        <v>380</v>
      </c>
      <c r="T235" s="15">
        <v>0.77617800000000003</v>
      </c>
      <c r="U235" s="16">
        <v>78637.299999999988</v>
      </c>
      <c r="V235" s="17">
        <v>1482270</v>
      </c>
      <c r="W235" s="24">
        <v>204.059</v>
      </c>
      <c r="X235" s="24">
        <v>123.16000000000001</v>
      </c>
      <c r="Y235" s="24">
        <v>109.878</v>
      </c>
      <c r="Z235" s="19">
        <f t="shared" si="66"/>
        <v>5.3051940604613185E-2</v>
      </c>
      <c r="AA235" s="19">
        <f t="shared" si="67"/>
        <v>56.548355551373206</v>
      </c>
      <c r="AB235" s="15">
        <v>0.75023364727765385</v>
      </c>
      <c r="AC235" s="16">
        <v>75727.447799875183</v>
      </c>
      <c r="AD235" s="17">
        <v>1383596.7361537034</v>
      </c>
      <c r="AE235" s="21">
        <v>0.79250961760467864</v>
      </c>
      <c r="AF235" s="16">
        <v>91645.973536770325</v>
      </c>
      <c r="AG235" s="28">
        <v>2020846.0550698782</v>
      </c>
      <c r="AH235" s="21">
        <v>0.77491946317449245</v>
      </c>
      <c r="AI235" s="16">
        <v>65027.183721289068</v>
      </c>
      <c r="AJ235" s="28">
        <v>1348224.3833049187</v>
      </c>
      <c r="AK235" s="21">
        <v>0.8026710852008403</v>
      </c>
      <c r="AL235" s="16">
        <v>75286.037409354642</v>
      </c>
      <c r="AM235" s="28">
        <v>1783135.474693602</v>
      </c>
      <c r="AN235" s="21">
        <v>0.75245952178507636</v>
      </c>
      <c r="AO235" s="16">
        <v>63472.487606052353</v>
      </c>
      <c r="AP235" s="28">
        <v>1175368.6839576431</v>
      </c>
      <c r="AQ235" s="15">
        <v>0.79250961760467864</v>
      </c>
      <c r="AR235" s="16">
        <v>91645.973536770325</v>
      </c>
      <c r="AS235" s="17">
        <v>2020846.0550698782</v>
      </c>
      <c r="AT235" s="15">
        <v>0.75023364727765385</v>
      </c>
      <c r="AU235" s="16">
        <v>75727.447799875183</v>
      </c>
      <c r="AV235" s="17">
        <v>1383596.7361537034</v>
      </c>
      <c r="AW235" s="24">
        <v>214.3</v>
      </c>
      <c r="AX235" s="24">
        <v>123</v>
      </c>
      <c r="AY235" s="24">
        <v>235.9</v>
      </c>
      <c r="AZ235" s="24">
        <v>93</v>
      </c>
      <c r="BA235" s="24">
        <f t="shared" si="68"/>
        <v>225.10000000000002</v>
      </c>
      <c r="BB235" s="24">
        <f t="shared" si="69"/>
        <v>108</v>
      </c>
      <c r="BC235" s="19">
        <f t="shared" si="70"/>
        <v>5.4732311678034079E-2</v>
      </c>
      <c r="BD235" s="24">
        <v>55.553298521369143</v>
      </c>
      <c r="BE235" s="19">
        <f t="shared" si="71"/>
        <v>-2.3718478214923677</v>
      </c>
      <c r="BF235" s="24">
        <f t="shared" si="72"/>
        <v>2.0842592592592593</v>
      </c>
      <c r="BJ235" s="14"/>
      <c r="BK235" s="14">
        <f t="shared" si="73"/>
        <v>-3.1521267959578485</v>
      </c>
      <c r="BL235" s="14">
        <f t="shared" si="74"/>
        <v>-23.89194589011446</v>
      </c>
      <c r="BM235" s="14">
        <f t="shared" si="75"/>
        <v>-26.111067976473052</v>
      </c>
      <c r="BN235" s="14">
        <f t="shared" si="76"/>
        <v>4.7788147456836274</v>
      </c>
      <c r="BO235" s="14">
        <f t="shared" si="77"/>
        <v>-0.13008130081301691</v>
      </c>
      <c r="BP235" s="14">
        <f t="shared" si="78"/>
        <v>-18.148387096774194</v>
      </c>
      <c r="BQ235" s="14">
        <f t="shared" si="79"/>
        <v>9.3474011550422134</v>
      </c>
      <c r="BR235" s="14">
        <f t="shared" si="80"/>
        <v>-14.037037037037049</v>
      </c>
      <c r="BS235" s="24">
        <f t="shared" si="81"/>
        <v>-1.791175423402273</v>
      </c>
      <c r="BT235" s="24">
        <f t="shared" si="82"/>
        <v>3.2873566485440695</v>
      </c>
      <c r="BU235" s="24">
        <f t="shared" si="83"/>
        <v>-0.16240872572124215</v>
      </c>
      <c r="BV235" s="24">
        <f t="shared" si="84"/>
        <v>14.194484530791721</v>
      </c>
      <c r="BW235" s="24">
        <f t="shared" si="85"/>
        <v>-4.4513733302543779</v>
      </c>
      <c r="BX235" s="24">
        <f t="shared" si="86"/>
        <v>26.651018454310467</v>
      </c>
      <c r="BY235" s="24">
        <f t="shared" si="87"/>
        <v>16.872833217863047</v>
      </c>
    </row>
    <row r="236" spans="1:101">
      <c r="A236" t="s">
        <v>253</v>
      </c>
      <c r="B236">
        <v>237</v>
      </c>
      <c r="C236" t="s">
        <v>307</v>
      </c>
      <c r="D236" t="s">
        <v>294</v>
      </c>
      <c r="E236" t="s">
        <v>308</v>
      </c>
      <c r="F236">
        <v>2</v>
      </c>
      <c r="G236" t="s">
        <v>299</v>
      </c>
      <c r="H236" t="s">
        <v>294</v>
      </c>
      <c r="I236" t="s">
        <v>295</v>
      </c>
      <c r="J236">
        <v>2</v>
      </c>
      <c r="K236" t="s">
        <v>325</v>
      </c>
      <c r="L236">
        <v>2</v>
      </c>
      <c r="M236" t="s">
        <v>369</v>
      </c>
      <c r="N236" t="s">
        <v>368</v>
      </c>
      <c r="O236">
        <v>8</v>
      </c>
      <c r="P236" s="14">
        <v>4</v>
      </c>
      <c r="Q236" s="14" t="s">
        <v>380</v>
      </c>
      <c r="R236" s="14">
        <v>4</v>
      </c>
      <c r="S236" s="14" t="s">
        <v>380</v>
      </c>
      <c r="T236" s="15">
        <v>0.76645700000000005</v>
      </c>
      <c r="U236" s="16">
        <v>69494.600000000006</v>
      </c>
      <c r="V236" s="17">
        <v>1250650</v>
      </c>
      <c r="W236" s="24">
        <v>220.797</v>
      </c>
      <c r="X236" s="24">
        <v>107.786</v>
      </c>
      <c r="Y236" s="24">
        <v>94.067399999999992</v>
      </c>
      <c r="Z236" s="19">
        <f t="shared" si="66"/>
        <v>5.5566785271658745E-2</v>
      </c>
      <c r="AA236" s="19">
        <f t="shared" si="67"/>
        <v>53.989086921861542</v>
      </c>
      <c r="AB236" s="15">
        <v>0.71542221231043623</v>
      </c>
      <c r="AC236" s="16">
        <v>79240.019116353011</v>
      </c>
      <c r="AD236" s="17">
        <v>1270536.3396695028</v>
      </c>
      <c r="AE236" s="21">
        <v>0.80059655043148303</v>
      </c>
      <c r="AF236" s="16">
        <v>104852.94852768023</v>
      </c>
      <c r="AG236" s="28">
        <v>2430652.4360726532</v>
      </c>
      <c r="AH236" s="21">
        <v>0.74844069803265967</v>
      </c>
      <c r="AI236" s="16">
        <v>77587.550689618583</v>
      </c>
      <c r="AJ236" s="28">
        <v>1436239.2980657618</v>
      </c>
      <c r="AK236" s="21">
        <v>0.80697847170005199</v>
      </c>
      <c r="AL236" s="16">
        <v>96840.99471259951</v>
      </c>
      <c r="AM236" s="28">
        <v>2345079.0706900312</v>
      </c>
      <c r="AN236" s="21">
        <v>0.71542221231043623</v>
      </c>
      <c r="AO236" s="16">
        <v>79240.019116353011</v>
      </c>
      <c r="AP236" s="28">
        <v>1270536.3396695028</v>
      </c>
      <c r="AQ236" s="15">
        <v>0.80059655043148303</v>
      </c>
      <c r="AR236" s="16">
        <v>104852.94852768023</v>
      </c>
      <c r="AS236" s="17">
        <v>2430652.4360726532</v>
      </c>
      <c r="AT236" s="15">
        <v>0.71542221231043623</v>
      </c>
      <c r="AU236" s="16">
        <v>79240.019116353011</v>
      </c>
      <c r="AV236" s="17">
        <v>1270536.3396695028</v>
      </c>
      <c r="AW236" s="24">
        <v>312.3</v>
      </c>
      <c r="AX236" s="24">
        <v>120.5</v>
      </c>
      <c r="AY236" s="24">
        <v>304.60000000000002</v>
      </c>
      <c r="AZ236" s="24">
        <v>73.8</v>
      </c>
      <c r="BA236" s="24">
        <f t="shared" si="68"/>
        <v>308.45000000000005</v>
      </c>
      <c r="BB236" s="24">
        <f t="shared" si="69"/>
        <v>97.15</v>
      </c>
      <c r="BC236" s="19">
        <f t="shared" si="70"/>
        <v>6.2367377179440027E-2</v>
      </c>
      <c r="BD236" s="24">
        <v>48.102070917116862</v>
      </c>
      <c r="BE236" s="19">
        <f t="shared" si="71"/>
        <v>-5.1034787689563821</v>
      </c>
      <c r="BF236" s="24">
        <f t="shared" si="72"/>
        <v>3.1749871332990223</v>
      </c>
      <c r="BJ236" s="14"/>
      <c r="BK236" s="14">
        <f t="shared" si="73"/>
        <v>-7.1335201523514886</v>
      </c>
      <c r="BL236" s="14">
        <f t="shared" si="74"/>
        <v>12.298607730070337</v>
      </c>
      <c r="BM236" s="14">
        <f t="shared" si="75"/>
        <v>1.5651925134762947</v>
      </c>
      <c r="BN236" s="14">
        <f t="shared" si="76"/>
        <v>29.299711815561963</v>
      </c>
      <c r="BO236" s="14">
        <f t="shared" si="77"/>
        <v>10.55103734439834</v>
      </c>
      <c r="BP236" s="14">
        <f t="shared" si="78"/>
        <v>-27.462601626016252</v>
      </c>
      <c r="BQ236" s="14">
        <f t="shared" si="79"/>
        <v>28.417247527962402</v>
      </c>
      <c r="BR236" s="14">
        <f t="shared" si="80"/>
        <v>-10.948018528049403</v>
      </c>
      <c r="BS236" s="24">
        <f t="shared" si="81"/>
        <v>-12.238591587643718</v>
      </c>
      <c r="BT236" s="24">
        <f t="shared" si="82"/>
        <v>2.7933608281762146</v>
      </c>
      <c r="BU236" s="24">
        <f t="shared" si="83"/>
        <v>-2.4071782860950472</v>
      </c>
      <c r="BV236" s="24">
        <f t="shared" si="84"/>
        <v>33.721844758944421</v>
      </c>
      <c r="BW236" s="24">
        <f t="shared" si="85"/>
        <v>28.238448803378098</v>
      </c>
      <c r="BX236" s="24">
        <f t="shared" si="86"/>
        <v>48.546736611148397</v>
      </c>
      <c r="BY236" s="24">
        <f t="shared" si="87"/>
        <v>46.669175652486608</v>
      </c>
    </row>
    <row r="237" spans="1:101">
      <c r="A237" s="6" t="s">
        <v>254</v>
      </c>
      <c r="B237" s="6">
        <v>238</v>
      </c>
      <c r="C237" t="s">
        <v>307</v>
      </c>
      <c r="D237" t="s">
        <v>294</v>
      </c>
      <c r="E237" t="s">
        <v>308</v>
      </c>
      <c r="F237">
        <v>2</v>
      </c>
      <c r="G237" t="s">
        <v>299</v>
      </c>
      <c r="H237" t="s">
        <v>294</v>
      </c>
      <c r="I237" t="s">
        <v>295</v>
      </c>
      <c r="J237">
        <v>2</v>
      </c>
      <c r="L237">
        <v>2</v>
      </c>
      <c r="M237" t="s">
        <v>369</v>
      </c>
      <c r="N237" t="s">
        <v>368</v>
      </c>
      <c r="O237">
        <v>8</v>
      </c>
      <c r="P237" s="14">
        <v>4</v>
      </c>
      <c r="Q237" s="14" t="s">
        <v>380</v>
      </c>
      <c r="R237" s="14">
        <v>4</v>
      </c>
      <c r="S237" s="14" t="s">
        <v>380</v>
      </c>
      <c r="T237" s="15">
        <v>0.77823299999999995</v>
      </c>
      <c r="U237" s="16">
        <v>97319.9</v>
      </c>
      <c r="V237" s="17">
        <v>1888680</v>
      </c>
      <c r="W237" s="24">
        <v>273.90899999999999</v>
      </c>
      <c r="X237" s="24">
        <v>116.23099999999999</v>
      </c>
      <c r="Y237" s="24">
        <v>92.8048</v>
      </c>
      <c r="Z237" s="19">
        <f t="shared" si="66"/>
        <v>5.152799839041023E-2</v>
      </c>
      <c r="AA237" s="19">
        <f t="shared" si="67"/>
        <v>58.220774990520951</v>
      </c>
      <c r="AB237" s="15">
        <v>0.73636030053424606</v>
      </c>
      <c r="AC237" s="16">
        <v>57636.364717335149</v>
      </c>
      <c r="AD237" s="17">
        <v>1001438.4162570476</v>
      </c>
      <c r="AE237" s="21">
        <v>0.77283230736304898</v>
      </c>
      <c r="AF237" s="16">
        <v>66508.860827003838</v>
      </c>
      <c r="AG237" s="28">
        <v>1343167.8845485519</v>
      </c>
      <c r="AH237" s="21">
        <v>0.75864006418319785</v>
      </c>
      <c r="AI237" s="16">
        <v>57793.115592104485</v>
      </c>
      <c r="AJ237" s="28">
        <v>1116080.8253843384</v>
      </c>
      <c r="AK237" s="21">
        <v>0.78551020917259495</v>
      </c>
      <c r="AL237" s="16">
        <v>65881.97507636137</v>
      </c>
      <c r="AM237" s="28">
        <v>1433862.736630396</v>
      </c>
      <c r="AN237" s="21">
        <v>0.73636030053424606</v>
      </c>
      <c r="AO237" s="16">
        <v>57636.364717335149</v>
      </c>
      <c r="AP237" s="28">
        <v>1001438.4162570476</v>
      </c>
      <c r="AQ237" s="15">
        <v>0.77283230736304898</v>
      </c>
      <c r="AR237" s="16">
        <v>66508.860827003838</v>
      </c>
      <c r="AS237" s="17">
        <v>1343167.8845485519</v>
      </c>
      <c r="AT237" s="15">
        <v>0.73636030053424606</v>
      </c>
      <c r="AU237" s="16">
        <v>57636.364717335149</v>
      </c>
      <c r="AV237" s="17">
        <v>1001438.4162570476</v>
      </c>
      <c r="AW237" s="24">
        <v>219.7</v>
      </c>
      <c r="AX237" s="24">
        <v>111.9</v>
      </c>
      <c r="AY237" s="24">
        <v>217.7</v>
      </c>
      <c r="AZ237" s="24">
        <v>87.1</v>
      </c>
      <c r="BA237" s="24">
        <f t="shared" si="68"/>
        <v>218.7</v>
      </c>
      <c r="BB237" s="24">
        <f t="shared" si="69"/>
        <v>99.5</v>
      </c>
      <c r="BC237" s="19">
        <f t="shared" si="70"/>
        <v>5.7553578714061575E-2</v>
      </c>
      <c r="BD237" s="24">
        <v>52.125342455325644</v>
      </c>
      <c r="BE237" s="19">
        <f t="shared" si="71"/>
        <v>-4.1872699465753893</v>
      </c>
      <c r="BF237" s="24">
        <f t="shared" si="72"/>
        <v>2.1979899497487434</v>
      </c>
      <c r="BJ237" s="14"/>
      <c r="BK237" s="14">
        <f t="shared" si="73"/>
        <v>-5.6864417372004299</v>
      </c>
      <c r="BL237" s="14">
        <f t="shared" si="74"/>
        <v>-68.851558347380163</v>
      </c>
      <c r="BM237" s="14">
        <f t="shared" si="75"/>
        <v>-88.596719412770824</v>
      </c>
      <c r="BN237" s="14">
        <f t="shared" si="76"/>
        <v>-24.674101046882114</v>
      </c>
      <c r="BO237" s="14">
        <f t="shared" si="77"/>
        <v>-3.8704200178730908</v>
      </c>
      <c r="BP237" s="14">
        <f t="shared" si="78"/>
        <v>-6.5497129735935768</v>
      </c>
      <c r="BQ237" s="14">
        <f t="shared" si="79"/>
        <v>-25.24417009602195</v>
      </c>
      <c r="BR237" s="14">
        <f t="shared" si="80"/>
        <v>-16.815075376884415</v>
      </c>
      <c r="BS237" s="24">
        <f t="shared" si="81"/>
        <v>-11.693798540353834</v>
      </c>
      <c r="BT237" s="24">
        <f t="shared" si="82"/>
        <v>2.4897131214275294</v>
      </c>
      <c r="BU237" s="24">
        <f t="shared" si="83"/>
        <v>-2.5826392174393211</v>
      </c>
      <c r="BV237" s="24">
        <f t="shared" si="84"/>
        <v>46.326216973011661</v>
      </c>
      <c r="BW237" s="24">
        <f t="shared" si="85"/>
        <v>-47.718552589232615</v>
      </c>
      <c r="BX237" s="24">
        <f t="shared" si="86"/>
        <v>40.613844458825682</v>
      </c>
      <c r="BY237" s="24">
        <f t="shared" si="87"/>
        <v>31.719721264145061</v>
      </c>
    </row>
    <row r="238" spans="1:101">
      <c r="A238" t="s">
        <v>255</v>
      </c>
      <c r="B238" s="6">
        <v>239</v>
      </c>
      <c r="C238" t="s">
        <v>300</v>
      </c>
      <c r="D238" t="s">
        <v>294</v>
      </c>
      <c r="E238" t="s">
        <v>298</v>
      </c>
      <c r="F238">
        <v>3</v>
      </c>
      <c r="G238" t="s">
        <v>297</v>
      </c>
      <c r="H238" t="s">
        <v>294</v>
      </c>
      <c r="I238" t="s">
        <v>298</v>
      </c>
      <c r="J238">
        <v>2</v>
      </c>
      <c r="L238">
        <v>1</v>
      </c>
      <c r="M238" t="s">
        <v>369</v>
      </c>
      <c r="N238" t="s">
        <v>368</v>
      </c>
      <c r="O238">
        <v>8</v>
      </c>
      <c r="P238" s="14">
        <v>4</v>
      </c>
      <c r="Q238" s="14" t="s">
        <v>380</v>
      </c>
      <c r="R238" s="14">
        <v>4</v>
      </c>
      <c r="S238" s="14" t="s">
        <v>380</v>
      </c>
      <c r="T238" s="15">
        <v>0.75359100000000001</v>
      </c>
      <c r="U238" s="16">
        <v>63344</v>
      </c>
      <c r="V238" s="17">
        <v>1098720</v>
      </c>
      <c r="W238" s="24">
        <v>195.029</v>
      </c>
      <c r="X238" s="24">
        <v>112.76</v>
      </c>
      <c r="Y238" s="24">
        <v>83.995000000000005</v>
      </c>
      <c r="Z238" s="19">
        <f t="shared" si="66"/>
        <v>5.765254113877967E-2</v>
      </c>
      <c r="AA238" s="19">
        <f t="shared" si="67"/>
        <v>52.035867643344282</v>
      </c>
      <c r="AB238" s="15">
        <v>0.73619239894302646</v>
      </c>
      <c r="AC238" s="16">
        <v>63913.840006356113</v>
      </c>
      <c r="AD238" s="17">
        <v>1101972.7660507404</v>
      </c>
      <c r="AE238" s="21">
        <v>0.77492738405071948</v>
      </c>
      <c r="AF238" s="16">
        <v>75794.335792494981</v>
      </c>
      <c r="AG238" s="28">
        <v>1535423.9186141076</v>
      </c>
      <c r="AH238" s="21">
        <v>0.76055485350981267</v>
      </c>
      <c r="AI238" s="16">
        <v>54811.833771121019</v>
      </c>
      <c r="AJ238" s="28">
        <v>1067142.7082345444</v>
      </c>
      <c r="AK238" s="21">
        <v>0.78628891514718136</v>
      </c>
      <c r="AL238" s="16">
        <v>62593.066772235354</v>
      </c>
      <c r="AM238" s="28">
        <v>1367426.138466462</v>
      </c>
      <c r="AN238" s="21">
        <v>0.7369919420851303</v>
      </c>
      <c r="AO238" s="16">
        <v>52933.930750841391</v>
      </c>
      <c r="AP238" s="28">
        <v>919754.63059308182</v>
      </c>
      <c r="AQ238" s="15">
        <v>0.77492738405071948</v>
      </c>
      <c r="AR238" s="16">
        <v>75794.335792494981</v>
      </c>
      <c r="AS238" s="17">
        <v>1535423.9186141076</v>
      </c>
      <c r="AT238" s="15">
        <v>0.73619239894302646</v>
      </c>
      <c r="AU238" s="16">
        <v>63913.840006356113</v>
      </c>
      <c r="AV238" s="17">
        <v>1101972.7660507404</v>
      </c>
      <c r="AW238" s="24">
        <v>200.1</v>
      </c>
      <c r="AX238" s="24">
        <v>114.3</v>
      </c>
      <c r="AY238" s="24">
        <v>199.7</v>
      </c>
      <c r="AZ238" s="24">
        <v>89.2</v>
      </c>
      <c r="BA238" s="24">
        <f t="shared" si="68"/>
        <v>199.89999999999998</v>
      </c>
      <c r="BB238" s="24">
        <f t="shared" si="69"/>
        <v>101.75</v>
      </c>
      <c r="BC238" s="19">
        <f t="shared" si="70"/>
        <v>5.7999473285906232E-2</v>
      </c>
      <c r="BD238" s="24">
        <v>52.126563295800331</v>
      </c>
      <c r="BE238" s="19">
        <f t="shared" si="71"/>
        <v>-1.6599057914869708</v>
      </c>
      <c r="BF238" s="24">
        <f t="shared" si="72"/>
        <v>1.9646191646191644</v>
      </c>
      <c r="BJ238" s="14"/>
      <c r="BK238" s="14">
        <f t="shared" si="73"/>
        <v>-2.2522712891414955</v>
      </c>
      <c r="BL238" s="14">
        <f t="shared" si="74"/>
        <v>-19.666155718075292</v>
      </c>
      <c r="BM238" s="14">
        <f t="shared" si="75"/>
        <v>-19.457947093075969</v>
      </c>
      <c r="BN238" s="14">
        <f t="shared" si="76"/>
        <v>2.5342328835582197</v>
      </c>
      <c r="BO238" s="14">
        <f t="shared" si="77"/>
        <v>1.3473315835520492</v>
      </c>
      <c r="BP238" s="14">
        <f t="shared" si="78"/>
        <v>5.8352017937219713</v>
      </c>
      <c r="BQ238" s="14">
        <f t="shared" si="79"/>
        <v>2.4367183591795802</v>
      </c>
      <c r="BR238" s="14">
        <f t="shared" si="80"/>
        <v>-10.820638820638825</v>
      </c>
      <c r="BS238" s="24">
        <f t="shared" si="81"/>
        <v>0.17399123733015323</v>
      </c>
      <c r="BT238" s="24">
        <f t="shared" si="82"/>
        <v>23.059113373521463</v>
      </c>
      <c r="BU238" s="24">
        <f t="shared" si="83"/>
        <v>0.91562804151151322</v>
      </c>
      <c r="BV238" s="24">
        <f t="shared" si="84"/>
        <v>16.426472588374857</v>
      </c>
      <c r="BW238" s="24">
        <f t="shared" si="85"/>
        <v>-1.1997067191118052</v>
      </c>
      <c r="BX238" s="24">
        <f t="shared" si="86"/>
        <v>28.441911925423302</v>
      </c>
      <c r="BY238" s="24">
        <f t="shared" si="87"/>
        <v>19.650504762751574</v>
      </c>
    </row>
    <row r="239" spans="1:101">
      <c r="A239" t="s">
        <v>256</v>
      </c>
      <c r="B239">
        <v>240</v>
      </c>
      <c r="C239" t="s">
        <v>417</v>
      </c>
      <c r="D239" t="s">
        <v>314</v>
      </c>
      <c r="E239" t="s">
        <v>416</v>
      </c>
      <c r="F239">
        <v>4</v>
      </c>
      <c r="G239" t="s">
        <v>313</v>
      </c>
      <c r="H239" t="s">
        <v>314</v>
      </c>
      <c r="I239" t="s">
        <v>308</v>
      </c>
      <c r="J239">
        <v>3</v>
      </c>
      <c r="L239">
        <v>0</v>
      </c>
      <c r="M239" t="s">
        <v>369</v>
      </c>
      <c r="N239" t="s">
        <v>368</v>
      </c>
      <c r="O239">
        <v>8</v>
      </c>
      <c r="P239" s="14">
        <v>1</v>
      </c>
      <c r="Q239" s="14" t="s">
        <v>381</v>
      </c>
      <c r="R239" s="14">
        <v>1</v>
      </c>
      <c r="S239" s="14" t="s">
        <v>381</v>
      </c>
      <c r="T239" s="15">
        <v>0.59623599999999999</v>
      </c>
      <c r="U239" s="16">
        <v>27797.5</v>
      </c>
      <c r="V239" s="17">
        <v>262232</v>
      </c>
      <c r="W239" s="24">
        <v>112.37</v>
      </c>
      <c r="X239" s="24">
        <v>81.48660000000001</v>
      </c>
      <c r="Y239" s="24">
        <v>69.951999999999998</v>
      </c>
      <c r="Z239" s="19">
        <f t="shared" si="66"/>
        <v>0.10600346258275115</v>
      </c>
      <c r="AA239" s="19">
        <f t="shared" si="67"/>
        <v>28.300962316755104</v>
      </c>
      <c r="AB239" s="15">
        <v>0.72911318175024697</v>
      </c>
      <c r="AC239" s="16">
        <v>34772.560539483762</v>
      </c>
      <c r="AD239" s="17">
        <v>596920.40130444325</v>
      </c>
      <c r="AE239" s="21">
        <v>0.74651057502882612</v>
      </c>
      <c r="AF239" s="16">
        <v>38626.073139955937</v>
      </c>
      <c r="AG239" s="28">
        <v>709559.61827375623</v>
      </c>
      <c r="AH239" s="21">
        <v>0.72911318175024697</v>
      </c>
      <c r="AI239" s="16">
        <v>34772.560539483762</v>
      </c>
      <c r="AJ239" s="28">
        <v>596920.40130444325</v>
      </c>
      <c r="AK239" s="21">
        <v>0.74651057502882612</v>
      </c>
      <c r="AL239" s="16">
        <v>38626.073139955937</v>
      </c>
      <c r="AM239" s="28">
        <v>709559.61827375623</v>
      </c>
      <c r="AN239" s="21">
        <v>0.72911318175024697</v>
      </c>
      <c r="AO239" s="16">
        <v>34772.560539483762</v>
      </c>
      <c r="AP239" s="28">
        <v>596920.40130444325</v>
      </c>
      <c r="AQ239" s="15">
        <v>0.73812714182308004</v>
      </c>
      <c r="AR239" s="16">
        <v>56382.553590129188</v>
      </c>
      <c r="AS239" s="17">
        <v>963958.32742122142</v>
      </c>
      <c r="AT239" s="15">
        <v>0.70927851609658499</v>
      </c>
      <c r="AU239" s="16">
        <v>48779.043590129186</v>
      </c>
      <c r="AV239" s="17">
        <v>748833.26942122146</v>
      </c>
      <c r="AW239" s="24">
        <v>129.4</v>
      </c>
      <c r="AX239" s="24">
        <v>105.2</v>
      </c>
      <c r="AY239" s="24">
        <v>115.5</v>
      </c>
      <c r="AZ239" s="24">
        <v>88.5</v>
      </c>
      <c r="BA239" s="24">
        <f t="shared" si="68"/>
        <v>122.45</v>
      </c>
      <c r="BB239" s="24">
        <f t="shared" si="69"/>
        <v>96.85</v>
      </c>
      <c r="BC239" s="19">
        <f t="shared" si="70"/>
        <v>5.8253262015330161E-2</v>
      </c>
      <c r="BD239" s="24">
        <v>51.499261950524037</v>
      </c>
      <c r="BE239" s="19">
        <f t="shared" si="71"/>
        <v>13.287718175024699</v>
      </c>
      <c r="BF239" s="24">
        <f t="shared" si="72"/>
        <v>1.2643262777490967</v>
      </c>
      <c r="BJ239" s="14"/>
      <c r="BK239" s="14">
        <f t="shared" si="73"/>
        <v>18.224493134423021</v>
      </c>
      <c r="BL239" s="14">
        <f t="shared" si="74"/>
        <v>20.059093812098414</v>
      </c>
      <c r="BM239" s="14">
        <f t="shared" si="75"/>
        <v>56.069184529972937</v>
      </c>
      <c r="BN239" s="14">
        <f t="shared" si="76"/>
        <v>13.160741885625965</v>
      </c>
      <c r="BO239" s="14">
        <f t="shared" si="77"/>
        <v>22.541254752851703</v>
      </c>
      <c r="BP239" s="14">
        <f t="shared" si="78"/>
        <v>20.958192090395482</v>
      </c>
      <c r="BQ239" s="14">
        <f t="shared" si="79"/>
        <v>8.2319314005716606</v>
      </c>
      <c r="BR239" s="14">
        <f t="shared" si="80"/>
        <v>15.863087248322133</v>
      </c>
      <c r="BS239" s="24">
        <f t="shared" si="81"/>
        <v>45.045887562535981</v>
      </c>
      <c r="BT239" s="24">
        <f>((AE239-Notes!T48)/AE239)*100</f>
        <v>-3.2249275196462186</v>
      </c>
      <c r="BU239" s="24">
        <f t="shared" si="83"/>
        <v>18.224493134423021</v>
      </c>
      <c r="BV239" s="24">
        <f t="shared" si="84"/>
        <v>28.034361921079014</v>
      </c>
      <c r="BW239" s="24">
        <f t="shared" si="85"/>
        <v>28.034361921079014</v>
      </c>
      <c r="BX239" s="24">
        <f t="shared" si="86"/>
        <v>63.04299268918826</v>
      </c>
      <c r="BY239" s="24">
        <f t="shared" si="87"/>
        <v>63.04299268918826</v>
      </c>
    </row>
    <row r="240" spans="1:101">
      <c r="A240" s="122" t="s">
        <v>611</v>
      </c>
      <c r="T240" s="88">
        <v>0.77058499999999996</v>
      </c>
      <c r="U240" s="87">
        <v>71292.600000000006</v>
      </c>
      <c r="V240" s="87">
        <v>1365960</v>
      </c>
      <c r="W240" s="89">
        <v>200.57499999999999</v>
      </c>
      <c r="X240" s="89">
        <v>115.315</v>
      </c>
      <c r="Y240" s="89">
        <v>101.20699999999999</v>
      </c>
      <c r="Z240" s="88">
        <f>U240/V240</f>
        <v>5.2192304313449886E-2</v>
      </c>
      <c r="AA240" s="88">
        <f>3*(V240/U240)</f>
        <v>57.479738430075486</v>
      </c>
      <c r="AB240" s="88">
        <v>0.74748935374311132</v>
      </c>
      <c r="AC240" s="87">
        <v>57998.429228579305</v>
      </c>
      <c r="AD240" s="87">
        <v>1051594.825554268</v>
      </c>
      <c r="AE240" s="90">
        <v>0.77567192307939148</v>
      </c>
      <c r="AF240" s="87">
        <v>65417.176047774534</v>
      </c>
      <c r="AG240" s="91">
        <v>1336380.201105654</v>
      </c>
      <c r="AH240" s="90">
        <v>0.76889148417681807</v>
      </c>
      <c r="AI240" s="87">
        <v>59152.885887462544</v>
      </c>
      <c r="AJ240" s="91">
        <v>1193886.5944634052</v>
      </c>
      <c r="AK240" s="90">
        <v>0.79020203730847882</v>
      </c>
      <c r="AL240" s="87">
        <v>66300.006934488498</v>
      </c>
      <c r="AM240" s="91">
        <v>1475776.4848228204</v>
      </c>
      <c r="AN240" s="90">
        <v>0.74748935374311132</v>
      </c>
      <c r="AO240" s="87">
        <v>57998.429228579305</v>
      </c>
      <c r="AP240" s="91">
        <v>1051594.825554268</v>
      </c>
      <c r="AQ240" s="88">
        <v>0.77567192307939148</v>
      </c>
      <c r="AR240" s="87">
        <v>65417.176047774534</v>
      </c>
      <c r="AS240" s="87">
        <v>1336380.201105654</v>
      </c>
      <c r="AT240" s="88">
        <v>0.74748935374311132</v>
      </c>
      <c r="AU240" s="87">
        <v>57998.429228579305</v>
      </c>
      <c r="AV240" s="87">
        <v>1051594.825554268</v>
      </c>
      <c r="AW240" s="89">
        <v>209.8</v>
      </c>
      <c r="AX240" s="89">
        <v>115.7</v>
      </c>
      <c r="AY240" s="89">
        <v>211.3</v>
      </c>
      <c r="AZ240" s="89">
        <v>93.6</v>
      </c>
      <c r="BA240" s="89">
        <f>(AW240+AY240)/2</f>
        <v>210.55</v>
      </c>
      <c r="BB240" s="89">
        <f>(AX240+AZ240)/2</f>
        <v>104.65</v>
      </c>
      <c r="BC240" s="88">
        <f>AC240/AD240</f>
        <v>5.5152828655285424E-2</v>
      </c>
      <c r="BD240" s="89">
        <v>54.39430892566746</v>
      </c>
      <c r="BE240" s="88">
        <f>(AN240-T240)*100</f>
        <v>-2.3095646256888647</v>
      </c>
      <c r="BF240" s="89">
        <f>BA240/BB240</f>
        <v>2.0119445771619686</v>
      </c>
      <c r="BG240" s="89"/>
      <c r="BH240" s="89"/>
      <c r="BI240" s="89"/>
      <c r="BJ240" s="87"/>
      <c r="BK240" s="87">
        <f>((AN240-T240)/AN240)*100</f>
        <v>-3.0897625686888239</v>
      </c>
      <c r="BL240" s="87">
        <f>((AO240-U240)/AO240)*100</f>
        <v>-22.921604857653392</v>
      </c>
      <c r="BM240" s="87">
        <f>((AP240-V240)/AP240)*100</f>
        <v>-29.894134775723952</v>
      </c>
      <c r="BN240" s="87">
        <f>((AW240-W240)/AW240)*100</f>
        <v>4.3970448045757973</v>
      </c>
      <c r="BO240" s="87">
        <f>((AX240-X240)/AX240)*100</f>
        <v>0.33275713050994393</v>
      </c>
      <c r="BP240" s="87">
        <f>((AZ240-Y240)/AZ240)*100</f>
        <v>-8.1271367521367512</v>
      </c>
      <c r="BQ240" s="87">
        <f>((BA240-W240)/BA240)*100</f>
        <v>4.7375920208976599</v>
      </c>
      <c r="BR240" s="87">
        <f>((BB240-X240)/BB240)*100</f>
        <v>-10.191113234591487</v>
      </c>
      <c r="BS240" s="89">
        <f>((BD240-AA240)/BD240)*100</f>
        <v>-5.6723388261526031</v>
      </c>
      <c r="BT240" s="89">
        <f>((AE240-'v6 data comps'!P424)/AE240)*100</f>
        <v>100</v>
      </c>
      <c r="BU240" s="89">
        <f>((AH240-T240)/AH240)*100</f>
        <v>-0.22025420466127063</v>
      </c>
      <c r="BV240" s="89">
        <f>ABS((AF240-U240)/AF240)*100</f>
        <v>8.9814698634111281</v>
      </c>
      <c r="BW240" s="89">
        <f>((AL240-U240)/AL240)*100</f>
        <v>-7.5303054952086574</v>
      </c>
      <c r="BX240" s="89">
        <f>ABS((AG240-V240)/AG240)*100</f>
        <v>2.2134269027536586</v>
      </c>
      <c r="BY240" s="89">
        <f>ABS((AM240-V240)/AM240)*100</f>
        <v>7.4412681020598326</v>
      </c>
      <c r="BZ240" s="86"/>
      <c r="CA240" s="86"/>
      <c r="CB240" s="86"/>
      <c r="CC240" s="86"/>
      <c r="CD240" s="86"/>
      <c r="CE240" s="86"/>
      <c r="CF240" s="86"/>
      <c r="CG240" s="86"/>
      <c r="CH240" s="86"/>
      <c r="CI240" s="86"/>
      <c r="CJ240" s="86"/>
      <c r="CK240" s="86"/>
      <c r="CL240" s="86"/>
      <c r="CM240" s="86"/>
      <c r="CN240" s="86"/>
      <c r="CO240" s="86"/>
      <c r="CP240" s="86"/>
      <c r="CQ240" s="86"/>
      <c r="CR240" s="86"/>
      <c r="CS240" s="86"/>
      <c r="CT240" s="86"/>
      <c r="CU240" s="86"/>
      <c r="CV240" s="86"/>
      <c r="CW240" s="86"/>
    </row>
    <row r="241" spans="1:77">
      <c r="A241" t="s">
        <v>258</v>
      </c>
      <c r="B241">
        <v>242</v>
      </c>
      <c r="C241" t="s">
        <v>415</v>
      </c>
      <c r="D241" t="s">
        <v>294</v>
      </c>
      <c r="E241" t="s">
        <v>295</v>
      </c>
      <c r="F241">
        <v>4</v>
      </c>
      <c r="G241" t="s">
        <v>310</v>
      </c>
      <c r="H241" t="s">
        <v>294</v>
      </c>
      <c r="I241" t="s">
        <v>295</v>
      </c>
      <c r="J241">
        <v>3</v>
      </c>
      <c r="K241" t="s">
        <v>350</v>
      </c>
      <c r="L241">
        <v>1</v>
      </c>
      <c r="M241" t="s">
        <v>369</v>
      </c>
      <c r="N241" t="s">
        <v>368</v>
      </c>
      <c r="O241">
        <v>8</v>
      </c>
      <c r="P241" s="14">
        <v>4</v>
      </c>
      <c r="Q241" s="14" t="s">
        <v>380</v>
      </c>
      <c r="R241" s="14">
        <v>4</v>
      </c>
      <c r="S241" s="14" t="s">
        <v>380</v>
      </c>
      <c r="T241" s="15">
        <v>0.74031100000000005</v>
      </c>
      <c r="U241" s="16">
        <v>59534.8</v>
      </c>
      <c r="V241" s="17">
        <v>970631</v>
      </c>
      <c r="W241" s="24">
        <v>189.27799999999999</v>
      </c>
      <c r="X241" s="24">
        <v>111.374</v>
      </c>
      <c r="Y241" s="24">
        <v>88.868300000000005</v>
      </c>
      <c r="Z241" s="19">
        <f t="shared" ref="Z241:Z257" si="88">U241/V241</f>
        <v>6.133618233911755E-2</v>
      </c>
      <c r="AA241" s="19">
        <f t="shared" ref="AA241:AA257" si="89">3*(V241/U241)</f>
        <v>48.910771515147445</v>
      </c>
      <c r="AB241" s="15">
        <v>0.69158187246594449</v>
      </c>
      <c r="AC241" s="16">
        <v>50213.874049201069</v>
      </c>
      <c r="AD241" s="17">
        <v>732689.04510006949</v>
      </c>
      <c r="AE241" s="21">
        <v>0.76914494369502862</v>
      </c>
      <c r="AF241" s="16">
        <v>68118.614766933708</v>
      </c>
      <c r="AG241" s="28">
        <v>1340626.6124173056</v>
      </c>
      <c r="AH241" s="21">
        <v>0.73139664996762488</v>
      </c>
      <c r="AI241" s="16">
        <v>45603.772388926969</v>
      </c>
      <c r="AJ241" s="28">
        <v>789395.26409048808</v>
      </c>
      <c r="AK241" s="21">
        <v>0.78266237099458669</v>
      </c>
      <c r="AL241" s="16">
        <v>57193.446260887831</v>
      </c>
      <c r="AM241" s="28">
        <v>1228422.9414128028</v>
      </c>
      <c r="AN241" s="21">
        <v>0.70551145254614112</v>
      </c>
      <c r="AO241" s="16">
        <v>41289.439724959826</v>
      </c>
      <c r="AP241" s="28">
        <v>635009.25360004837</v>
      </c>
      <c r="AQ241" s="15">
        <v>0.76914494369502862</v>
      </c>
      <c r="AR241" s="16">
        <v>68118.614766933708</v>
      </c>
      <c r="AS241" s="17">
        <v>1340626.6124173056</v>
      </c>
      <c r="AT241" s="15">
        <v>0.69158187246594449</v>
      </c>
      <c r="AU241" s="16">
        <v>50213.874049201069</v>
      </c>
      <c r="AV241" s="17">
        <v>732689.04510006949</v>
      </c>
      <c r="AW241" s="24">
        <v>187.5</v>
      </c>
      <c r="AX241" s="24">
        <v>115</v>
      </c>
      <c r="AY241" s="24">
        <v>167.3</v>
      </c>
      <c r="AZ241" s="24">
        <v>73.900000000000006</v>
      </c>
      <c r="BA241" s="24">
        <f t="shared" ref="BA241:BA257" si="90">(AW241+AY241)/2</f>
        <v>177.4</v>
      </c>
      <c r="BB241" s="24">
        <f t="shared" ref="BB241:BB257" si="91">(AX241+AZ241)/2</f>
        <v>94.45</v>
      </c>
      <c r="BC241" s="19">
        <f t="shared" ref="BC241:BC257" si="92">AC241/AD241</f>
        <v>6.8533676578094518E-2</v>
      </c>
      <c r="BD241" s="24">
        <v>46.138377597033347</v>
      </c>
      <c r="BE241" s="19">
        <f t="shared" ref="BE241:BE257" si="93">(AN241-T241)*100</f>
        <v>-3.4799547453858937</v>
      </c>
      <c r="BF241" s="24">
        <f t="shared" ref="BF241:BF257" si="94">BA241/BB241</f>
        <v>1.8782424563260984</v>
      </c>
      <c r="BJ241" s="14"/>
      <c r="BK241" s="14">
        <f t="shared" ref="BK241:BK257" si="95">((AN241-T241)/AN241)*100</f>
        <v>-4.9325276476051272</v>
      </c>
      <c r="BL241" s="14">
        <f t="shared" ref="BL241:BL257" si="96">((AO241-U241)/AO241)*100</f>
        <v>-44.188926748770335</v>
      </c>
      <c r="BM241" s="14">
        <f t="shared" ref="BM241:BM257" si="97">((AP241-V241)/AP241)*100</f>
        <v>-52.853048124451149</v>
      </c>
      <c r="BN241" s="14">
        <f t="shared" ref="BN241:BN257" si="98">((AW241-W241)/AW241)*100</f>
        <v>-0.94826666666666215</v>
      </c>
      <c r="BO241" s="14">
        <f t="shared" ref="BO241:BO257" si="99">((AX241-X241)/AX241)*100</f>
        <v>3.1530434782608738</v>
      </c>
      <c r="BP241" s="14">
        <f t="shared" ref="BP241:BP249" si="100">((AZ241-Y241)/AZ241)*100</f>
        <v>-20.254803788903921</v>
      </c>
      <c r="BQ241" s="14">
        <f t="shared" ref="BQ241:BQ249" si="101">((BA241-W241)/BA241)*100</f>
        <v>-6.6956031567079961</v>
      </c>
      <c r="BR241" s="14">
        <f t="shared" ref="BR241:BR249" si="102">((BB241-X241)/BB241)*100</f>
        <v>-17.918475383800946</v>
      </c>
      <c r="BS241" s="24">
        <f t="shared" ref="BS241:BS257" si="103">((BD241-AA241)/BD241)*100</f>
        <v>-6.0088673735514266</v>
      </c>
      <c r="BT241" s="24">
        <f t="shared" ref="BT241:BT257" si="104">((AE241-T242)/AE241)*100</f>
        <v>0.65097531175007251</v>
      </c>
      <c r="BU241" s="24">
        <f t="shared" ref="BU241:BU257" si="105">((AH241-T241)/AH241)*100</f>
        <v>-1.2188119856400443</v>
      </c>
      <c r="BV241" s="24">
        <f t="shared" ref="BV241:BV257" si="106">ABS((AF241-U241)/AF241)*100</f>
        <v>12.601276165557728</v>
      </c>
      <c r="BW241" s="24">
        <f t="shared" ref="BW241:BW257" si="107">((AL241-U241)/AL241)*100</f>
        <v>-4.0937448120053652</v>
      </c>
      <c r="BX241" s="24">
        <f t="shared" ref="BX241:BX257" si="108">ABS((AG241-V241)/AG241)*100</f>
        <v>27.598707126226628</v>
      </c>
      <c r="BY241" s="24">
        <f t="shared" ref="BY241:BY257" si="109">ABS((AM241-V241)/AM241)*100</f>
        <v>20.985601352927976</v>
      </c>
    </row>
    <row r="242" spans="1:77">
      <c r="A242" t="s">
        <v>259</v>
      </c>
      <c r="B242">
        <v>243</v>
      </c>
      <c r="C242" t="s">
        <v>307</v>
      </c>
      <c r="D242" t="s">
        <v>294</v>
      </c>
      <c r="E242" t="s">
        <v>308</v>
      </c>
      <c r="F242">
        <v>2</v>
      </c>
      <c r="G242" t="s">
        <v>297</v>
      </c>
      <c r="H242" t="s">
        <v>294</v>
      </c>
      <c r="I242" t="s">
        <v>298</v>
      </c>
      <c r="J242">
        <v>2</v>
      </c>
      <c r="L242">
        <v>1</v>
      </c>
      <c r="M242" t="s">
        <v>369</v>
      </c>
      <c r="N242" t="s">
        <v>368</v>
      </c>
      <c r="O242">
        <v>8</v>
      </c>
      <c r="P242" s="14">
        <v>4</v>
      </c>
      <c r="Q242" s="14" t="s">
        <v>380</v>
      </c>
      <c r="R242" s="14">
        <v>4</v>
      </c>
      <c r="S242" s="14" t="s">
        <v>380</v>
      </c>
      <c r="T242" s="15">
        <v>0.76413799999999998</v>
      </c>
      <c r="U242" s="16">
        <v>66482</v>
      </c>
      <c r="V242" s="17">
        <v>1206530</v>
      </c>
      <c r="W242" s="24">
        <v>181.33</v>
      </c>
      <c r="X242" s="24">
        <v>116.73099999999999</v>
      </c>
      <c r="Y242" s="24">
        <v>96.898099999999999</v>
      </c>
      <c r="Z242" s="19">
        <f t="shared" si="88"/>
        <v>5.5101820924469344E-2</v>
      </c>
      <c r="AA242" s="19">
        <f t="shared" si="89"/>
        <v>54.44466171294485</v>
      </c>
      <c r="AB242" s="15">
        <v>0.70911981242451316</v>
      </c>
      <c r="AC242" s="16">
        <v>56137.519893246317</v>
      </c>
      <c r="AD242" s="17">
        <v>872448.77867527469</v>
      </c>
      <c r="AE242" s="21">
        <v>0.77785101421659841</v>
      </c>
      <c r="AF242" s="16">
        <v>74461.523098521517</v>
      </c>
      <c r="AG242" s="28">
        <v>1525783.0372127153</v>
      </c>
      <c r="AH242" s="21">
        <v>0.74544402897466511</v>
      </c>
      <c r="AI242" s="16">
        <v>50438.596284014209</v>
      </c>
      <c r="AJ242" s="28">
        <v>922471.73507661128</v>
      </c>
      <c r="AK242" s="21">
        <v>0.79065456242730137</v>
      </c>
      <c r="AL242" s="16">
        <v>62309.967077417728</v>
      </c>
      <c r="AM242" s="28">
        <v>1390138.0139494177</v>
      </c>
      <c r="AN242" s="21">
        <v>0.71943286441953702</v>
      </c>
      <c r="AO242" s="16">
        <v>46256.108489886465</v>
      </c>
      <c r="AP242" s="28">
        <v>749529.57506512548</v>
      </c>
      <c r="AQ242" s="15">
        <v>0.77785101421659841</v>
      </c>
      <c r="AR242" s="16">
        <v>74461.523098521517</v>
      </c>
      <c r="AS242" s="17">
        <v>1525783.0372127153</v>
      </c>
      <c r="AT242" s="15">
        <v>0.70911981242451316</v>
      </c>
      <c r="AU242" s="16">
        <v>56137.519893246317</v>
      </c>
      <c r="AV242" s="17">
        <v>872448.77867527469</v>
      </c>
      <c r="AW242" s="24">
        <v>188.8</v>
      </c>
      <c r="AX242" s="24">
        <v>118.9</v>
      </c>
      <c r="AY242" s="24">
        <v>186.8</v>
      </c>
      <c r="AZ242" s="24">
        <v>78.900000000000006</v>
      </c>
      <c r="BA242" s="24">
        <f t="shared" si="90"/>
        <v>187.8</v>
      </c>
      <c r="BB242" s="24">
        <f t="shared" si="91"/>
        <v>98.9</v>
      </c>
      <c r="BC242" s="19">
        <f t="shared" si="92"/>
        <v>6.4344774461700172E-2</v>
      </c>
      <c r="BD242" s="24">
        <v>48.611714184452254</v>
      </c>
      <c r="BE242" s="19">
        <f t="shared" si="93"/>
        <v>-4.4705135580462958</v>
      </c>
      <c r="BF242" s="24">
        <f t="shared" si="94"/>
        <v>1.8988877654196157</v>
      </c>
      <c r="BJ242" s="14"/>
      <c r="BK242" s="14">
        <f t="shared" si="95"/>
        <v>-6.2139412572613839</v>
      </c>
      <c r="BL242" s="14">
        <f t="shared" si="96"/>
        <v>-43.725882203289466</v>
      </c>
      <c r="BM242" s="14">
        <f t="shared" si="97"/>
        <v>-60.971633426895323</v>
      </c>
      <c r="BN242" s="14">
        <f t="shared" si="98"/>
        <v>3.9565677966101687</v>
      </c>
      <c r="BO242" s="14">
        <f t="shared" si="99"/>
        <v>1.8242220353238108</v>
      </c>
      <c r="BP242" s="14">
        <f t="shared" si="100"/>
        <v>-22.811280101394161</v>
      </c>
      <c r="BQ242" s="14">
        <f t="shared" si="101"/>
        <v>3.4451544195953137</v>
      </c>
      <c r="BR242" s="14">
        <f t="shared" si="102"/>
        <v>-18.029322548028297</v>
      </c>
      <c r="BS242" s="24">
        <f t="shared" si="103"/>
        <v>-11.999057483058639</v>
      </c>
      <c r="BT242" s="24">
        <f t="shared" si="104"/>
        <v>2.3297538841483356</v>
      </c>
      <c r="BU242" s="24">
        <f t="shared" si="105"/>
        <v>-2.507763198673393</v>
      </c>
      <c r="BV242" s="24">
        <f t="shared" si="106"/>
        <v>10.716303892902717</v>
      </c>
      <c r="BW242" s="24">
        <f t="shared" si="107"/>
        <v>-6.6956108601352353</v>
      </c>
      <c r="BX242" s="24">
        <f t="shared" si="108"/>
        <v>20.923881667731962</v>
      </c>
      <c r="BY242" s="24">
        <f t="shared" si="109"/>
        <v>13.207898216363617</v>
      </c>
    </row>
    <row r="243" spans="1:77">
      <c r="A243" t="s">
        <v>260</v>
      </c>
      <c r="B243" s="5">
        <v>244</v>
      </c>
      <c r="C243" t="s">
        <v>297</v>
      </c>
      <c r="D243" t="s">
        <v>302</v>
      </c>
      <c r="E243" t="s">
        <v>298</v>
      </c>
      <c r="F243">
        <v>2</v>
      </c>
      <c r="G243" t="s">
        <v>297</v>
      </c>
      <c r="H243" t="s">
        <v>294</v>
      </c>
      <c r="I243" t="s">
        <v>298</v>
      </c>
      <c r="J243">
        <v>2</v>
      </c>
      <c r="L243">
        <v>1</v>
      </c>
      <c r="M243" t="s">
        <v>369</v>
      </c>
      <c r="N243" t="s">
        <v>368</v>
      </c>
      <c r="O243">
        <v>8</v>
      </c>
      <c r="P243" s="14">
        <v>4</v>
      </c>
      <c r="Q243" s="14" t="s">
        <v>380</v>
      </c>
      <c r="R243" s="14">
        <v>4</v>
      </c>
      <c r="S243" s="14" t="s">
        <v>380</v>
      </c>
      <c r="T243" s="15">
        <v>0.75972899999999999</v>
      </c>
      <c r="U243" s="16">
        <v>62385.3</v>
      </c>
      <c r="V243" s="17">
        <v>1117830</v>
      </c>
      <c r="W243" s="24">
        <v>169.37200000000001</v>
      </c>
      <c r="X243" s="24">
        <v>110.31399999999999</v>
      </c>
      <c r="Y243" s="24">
        <v>95.828699999999998</v>
      </c>
      <c r="Z243" s="19">
        <f t="shared" si="88"/>
        <v>5.580929121601675E-2</v>
      </c>
      <c r="AA243" s="19">
        <f t="shared" si="89"/>
        <v>53.754490240489346</v>
      </c>
      <c r="AB243" s="15">
        <v>0.71314038995183893</v>
      </c>
      <c r="AC243" s="16">
        <v>52510.232636360182</v>
      </c>
      <c r="AD243" s="17">
        <v>827986.48528534011</v>
      </c>
      <c r="AE243" s="21">
        <v>0.76298212075941874</v>
      </c>
      <c r="AF243" s="16">
        <v>64905.756824204189</v>
      </c>
      <c r="AG243" s="28">
        <v>1243371.424293892</v>
      </c>
      <c r="AH243" s="21">
        <v>0.74312905319833622</v>
      </c>
      <c r="AI243" s="16">
        <v>46146.838652200175</v>
      </c>
      <c r="AJ243" s="28">
        <v>836364.44145171985</v>
      </c>
      <c r="AK243" s="21">
        <v>0.77645423736314811</v>
      </c>
      <c r="AL243" s="16">
        <v>54370.296032780803</v>
      </c>
      <c r="AM243" s="28">
        <v>1134847.731762748</v>
      </c>
      <c r="AN243" s="21">
        <v>0.71597498602767085</v>
      </c>
      <c r="AO243" s="16">
        <v>42750.083797640757</v>
      </c>
      <c r="AP243" s="28">
        <v>684308.89599536243</v>
      </c>
      <c r="AQ243" s="15">
        <v>0.76298212075941874</v>
      </c>
      <c r="AR243" s="16">
        <v>64905.756824204189</v>
      </c>
      <c r="AS243" s="17">
        <v>1243371.424293892</v>
      </c>
      <c r="AT243" s="15">
        <v>0.71314038995183893</v>
      </c>
      <c r="AU243" s="16">
        <v>52510.232636360182</v>
      </c>
      <c r="AV243" s="17">
        <v>827986.48528534011</v>
      </c>
      <c r="AW243" s="24">
        <v>175.3</v>
      </c>
      <c r="AX243" s="24">
        <v>111.4</v>
      </c>
      <c r="AY243" s="24">
        <v>174</v>
      </c>
      <c r="AZ243" s="24">
        <v>82.1</v>
      </c>
      <c r="BA243" s="24">
        <f t="shared" si="90"/>
        <v>174.65</v>
      </c>
      <c r="BB243" s="24">
        <f t="shared" si="91"/>
        <v>96.75</v>
      </c>
      <c r="BC243" s="19">
        <f t="shared" si="92"/>
        <v>6.3419190493506833E-2</v>
      </c>
      <c r="BD243" s="24">
        <v>48.021582781070052</v>
      </c>
      <c r="BE243" s="19">
        <f t="shared" si="93"/>
        <v>-4.3754013972329142</v>
      </c>
      <c r="BF243" s="24">
        <f t="shared" si="94"/>
        <v>1.8051679586563307</v>
      </c>
      <c r="BJ243" s="14"/>
      <c r="BK243" s="14">
        <f t="shared" si="95"/>
        <v>-6.1111093021674572</v>
      </c>
      <c r="BL243" s="14">
        <f t="shared" si="96"/>
        <v>-45.930240266436279</v>
      </c>
      <c r="BM243" s="14">
        <f t="shared" si="97"/>
        <v>-63.351668601948965</v>
      </c>
      <c r="BN243" s="14">
        <f t="shared" si="98"/>
        <v>3.3816314888762107</v>
      </c>
      <c r="BO243" s="14">
        <f t="shared" si="99"/>
        <v>0.97486535008977793</v>
      </c>
      <c r="BP243" s="14">
        <f t="shared" si="100"/>
        <v>-16.721924482338618</v>
      </c>
      <c r="BQ243" s="14">
        <f t="shared" si="101"/>
        <v>3.0220440881763477</v>
      </c>
      <c r="BR243" s="14">
        <f t="shared" si="102"/>
        <v>-14.01963824289405</v>
      </c>
      <c r="BS243" s="24">
        <f t="shared" si="103"/>
        <v>-11.938189304495785</v>
      </c>
      <c r="BT243" s="24">
        <f t="shared" si="104"/>
        <v>2.4734682826688918</v>
      </c>
      <c r="BU243" s="24">
        <f t="shared" si="105"/>
        <v>-2.2337905818941723</v>
      </c>
      <c r="BV243" s="24">
        <f t="shared" si="106"/>
        <v>3.8832561971826127</v>
      </c>
      <c r="BW243" s="24">
        <f t="shared" si="107"/>
        <v>-14.741512465532308</v>
      </c>
      <c r="BX243" s="24">
        <f t="shared" si="108"/>
        <v>10.096856163892195</v>
      </c>
      <c r="BY243" s="24">
        <f t="shared" si="109"/>
        <v>1.4995608033083434</v>
      </c>
    </row>
    <row r="244" spans="1:77">
      <c r="A244" t="s">
        <v>261</v>
      </c>
      <c r="B244">
        <v>245</v>
      </c>
      <c r="C244" t="s">
        <v>307</v>
      </c>
      <c r="D244" t="s">
        <v>294</v>
      </c>
      <c r="E244" t="s">
        <v>308</v>
      </c>
      <c r="F244">
        <v>2</v>
      </c>
      <c r="G244" t="s">
        <v>299</v>
      </c>
      <c r="H244" t="s">
        <v>294</v>
      </c>
      <c r="I244" t="s">
        <v>295</v>
      </c>
      <c r="J244">
        <v>2</v>
      </c>
      <c r="L244">
        <v>1</v>
      </c>
      <c r="M244" t="s">
        <v>369</v>
      </c>
      <c r="N244" t="s">
        <v>368</v>
      </c>
      <c r="O244">
        <v>8</v>
      </c>
      <c r="P244" s="14">
        <v>4</v>
      </c>
      <c r="Q244" s="14" t="s">
        <v>380</v>
      </c>
      <c r="R244" s="14">
        <v>4</v>
      </c>
      <c r="S244" s="14" t="s">
        <v>380</v>
      </c>
      <c r="T244" s="15">
        <v>0.74411000000000005</v>
      </c>
      <c r="U244" s="16">
        <v>56479.9</v>
      </c>
      <c r="V244" s="17">
        <v>949614</v>
      </c>
      <c r="W244" s="24">
        <v>179.49199999999999</v>
      </c>
      <c r="X244" s="24">
        <v>106.982</v>
      </c>
      <c r="Y244" s="24">
        <v>87.368399999999994</v>
      </c>
      <c r="Z244" s="19">
        <f t="shared" si="88"/>
        <v>5.9476692635112793E-2</v>
      </c>
      <c r="AA244" s="19">
        <f t="shared" si="89"/>
        <v>50.43992641630031</v>
      </c>
      <c r="AB244" s="15">
        <v>0.70435223774210831</v>
      </c>
      <c r="AC244" s="16">
        <v>53214.916902095851</v>
      </c>
      <c r="AD244" s="17">
        <v>814431.69036342169</v>
      </c>
      <c r="AE244" s="21">
        <v>0.76485578081043104</v>
      </c>
      <c r="AF244" s="16">
        <v>67641.910778239748</v>
      </c>
      <c r="AG244" s="28">
        <v>1308175.2749875702</v>
      </c>
      <c r="AH244" s="21">
        <v>0.73749529003150049</v>
      </c>
      <c r="AI244" s="16">
        <v>46860.798369534401</v>
      </c>
      <c r="AJ244" s="28">
        <v>830672.97459724534</v>
      </c>
      <c r="AK244" s="21">
        <v>0.77731016537553022</v>
      </c>
      <c r="AL244" s="16">
        <v>56213.737975796117</v>
      </c>
      <c r="AM244" s="28">
        <v>1177851.6793648116</v>
      </c>
      <c r="AN244" s="21">
        <v>0.71018534324897586</v>
      </c>
      <c r="AO244" s="16">
        <v>44064.343294737475</v>
      </c>
      <c r="AP244" s="28">
        <v>691778.52608174772</v>
      </c>
      <c r="AQ244" s="15">
        <v>0.76485578081043104</v>
      </c>
      <c r="AR244" s="16">
        <v>67641.910778239748</v>
      </c>
      <c r="AS244" s="17">
        <v>1308175.2749875702</v>
      </c>
      <c r="AT244" s="15">
        <v>0.70435223774210831</v>
      </c>
      <c r="AU244" s="16">
        <v>53214.916902095851</v>
      </c>
      <c r="AV244" s="17">
        <v>814431.69036342169</v>
      </c>
      <c r="AW244" s="24">
        <v>183.5</v>
      </c>
      <c r="AX244" s="24">
        <v>110.6</v>
      </c>
      <c r="AY244" s="24">
        <v>184.3</v>
      </c>
      <c r="AZ244" s="24">
        <v>78</v>
      </c>
      <c r="BA244" s="24">
        <f t="shared" si="90"/>
        <v>183.9</v>
      </c>
      <c r="BB244" s="24">
        <f t="shared" si="91"/>
        <v>94.3</v>
      </c>
      <c r="BC244" s="19">
        <f t="shared" si="92"/>
        <v>6.5339938919063797E-2</v>
      </c>
      <c r="BD244" s="24">
        <v>47.097844267500896</v>
      </c>
      <c r="BE244" s="19">
        <f t="shared" si="93"/>
        <v>-3.3924656751024185</v>
      </c>
      <c r="BF244" s="24">
        <f t="shared" si="94"/>
        <v>1.9501590668080595</v>
      </c>
      <c r="BJ244" s="14"/>
      <c r="BK244" s="14">
        <f t="shared" si="95"/>
        <v>-4.7768736814286692</v>
      </c>
      <c r="BL244" s="14">
        <f t="shared" si="96"/>
        <v>-28.175971265967544</v>
      </c>
      <c r="BM244" s="14">
        <f t="shared" si="97"/>
        <v>-37.27139022060129</v>
      </c>
      <c r="BN244" s="14">
        <f t="shared" si="98"/>
        <v>2.1841961852861087</v>
      </c>
      <c r="BO244" s="14">
        <f t="shared" si="99"/>
        <v>3.2712477396021655</v>
      </c>
      <c r="BP244" s="14">
        <f t="shared" si="100"/>
        <v>-12.010769230769224</v>
      </c>
      <c r="BQ244" s="14">
        <f t="shared" si="101"/>
        <v>2.3969548667754297</v>
      </c>
      <c r="BR244" s="14">
        <f t="shared" si="102"/>
        <v>-13.448568398727467</v>
      </c>
      <c r="BS244" s="24">
        <f t="shared" si="103"/>
        <v>-7.0960405954409316</v>
      </c>
      <c r="BT244" s="24">
        <f t="shared" si="104"/>
        <v>-0.50273780836101989</v>
      </c>
      <c r="BU244" s="24">
        <f t="shared" si="105"/>
        <v>-0.89691555429689884</v>
      </c>
      <c r="BV244" s="24">
        <f t="shared" si="106"/>
        <v>16.501619557782419</v>
      </c>
      <c r="BW244" s="24">
        <f t="shared" si="107"/>
        <v>-0.47348216608275623</v>
      </c>
      <c r="BX244" s="24">
        <f t="shared" si="108"/>
        <v>27.409268608212852</v>
      </c>
      <c r="BY244" s="24">
        <f t="shared" si="109"/>
        <v>19.377455019454995</v>
      </c>
    </row>
    <row r="245" spans="1:77">
      <c r="A245" t="s">
        <v>262</v>
      </c>
      <c r="B245">
        <v>246</v>
      </c>
      <c r="C245" t="s">
        <v>321</v>
      </c>
      <c r="D245" t="s">
        <v>294</v>
      </c>
      <c r="E245" t="s">
        <v>308</v>
      </c>
      <c r="F245">
        <v>1</v>
      </c>
      <c r="G245" t="s">
        <v>297</v>
      </c>
      <c r="H245" t="s">
        <v>294</v>
      </c>
      <c r="I245" t="s">
        <v>298</v>
      </c>
      <c r="J245">
        <v>2</v>
      </c>
      <c r="L245">
        <v>0</v>
      </c>
      <c r="M245" t="s">
        <v>369</v>
      </c>
      <c r="N245" t="s">
        <v>368</v>
      </c>
      <c r="O245">
        <v>8</v>
      </c>
      <c r="P245" s="14">
        <v>4</v>
      </c>
      <c r="Q245" s="14" t="s">
        <v>380</v>
      </c>
      <c r="R245" s="14">
        <v>4</v>
      </c>
      <c r="S245" s="14" t="s">
        <v>380</v>
      </c>
      <c r="T245" s="15">
        <v>0.76870099999999997</v>
      </c>
      <c r="U245" s="16">
        <v>73703.100000000006</v>
      </c>
      <c r="V245" s="17">
        <v>1395140</v>
      </c>
      <c r="W245" s="24">
        <v>199.31100000000001</v>
      </c>
      <c r="X245" s="24">
        <v>111.167</v>
      </c>
      <c r="Y245" s="24">
        <v>100.642</v>
      </c>
      <c r="Z245" s="19">
        <f t="shared" si="88"/>
        <v>5.2828461659761745E-2</v>
      </c>
      <c r="AA245" s="19">
        <f t="shared" si="89"/>
        <v>56.787570672061278</v>
      </c>
      <c r="AB245" s="15">
        <v>0.71024522971302262</v>
      </c>
      <c r="AC245" s="16">
        <v>63564.755849892164</v>
      </c>
      <c r="AD245" s="17">
        <v>989623.59366497304</v>
      </c>
      <c r="AE245" s="21">
        <v>0.76868416570954057</v>
      </c>
      <c r="AF245" s="16">
        <v>80909.555849892175</v>
      </c>
      <c r="AG245" s="28">
        <v>1586326.293664973</v>
      </c>
      <c r="AH245" s="21">
        <v>0.74289573809438014</v>
      </c>
      <c r="AI245" s="16">
        <v>47232.182218906455</v>
      </c>
      <c r="AJ245" s="28">
        <v>855245.34994434274</v>
      </c>
      <c r="AK245" s="21">
        <v>0.77731484409869633</v>
      </c>
      <c r="AL245" s="16">
        <v>55726.151935514754</v>
      </c>
      <c r="AM245" s="28">
        <v>1167678.1530605417</v>
      </c>
      <c r="AN245" s="21">
        <v>0.71610309236263858</v>
      </c>
      <c r="AO245" s="16">
        <v>44321.449593674108</v>
      </c>
      <c r="AP245" s="28">
        <v>710548.54486858647</v>
      </c>
      <c r="AQ245" s="15">
        <v>0.76868416570954057</v>
      </c>
      <c r="AR245" s="16">
        <v>80909.555849892175</v>
      </c>
      <c r="AS245" s="17">
        <v>1586326.293664973</v>
      </c>
      <c r="AT245" s="15">
        <v>0.71024522971302262</v>
      </c>
      <c r="AU245" s="16">
        <v>63564.755849892164</v>
      </c>
      <c r="AV245" s="17">
        <v>989623.59366497304</v>
      </c>
      <c r="AW245" s="24">
        <v>182.3</v>
      </c>
      <c r="AX245" s="24">
        <v>111</v>
      </c>
      <c r="AY245" s="24">
        <v>179.7</v>
      </c>
      <c r="AZ245" s="24">
        <v>81.3</v>
      </c>
      <c r="BA245" s="24">
        <f t="shared" si="90"/>
        <v>181</v>
      </c>
      <c r="BB245" s="24">
        <f t="shared" si="91"/>
        <v>96.15</v>
      </c>
      <c r="BC245" s="19">
        <f t="shared" si="92"/>
        <v>6.4231245351059577E-2</v>
      </c>
      <c r="BD245" s="24">
        <v>48.095124463393091</v>
      </c>
      <c r="BE245" s="19">
        <f t="shared" si="93"/>
        <v>-5.2597907637361381</v>
      </c>
      <c r="BF245" s="24">
        <f t="shared" si="94"/>
        <v>1.8824752990119604</v>
      </c>
      <c r="BJ245" s="14"/>
      <c r="BK245" s="14">
        <f t="shared" si="95"/>
        <v>-7.3450189223209659</v>
      </c>
      <c r="BL245" s="14">
        <f t="shared" si="96"/>
        <v>-66.292169312349088</v>
      </c>
      <c r="BM245" s="14">
        <f t="shared" si="97"/>
        <v>-96.346894251683594</v>
      </c>
      <c r="BN245" s="14">
        <f t="shared" si="98"/>
        <v>-9.33132199670872</v>
      </c>
      <c r="BO245" s="14">
        <f t="shared" si="99"/>
        <v>-0.15045045045045188</v>
      </c>
      <c r="BP245" s="14">
        <f t="shared" si="100"/>
        <v>-23.79089790897909</v>
      </c>
      <c r="BQ245" s="14">
        <f t="shared" si="101"/>
        <v>-10.116574585635362</v>
      </c>
      <c r="BR245" s="14">
        <f t="shared" si="102"/>
        <v>-15.618304732189284</v>
      </c>
      <c r="BS245" s="24">
        <f t="shared" si="103"/>
        <v>-18.073445709209707</v>
      </c>
      <c r="BT245" s="24">
        <f t="shared" si="104"/>
        <v>4.9246709374581794</v>
      </c>
      <c r="BU245" s="24">
        <f t="shared" si="105"/>
        <v>-3.4736047849478218</v>
      </c>
      <c r="BV245" s="24">
        <f t="shared" si="106"/>
        <v>8.9068043622214148</v>
      </c>
      <c r="BW245" s="24">
        <f t="shared" si="107"/>
        <v>-32.259446310392711</v>
      </c>
      <c r="BX245" s="24">
        <f t="shared" si="108"/>
        <v>12.052141758507025</v>
      </c>
      <c r="BY245" s="24">
        <f t="shared" si="109"/>
        <v>19.479840942752045</v>
      </c>
    </row>
    <row r="246" spans="1:77">
      <c r="A246" t="s">
        <v>263</v>
      </c>
      <c r="B246" s="6">
        <v>247</v>
      </c>
      <c r="C246" t="s">
        <v>414</v>
      </c>
      <c r="D246" t="s">
        <v>314</v>
      </c>
      <c r="E246" t="s">
        <v>308</v>
      </c>
      <c r="F246">
        <v>4</v>
      </c>
      <c r="G246" t="s">
        <v>310</v>
      </c>
      <c r="H246" t="s">
        <v>294</v>
      </c>
      <c r="I246" t="s">
        <v>295</v>
      </c>
      <c r="J246">
        <v>3</v>
      </c>
      <c r="L246">
        <v>0</v>
      </c>
      <c r="M246" t="s">
        <v>370</v>
      </c>
      <c r="N246" t="s">
        <v>368</v>
      </c>
      <c r="O246">
        <v>8</v>
      </c>
      <c r="P246" s="14">
        <v>4</v>
      </c>
      <c r="Q246" s="14" t="s">
        <v>380</v>
      </c>
      <c r="R246" s="14">
        <v>4</v>
      </c>
      <c r="S246" s="14" t="s">
        <v>380</v>
      </c>
      <c r="T246" s="15">
        <v>0.73082899999999995</v>
      </c>
      <c r="U246" s="16">
        <v>47488.1</v>
      </c>
      <c r="V246" s="17">
        <v>733944</v>
      </c>
      <c r="W246" s="24">
        <v>140.51900000000001</v>
      </c>
      <c r="X246" s="24">
        <v>116.471</v>
      </c>
      <c r="Y246" s="24">
        <v>93.365000000000009</v>
      </c>
      <c r="Z246" s="19">
        <f t="shared" si="88"/>
        <v>6.4702620363406474E-2</v>
      </c>
      <c r="AA246" s="19">
        <f t="shared" si="89"/>
        <v>46.365973791328777</v>
      </c>
      <c r="AB246" s="15">
        <v>0.73094396526631689</v>
      </c>
      <c r="AC246" s="16">
        <v>60272.775411731767</v>
      </c>
      <c r="AD246" s="17">
        <v>999412.93931513582</v>
      </c>
      <c r="AE246" s="21">
        <v>0.78552833850726389</v>
      </c>
      <c r="AF246" s="16">
        <v>83293.935411731771</v>
      </c>
      <c r="AG246" s="28">
        <v>1746282.322315136</v>
      </c>
      <c r="AH246" s="21">
        <v>0.76216692453867907</v>
      </c>
      <c r="AI246" s="16">
        <v>45678.304354829335</v>
      </c>
      <c r="AJ246" s="28">
        <v>894360.21423357539</v>
      </c>
      <c r="AK246" s="21">
        <v>0.79067459282641483</v>
      </c>
      <c r="AL246" s="16">
        <v>57603.896293982536</v>
      </c>
      <c r="AM246" s="28">
        <v>1285420.1087042324</v>
      </c>
      <c r="AN246" s="21">
        <v>0.72510015187328369</v>
      </c>
      <c r="AO246" s="16">
        <v>29590.059316544415</v>
      </c>
      <c r="AP246" s="28">
        <v>478475.84185845428</v>
      </c>
      <c r="AQ246" s="15">
        <v>0.78552833850726389</v>
      </c>
      <c r="AR246" s="16">
        <v>83293.935411731771</v>
      </c>
      <c r="AS246" s="17">
        <v>1746282.322315136</v>
      </c>
      <c r="AT246" s="15">
        <v>0.73094396526631689</v>
      </c>
      <c r="AU246" s="16">
        <v>60272.775411731767</v>
      </c>
      <c r="AV246" s="17">
        <v>999412.93931513582</v>
      </c>
      <c r="AW246" s="24">
        <v>117.9</v>
      </c>
      <c r="AX246" s="24">
        <v>144.30000000000001</v>
      </c>
      <c r="AY246" s="24">
        <v>117.9</v>
      </c>
      <c r="AZ246" s="24">
        <v>100.4</v>
      </c>
      <c r="BA246" s="24">
        <f t="shared" si="90"/>
        <v>117.9</v>
      </c>
      <c r="BB246" s="24">
        <f t="shared" si="91"/>
        <v>122.35000000000001</v>
      </c>
      <c r="BC246" s="19">
        <f t="shared" si="92"/>
        <v>6.0308179973169729E-2</v>
      </c>
      <c r="BD246" s="24">
        <v>48.510464619879471</v>
      </c>
      <c r="BE246" s="19">
        <f t="shared" si="93"/>
        <v>-0.57288481267162572</v>
      </c>
      <c r="BF246" s="24">
        <f t="shared" si="94"/>
        <v>0.96362893338782185</v>
      </c>
      <c r="BJ246" s="14"/>
      <c r="BK246" s="14">
        <f t="shared" si="95"/>
        <v>-0.7900768068956926</v>
      </c>
      <c r="BL246" s="14">
        <f t="shared" si="96"/>
        <v>-60.486667133676264</v>
      </c>
      <c r="BM246" s="14">
        <f t="shared" si="97"/>
        <v>-53.392070360183382</v>
      </c>
      <c r="BN246" s="14">
        <f t="shared" si="98"/>
        <v>-19.184902459711619</v>
      </c>
      <c r="BO246" s="14">
        <f t="shared" si="99"/>
        <v>19.285516285516287</v>
      </c>
      <c r="BP246" s="14">
        <f t="shared" si="100"/>
        <v>7.0069721115537815</v>
      </c>
      <c r="BQ246" s="14">
        <f t="shared" si="101"/>
        <v>-19.184902459711619</v>
      </c>
      <c r="BR246" s="14">
        <f t="shared" si="102"/>
        <v>4.8050674295055202</v>
      </c>
      <c r="BS246" s="24">
        <f t="shared" si="103"/>
        <v>4.4206767454292466</v>
      </c>
      <c r="BT246" s="24">
        <f t="shared" si="104"/>
        <v>3.7342829390637107E-2</v>
      </c>
      <c r="BU246" s="24">
        <f t="shared" si="105"/>
        <v>4.1116878113868811</v>
      </c>
      <c r="BV246" s="24">
        <f t="shared" si="106"/>
        <v>42.987325829592869</v>
      </c>
      <c r="BW246" s="24">
        <f t="shared" si="107"/>
        <v>17.560958450373544</v>
      </c>
      <c r="BX246" s="24">
        <f t="shared" si="108"/>
        <v>57.971057106792856</v>
      </c>
      <c r="BY246" s="24">
        <f t="shared" si="109"/>
        <v>42.902402488486644</v>
      </c>
    </row>
    <row r="247" spans="1:77">
      <c r="A247" t="s">
        <v>264</v>
      </c>
      <c r="B247" s="6">
        <v>248</v>
      </c>
      <c r="C247" t="s">
        <v>313</v>
      </c>
      <c r="D247" t="s">
        <v>314</v>
      </c>
      <c r="E247" t="s">
        <v>308</v>
      </c>
      <c r="F247">
        <v>3</v>
      </c>
      <c r="G247" t="s">
        <v>299</v>
      </c>
      <c r="H247" t="s">
        <v>294</v>
      </c>
      <c r="I247" t="s">
        <v>295</v>
      </c>
      <c r="J247">
        <v>2</v>
      </c>
      <c r="L247">
        <v>1</v>
      </c>
      <c r="M247" t="s">
        <v>370</v>
      </c>
      <c r="N247" t="s">
        <v>368</v>
      </c>
      <c r="O247">
        <v>8</v>
      </c>
      <c r="P247" s="14">
        <v>4</v>
      </c>
      <c r="Q247" s="14" t="s">
        <v>380</v>
      </c>
      <c r="R247" s="14">
        <v>4</v>
      </c>
      <c r="S247" s="14" t="s">
        <v>380</v>
      </c>
      <c r="T247" s="15">
        <v>0.78523500000000002</v>
      </c>
      <c r="U247" s="16">
        <v>87705.5</v>
      </c>
      <c r="V247" s="17">
        <v>1748450</v>
      </c>
      <c r="W247" s="24">
        <v>222.37199999999999</v>
      </c>
      <c r="X247" s="24">
        <v>133.131</v>
      </c>
      <c r="Y247" s="24">
        <v>111.18599999999999</v>
      </c>
      <c r="Z247" s="19">
        <f t="shared" si="88"/>
        <v>5.0161857645343019E-2</v>
      </c>
      <c r="AA247" s="19">
        <f t="shared" si="89"/>
        <v>59.80639754633404</v>
      </c>
      <c r="AB247" s="15">
        <v>0.74674367385499663</v>
      </c>
      <c r="AC247" s="16">
        <v>73365.634024277038</v>
      </c>
      <c r="AD247" s="17">
        <v>1320269.7222352256</v>
      </c>
      <c r="AE247" s="21">
        <v>0.79428876223509903</v>
      </c>
      <c r="AF247" s="16">
        <v>91001.484020583724</v>
      </c>
      <c r="AG247" s="28">
        <v>2022586.9324830873</v>
      </c>
      <c r="AH247" s="21">
        <v>0.77390148274748116</v>
      </c>
      <c r="AI247" s="16">
        <v>63802.070842514499</v>
      </c>
      <c r="AJ247" s="28">
        <v>1316772.6384239793</v>
      </c>
      <c r="AK247" s="21">
        <v>0.80507821800670287</v>
      </c>
      <c r="AL247" s="16">
        <v>75205.929599376934</v>
      </c>
      <c r="AM247" s="28">
        <v>1803562.0870888962</v>
      </c>
      <c r="AN247" s="21">
        <v>0.75027973551204252</v>
      </c>
      <c r="AO247" s="16">
        <v>61091.361254195566</v>
      </c>
      <c r="AP247" s="28">
        <v>1120044.8457697947</v>
      </c>
      <c r="AQ247" s="15">
        <v>0.79428876223509903</v>
      </c>
      <c r="AR247" s="16">
        <v>91001.484020583724</v>
      </c>
      <c r="AS247" s="17">
        <v>2022586.9324830873</v>
      </c>
      <c r="AT247" s="15">
        <v>0.74674367385499663</v>
      </c>
      <c r="AU247" s="16">
        <v>73365.634024277038</v>
      </c>
      <c r="AV247" s="17">
        <v>1320269.7222352256</v>
      </c>
      <c r="AW247">
        <v>233.6</v>
      </c>
      <c r="AX247">
        <v>125.6</v>
      </c>
      <c r="AY247">
        <v>203.1</v>
      </c>
      <c r="AZ247">
        <v>91.7</v>
      </c>
      <c r="BA247" s="24">
        <f t="shared" si="90"/>
        <v>218.35</v>
      </c>
      <c r="BB247" s="24">
        <f t="shared" si="91"/>
        <v>108.65</v>
      </c>
      <c r="BC247" s="19">
        <f t="shared" si="92"/>
        <v>5.5568671150065092E-2</v>
      </c>
      <c r="BD247" s="24">
        <v>55.001795152806821</v>
      </c>
      <c r="BE247" s="19">
        <f t="shared" si="93"/>
        <v>-3.4955264487957494</v>
      </c>
      <c r="BF247" s="24">
        <f t="shared" si="94"/>
        <v>2.0096640589047396</v>
      </c>
      <c r="BJ247" s="14"/>
      <c r="BK247" s="14">
        <f t="shared" si="95"/>
        <v>-4.658964228069097</v>
      </c>
      <c r="BL247" s="14">
        <f t="shared" si="96"/>
        <v>-43.564488005211466</v>
      </c>
      <c r="BM247" s="14">
        <f t="shared" si="97"/>
        <v>-56.105356549211137</v>
      </c>
      <c r="BN247" s="14">
        <f t="shared" si="98"/>
        <v>4.8065068493150722</v>
      </c>
      <c r="BO247" s="14">
        <f t="shared" si="99"/>
        <v>-5.9960191082802599</v>
      </c>
      <c r="BP247" s="14">
        <f t="shared" si="100"/>
        <v>-21.249727371864765</v>
      </c>
      <c r="BQ247" s="14">
        <f t="shared" si="101"/>
        <v>-1.8419967941378481</v>
      </c>
      <c r="BR247" s="14">
        <f t="shared" si="102"/>
        <v>-22.531983433041873</v>
      </c>
      <c r="BS247" s="24">
        <f t="shared" si="103"/>
        <v>-8.7353556009926567</v>
      </c>
      <c r="BT247" s="24">
        <f t="shared" si="104"/>
        <v>3.846304226831851</v>
      </c>
      <c r="BU247" s="24">
        <f t="shared" si="105"/>
        <v>-1.4644651167074847</v>
      </c>
      <c r="BV247" s="24">
        <f t="shared" si="106"/>
        <v>3.621901396507119</v>
      </c>
      <c r="BW247" s="24">
        <f t="shared" si="107"/>
        <v>-16.62045860905976</v>
      </c>
      <c r="BX247" s="24">
        <f t="shared" si="108"/>
        <v>13.553777495562832</v>
      </c>
      <c r="BY247" s="24">
        <f t="shared" si="109"/>
        <v>3.0557355071624857</v>
      </c>
    </row>
    <row r="248" spans="1:77">
      <c r="A248" s="6" t="s">
        <v>265</v>
      </c>
      <c r="B248">
        <v>249</v>
      </c>
      <c r="C248" t="s">
        <v>297</v>
      </c>
      <c r="D248" t="s">
        <v>302</v>
      </c>
      <c r="E248" t="s">
        <v>298</v>
      </c>
      <c r="F248">
        <v>2</v>
      </c>
      <c r="G248" t="s">
        <v>301</v>
      </c>
      <c r="H248" t="s">
        <v>302</v>
      </c>
      <c r="I248" t="s">
        <v>298</v>
      </c>
      <c r="J248">
        <v>1</v>
      </c>
      <c r="L248">
        <v>1</v>
      </c>
      <c r="M248" t="s">
        <v>370</v>
      </c>
      <c r="N248" t="s">
        <v>368</v>
      </c>
      <c r="O248">
        <v>8</v>
      </c>
      <c r="P248" s="14">
        <v>4</v>
      </c>
      <c r="Q248" s="14" t="s">
        <v>380</v>
      </c>
      <c r="R248" s="14">
        <v>4</v>
      </c>
      <c r="S248" s="14" t="s">
        <v>380</v>
      </c>
      <c r="T248" s="15">
        <v>0.76373800000000003</v>
      </c>
      <c r="U248" s="16">
        <v>62540</v>
      </c>
      <c r="V248" s="17">
        <v>1146140</v>
      </c>
      <c r="W248" s="24">
        <v>164.97800000000001</v>
      </c>
      <c r="X248" s="24">
        <v>120.98399999999999</v>
      </c>
      <c r="Y248" s="24">
        <v>88.53840000000001</v>
      </c>
      <c r="Z248" s="19">
        <f t="shared" si="88"/>
        <v>5.4565759854817035E-2</v>
      </c>
      <c r="AA248" s="19">
        <f t="shared" si="89"/>
        <v>54.979533098816752</v>
      </c>
      <c r="AB248" s="15">
        <v>0.72819162460614706</v>
      </c>
      <c r="AC248" s="16">
        <v>56337.81624260197</v>
      </c>
      <c r="AD248" s="17">
        <v>937322.40921988524</v>
      </c>
      <c r="AE248" s="21">
        <v>0.77824559590920139</v>
      </c>
      <c r="AF248" s="16">
        <v>71598.171728678426</v>
      </c>
      <c r="AG248" s="28">
        <v>1466196.5139471153</v>
      </c>
      <c r="AH248" s="21">
        <v>0.75906543953557182</v>
      </c>
      <c r="AI248" s="16">
        <v>50673.653140935319</v>
      </c>
      <c r="AJ248" s="28">
        <v>980284.27499054454</v>
      </c>
      <c r="AK248" s="21">
        <v>0.79309605059703658</v>
      </c>
      <c r="AL248" s="16">
        <v>61020.069966682902</v>
      </c>
      <c r="AM248" s="28">
        <v>1377757.1700892164</v>
      </c>
      <c r="AN248" s="21">
        <v>0.73272648468929502</v>
      </c>
      <c r="AO248" s="16">
        <v>44832.268326164391</v>
      </c>
      <c r="AP248" s="28">
        <v>762037.10118451226</v>
      </c>
      <c r="AQ248" s="15">
        <v>0.77824559590920139</v>
      </c>
      <c r="AR248" s="16">
        <v>71598.171728678426</v>
      </c>
      <c r="AS248" s="17">
        <v>1466196.5139471153</v>
      </c>
      <c r="AT248" s="15">
        <v>0.72819162460614706</v>
      </c>
      <c r="AU248" s="16">
        <v>56337.81624260197</v>
      </c>
      <c r="AV248" s="17">
        <v>937322.40921988524</v>
      </c>
      <c r="AW248" s="24">
        <v>175.9</v>
      </c>
      <c r="AX248" s="24">
        <v>123.4</v>
      </c>
      <c r="AY248" s="24">
        <v>169.7</v>
      </c>
      <c r="AZ248" s="24">
        <v>87.8</v>
      </c>
      <c r="BA248" s="24">
        <f t="shared" si="90"/>
        <v>172.8</v>
      </c>
      <c r="BB248" s="24">
        <f t="shared" si="91"/>
        <v>105.6</v>
      </c>
      <c r="BC248" s="19">
        <f t="shared" si="92"/>
        <v>6.0105056369548243E-2</v>
      </c>
      <c r="BD248" s="24">
        <v>50.992541508754037</v>
      </c>
      <c r="BE248" s="19">
        <f t="shared" si="93"/>
        <v>-3.1011515310705007</v>
      </c>
      <c r="BF248" s="24">
        <f t="shared" si="94"/>
        <v>1.6363636363636365</v>
      </c>
      <c r="BJ248" s="14"/>
      <c r="BK248" s="14">
        <f t="shared" si="95"/>
        <v>-4.2323453510562148</v>
      </c>
      <c r="BL248" s="14">
        <f t="shared" si="96"/>
        <v>-39.497737533617652</v>
      </c>
      <c r="BM248" s="14">
        <f t="shared" si="97"/>
        <v>-50.404750401054919</v>
      </c>
      <c r="BN248" s="14">
        <f t="shared" si="98"/>
        <v>6.209209778283113</v>
      </c>
      <c r="BO248" s="14">
        <f t="shared" si="99"/>
        <v>1.9578606158833154</v>
      </c>
      <c r="BP248" s="14">
        <f t="shared" si="100"/>
        <v>-0.84100227790434268</v>
      </c>
      <c r="BQ248" s="14">
        <f t="shared" si="101"/>
        <v>4.526620370370372</v>
      </c>
      <c r="BR248" s="14">
        <f t="shared" si="102"/>
        <v>-14.568181818181818</v>
      </c>
      <c r="BS248" s="24">
        <f t="shared" si="103"/>
        <v>-7.8187740247821464</v>
      </c>
      <c r="BT248" s="24">
        <f t="shared" si="104"/>
        <v>2.2796911415186938</v>
      </c>
      <c r="BU248" s="24">
        <f t="shared" si="105"/>
        <v>-0.61556754148721082</v>
      </c>
      <c r="BV248" s="24">
        <f t="shared" si="106"/>
        <v>12.651400880743724</v>
      </c>
      <c r="BW248" s="24">
        <f t="shared" si="107"/>
        <v>-2.4908690438194889</v>
      </c>
      <c r="BX248" s="24">
        <f t="shared" si="108"/>
        <v>21.82903252753604</v>
      </c>
      <c r="BY248" s="24">
        <f t="shared" si="109"/>
        <v>16.811175083503148</v>
      </c>
    </row>
    <row r="249" spans="1:77">
      <c r="A249" t="s">
        <v>266</v>
      </c>
      <c r="B249">
        <v>250</v>
      </c>
      <c r="C249" t="s">
        <v>414</v>
      </c>
      <c r="D249" t="s">
        <v>314</v>
      </c>
      <c r="E249" t="s">
        <v>308</v>
      </c>
      <c r="F249">
        <v>4</v>
      </c>
      <c r="G249" t="s">
        <v>299</v>
      </c>
      <c r="H249" t="s">
        <v>294</v>
      </c>
      <c r="I249" t="s">
        <v>295</v>
      </c>
      <c r="J249">
        <v>2</v>
      </c>
      <c r="L249">
        <v>0</v>
      </c>
      <c r="M249" t="s">
        <v>370</v>
      </c>
      <c r="N249" t="s">
        <v>368</v>
      </c>
      <c r="O249">
        <v>8</v>
      </c>
      <c r="P249" s="14">
        <v>4</v>
      </c>
      <c r="Q249" s="14" t="s">
        <v>380</v>
      </c>
      <c r="R249" s="14">
        <v>4</v>
      </c>
      <c r="S249" s="14" t="s">
        <v>380</v>
      </c>
      <c r="T249" s="15">
        <v>0.76050399999999996</v>
      </c>
      <c r="U249" s="16">
        <v>72046.899999999994</v>
      </c>
      <c r="V249" s="17">
        <v>1256110</v>
      </c>
      <c r="W249" s="24">
        <v>194.8</v>
      </c>
      <c r="X249" s="24">
        <v>130.078</v>
      </c>
      <c r="Y249" s="24">
        <v>97.082799999999992</v>
      </c>
      <c r="Z249" s="19">
        <f t="shared" si="88"/>
        <v>5.7357158210666261E-2</v>
      </c>
      <c r="AA249" s="19">
        <f t="shared" si="89"/>
        <v>52.303846522195961</v>
      </c>
      <c r="AB249" s="15">
        <v>0.72398891898100715</v>
      </c>
      <c r="AC249" s="16">
        <v>74023.30623692098</v>
      </c>
      <c r="AD249" s="17">
        <v>1211001.6709724974</v>
      </c>
      <c r="AE249" s="21">
        <v>0.79507767257992079</v>
      </c>
      <c r="AF249" s="16">
        <v>100729.32623692097</v>
      </c>
      <c r="AG249" s="28">
        <v>2235864.5209724968</v>
      </c>
      <c r="AH249" s="21">
        <v>0.76363904499304558</v>
      </c>
      <c r="AI249" s="16">
        <v>56232.850970969492</v>
      </c>
      <c r="AJ249" s="28">
        <v>1109179.4987358423</v>
      </c>
      <c r="AK249" s="21">
        <v>0.80343482384326503</v>
      </c>
      <c r="AL249" s="16">
        <v>69206.580947867944</v>
      </c>
      <c r="AM249" s="28">
        <v>1645796.4321520252</v>
      </c>
      <c r="AN249" s="21">
        <v>0.73920822950984877</v>
      </c>
      <c r="AO249" s="16">
        <v>50651.130688864483</v>
      </c>
      <c r="AP249" s="28">
        <v>884398.72028292436</v>
      </c>
      <c r="AQ249" s="15">
        <v>0.79507767257992079</v>
      </c>
      <c r="AR249" s="16">
        <v>100729.32623692097</v>
      </c>
      <c r="AS249" s="17">
        <v>2235864.5209724968</v>
      </c>
      <c r="AT249" s="15">
        <v>0.72398891898100715</v>
      </c>
      <c r="AU249" s="16">
        <v>74023.30623692098</v>
      </c>
      <c r="AV249" s="17">
        <v>1211001.6709724974</v>
      </c>
      <c r="AW249" s="24">
        <v>192.7</v>
      </c>
      <c r="AX249" s="24">
        <v>128.19999999999999</v>
      </c>
      <c r="AY249" s="24">
        <v>189.8</v>
      </c>
      <c r="AZ249" s="24">
        <v>86.4</v>
      </c>
      <c r="BA249" s="24">
        <f t="shared" si="90"/>
        <v>191.25</v>
      </c>
      <c r="BB249" s="24">
        <f t="shared" si="91"/>
        <v>107.3</v>
      </c>
      <c r="BC249" s="19">
        <f t="shared" si="92"/>
        <v>6.1125684638796911E-2</v>
      </c>
      <c r="BD249" s="24">
        <v>52.381775584568956</v>
      </c>
      <c r="BE249" s="19">
        <f t="shared" si="93"/>
        <v>-2.1295770490151189</v>
      </c>
      <c r="BF249" s="24">
        <f t="shared" si="94"/>
        <v>1.7823858341099721</v>
      </c>
      <c r="BJ249" s="14"/>
      <c r="BK249" s="14">
        <f t="shared" si="95"/>
        <v>-2.8808892596165903</v>
      </c>
      <c r="BL249" s="14">
        <f t="shared" si="96"/>
        <v>-42.24144460380095</v>
      </c>
      <c r="BM249" s="14">
        <f t="shared" si="97"/>
        <v>-42.029830119853969</v>
      </c>
      <c r="BN249" s="14">
        <f t="shared" si="98"/>
        <v>-1.0897768552153726</v>
      </c>
      <c r="BO249" s="14">
        <f t="shared" si="99"/>
        <v>-1.464898595943849</v>
      </c>
      <c r="BP249" s="14">
        <f t="shared" si="100"/>
        <v>-12.364351851851834</v>
      </c>
      <c r="BQ249" s="14">
        <f t="shared" si="101"/>
        <v>-1.8562091503268034</v>
      </c>
      <c r="BR249" s="14">
        <f t="shared" si="102"/>
        <v>-21.228331780055925</v>
      </c>
      <c r="BS249" s="24">
        <f t="shared" si="103"/>
        <v>0.14877132648392291</v>
      </c>
      <c r="BT249" s="24">
        <f t="shared" si="104"/>
        <v>-9.0346823317057845E-2</v>
      </c>
      <c r="BU249" s="24">
        <f t="shared" si="105"/>
        <v>0.4105401647023133</v>
      </c>
      <c r="BV249" s="24">
        <f t="shared" si="106"/>
        <v>28.474752396792884</v>
      </c>
      <c r="BW249" s="24">
        <f t="shared" si="107"/>
        <v>-4.1041169975895944</v>
      </c>
      <c r="BX249" s="24">
        <f t="shared" si="108"/>
        <v>43.819941314975082</v>
      </c>
      <c r="BY249" s="24">
        <f t="shared" si="109"/>
        <v>23.677681184572474</v>
      </c>
    </row>
    <row r="250" spans="1:77">
      <c r="A250" t="s">
        <v>267</v>
      </c>
      <c r="B250">
        <v>251</v>
      </c>
      <c r="C250" t="s">
        <v>299</v>
      </c>
      <c r="D250" t="s">
        <v>294</v>
      </c>
      <c r="E250" t="s">
        <v>295</v>
      </c>
      <c r="F250">
        <v>2</v>
      </c>
      <c r="G250" t="s">
        <v>299</v>
      </c>
      <c r="H250" t="s">
        <v>294</v>
      </c>
      <c r="I250" t="s">
        <v>295</v>
      </c>
      <c r="J250">
        <v>2</v>
      </c>
      <c r="K250" t="s">
        <v>351</v>
      </c>
      <c r="L250">
        <v>0</v>
      </c>
      <c r="M250" t="s">
        <v>370</v>
      </c>
      <c r="N250" t="s">
        <v>368</v>
      </c>
      <c r="O250">
        <v>8</v>
      </c>
      <c r="P250" s="14">
        <v>4</v>
      </c>
      <c r="Q250" s="14" t="s">
        <v>380</v>
      </c>
      <c r="R250" s="14">
        <v>4</v>
      </c>
      <c r="S250" s="14" t="s">
        <v>380</v>
      </c>
      <c r="T250" s="15">
        <v>0.79579599999999995</v>
      </c>
      <c r="U250" s="16">
        <v>94684.7</v>
      </c>
      <c r="V250" s="17">
        <v>1990890</v>
      </c>
      <c r="W250" s="24">
        <v>220.62899999999999</v>
      </c>
      <c r="X250" s="24">
        <v>127.96499999999999</v>
      </c>
      <c r="Y250" s="24">
        <v>117.669</v>
      </c>
      <c r="Z250" s="19">
        <f t="shared" si="88"/>
        <v>4.7558981159180065E-2</v>
      </c>
      <c r="AA250" s="19">
        <f t="shared" si="89"/>
        <v>63.07956829350465</v>
      </c>
      <c r="AB250" s="15">
        <v>0.73798345829338341</v>
      </c>
      <c r="AC250" s="16">
        <v>58930.983520633483</v>
      </c>
      <c r="AD250" s="17">
        <v>1027454.953676386</v>
      </c>
      <c r="AE250" s="21">
        <v>0.79917697378775332</v>
      </c>
      <c r="AF250" s="16">
        <v>111343.02441053549</v>
      </c>
      <c r="AG250" s="28">
        <v>2530387.0158674866</v>
      </c>
      <c r="AH250" s="21">
        <v>0.76335404383276828</v>
      </c>
      <c r="AI250" s="16">
        <v>62357.23061222634</v>
      </c>
      <c r="AJ250" s="28">
        <v>1228517.7007484143</v>
      </c>
      <c r="AK250" s="21">
        <v>0.80709435034872257</v>
      </c>
      <c r="AL250" s="16">
        <v>76854.516534646638</v>
      </c>
      <c r="AM250" s="28">
        <v>1862591.3527475961</v>
      </c>
      <c r="AN250" s="21">
        <v>0.73798345829338341</v>
      </c>
      <c r="AO250" s="16">
        <v>58930.983520633483</v>
      </c>
      <c r="AP250" s="28">
        <v>1027454.953676386</v>
      </c>
      <c r="AQ250" s="15">
        <v>0.79917697378775332</v>
      </c>
      <c r="AR250" s="16">
        <v>111343.02441053549</v>
      </c>
      <c r="AS250" s="17">
        <v>2530387.0158674866</v>
      </c>
      <c r="AT250" s="15">
        <v>0.72105539224060311</v>
      </c>
      <c r="AU250" s="16">
        <v>81293.104410535481</v>
      </c>
      <c r="AV250" s="17">
        <v>1319395.5438674865</v>
      </c>
      <c r="AW250">
        <v>220.8</v>
      </c>
      <c r="AX250">
        <v>126.9</v>
      </c>
      <c r="AY250">
        <v>221</v>
      </c>
      <c r="AZ250">
        <v>83.7</v>
      </c>
      <c r="BA250" s="24">
        <f t="shared" si="90"/>
        <v>220.9</v>
      </c>
      <c r="BB250" s="24">
        <f t="shared" si="91"/>
        <v>105.30000000000001</v>
      </c>
      <c r="BC250" s="19">
        <f t="shared" si="92"/>
        <v>5.7356269790485408E-2</v>
      </c>
      <c r="BD250" s="24">
        <v>52.304656682845469</v>
      </c>
      <c r="BE250" s="19">
        <f t="shared" si="93"/>
        <v>-5.7812541706616543</v>
      </c>
      <c r="BF250" s="24">
        <f t="shared" si="94"/>
        <v>2.0978157644824309</v>
      </c>
      <c r="BJ250" s="14"/>
      <c r="BK250" s="14">
        <f t="shared" si="95"/>
        <v>-7.8338533278659623</v>
      </c>
      <c r="BL250" s="14">
        <f t="shared" si="96"/>
        <v>-60.670490026435886</v>
      </c>
      <c r="BM250" s="14">
        <f t="shared" si="97"/>
        <v>-93.769078914486769</v>
      </c>
      <c r="BN250" s="14">
        <f t="shared" si="98"/>
        <v>7.7445652173922408E-2</v>
      </c>
      <c r="BO250" s="14">
        <f t="shared" si="99"/>
        <v>-0.8392434988179539</v>
      </c>
      <c r="BS250" s="24">
        <f t="shared" si="103"/>
        <v>-20.600291243653388</v>
      </c>
      <c r="BT250" s="24">
        <f t="shared" si="104"/>
        <v>7.0850356860745975</v>
      </c>
      <c r="BU250" s="24">
        <f t="shared" si="105"/>
        <v>-4.249922618388446</v>
      </c>
      <c r="BV250" s="24">
        <f t="shared" si="106"/>
        <v>14.961264523509076</v>
      </c>
      <c r="BW250" s="24">
        <f t="shared" si="107"/>
        <v>-23.199916243458986</v>
      </c>
      <c r="BX250" s="24">
        <f t="shared" si="108"/>
        <v>21.320731274877023</v>
      </c>
      <c r="BY250" s="24">
        <f t="shared" si="109"/>
        <v>6.8881801186902614</v>
      </c>
    </row>
    <row r="251" spans="1:77">
      <c r="A251" t="s">
        <v>268</v>
      </c>
      <c r="B251">
        <v>252</v>
      </c>
      <c r="C251" t="s">
        <v>310</v>
      </c>
      <c r="D251" t="s">
        <v>294</v>
      </c>
      <c r="E251" t="s">
        <v>295</v>
      </c>
      <c r="F251">
        <v>3</v>
      </c>
      <c r="G251" t="s">
        <v>297</v>
      </c>
      <c r="H251" t="s">
        <v>294</v>
      </c>
      <c r="I251" t="s">
        <v>298</v>
      </c>
      <c r="J251">
        <v>2</v>
      </c>
      <c r="L251">
        <v>1</v>
      </c>
      <c r="M251" t="s">
        <v>370</v>
      </c>
      <c r="N251" t="s">
        <v>368</v>
      </c>
      <c r="O251">
        <v>8</v>
      </c>
      <c r="P251" s="14">
        <v>4</v>
      </c>
      <c r="Q251" s="14" t="s">
        <v>380</v>
      </c>
      <c r="R251" s="14">
        <v>4</v>
      </c>
      <c r="S251" s="14" t="s">
        <v>380</v>
      </c>
      <c r="T251" s="15">
        <v>0.74255499999999997</v>
      </c>
      <c r="U251" s="16">
        <v>64663.5</v>
      </c>
      <c r="V251" s="17">
        <v>1072560</v>
      </c>
      <c r="W251" s="24">
        <v>185.87899999999999</v>
      </c>
      <c r="X251" s="24">
        <v>124.55800000000001</v>
      </c>
      <c r="Y251" s="24">
        <v>79.844700000000003</v>
      </c>
      <c r="Z251" s="19">
        <f t="shared" si="88"/>
        <v>6.028893488476169E-2</v>
      </c>
      <c r="AA251" s="19">
        <f t="shared" si="89"/>
        <v>49.760374863717558</v>
      </c>
      <c r="AB251" s="20">
        <v>0.7109773841789272</v>
      </c>
      <c r="AC251" s="16">
        <v>57010.50594433611</v>
      </c>
      <c r="AD251" s="17">
        <v>890906.08605095674</v>
      </c>
      <c r="AE251" s="21">
        <v>0.78243528815232055</v>
      </c>
      <c r="AF251" s="16">
        <v>76929.648408843044</v>
      </c>
      <c r="AG251" s="28">
        <v>1609878.9666502341</v>
      </c>
      <c r="AH251" s="21">
        <v>0.74833596335360153</v>
      </c>
      <c r="AI251" s="16">
        <v>51696.455980183353</v>
      </c>
      <c r="AJ251" s="28">
        <v>956473.28975578549</v>
      </c>
      <c r="AK251" s="21">
        <v>0.79549336640952417</v>
      </c>
      <c r="AL251" s="16">
        <v>64621.811238953691</v>
      </c>
      <c r="AM251" s="28">
        <v>1476321.9503922844</v>
      </c>
      <c r="AN251" s="21">
        <v>0.72348353020624401</v>
      </c>
      <c r="AO251" s="16">
        <v>46810.26295967443</v>
      </c>
      <c r="AP251" s="28">
        <v>769021.69829863776</v>
      </c>
      <c r="AQ251" s="15">
        <v>0.78243528815232055</v>
      </c>
      <c r="AR251" s="16">
        <v>76929.648408843044</v>
      </c>
      <c r="AS251" s="17">
        <v>1609878.9666502341</v>
      </c>
      <c r="AT251" s="15">
        <v>0.7109773841789272</v>
      </c>
      <c r="AU251" s="16">
        <v>57010.50594433611</v>
      </c>
      <c r="AV251" s="17">
        <v>890906.08605095674</v>
      </c>
      <c r="AW251" s="24">
        <v>188</v>
      </c>
      <c r="AX251" s="24">
        <v>122.4</v>
      </c>
      <c r="AY251" s="24">
        <v>188.4</v>
      </c>
      <c r="AZ251" s="24">
        <v>79.3</v>
      </c>
      <c r="BA251" s="24">
        <f t="shared" si="90"/>
        <v>188.2</v>
      </c>
      <c r="BB251" s="24">
        <f t="shared" si="91"/>
        <v>100.85</v>
      </c>
      <c r="BC251" s="19">
        <f t="shared" si="92"/>
        <v>6.3991600054099651E-2</v>
      </c>
      <c r="BD251" s="24">
        <v>49.285454706447119</v>
      </c>
      <c r="BE251" s="19">
        <f t="shared" si="93"/>
        <v>-1.9071469793755957</v>
      </c>
      <c r="BF251" s="24">
        <f t="shared" si="94"/>
        <v>1.8661378284581061</v>
      </c>
      <c r="BJ251" s="14"/>
      <c r="BK251" s="14">
        <f t="shared" si="95"/>
        <v>-2.6360613611092489</v>
      </c>
      <c r="BL251" s="14">
        <f t="shared" si="96"/>
        <v>-38.13957861271912</v>
      </c>
      <c r="BM251" s="14">
        <f t="shared" si="97"/>
        <v>-39.470707051946903</v>
      </c>
      <c r="BN251" s="14">
        <f t="shared" si="98"/>
        <v>1.1281914893617071</v>
      </c>
      <c r="BO251" s="14">
        <f t="shared" si="99"/>
        <v>-1.7630718954248374</v>
      </c>
      <c r="BP251" s="14">
        <f t="shared" ref="BP251:BP269" si="110">((AZ251-Y251)/AZ251)*100</f>
        <v>-0.6868852459016469</v>
      </c>
      <c r="BQ251" s="14">
        <f t="shared" ref="BQ251:BQ269" si="111">((BA251-W251)/BA251)*100</f>
        <v>1.2332624867162583</v>
      </c>
      <c r="BR251" s="14">
        <f t="shared" ref="BR251:BR269" si="112">((BB251-X251)/BB251)*100</f>
        <v>-23.508180466038688</v>
      </c>
      <c r="BS251" s="24">
        <f t="shared" si="103"/>
        <v>-0.96361119137308926</v>
      </c>
      <c r="BT251" s="24">
        <f t="shared" si="104"/>
        <v>-1.0745568323654953</v>
      </c>
      <c r="BU251" s="24">
        <f t="shared" si="105"/>
        <v>0.77250909173129778</v>
      </c>
      <c r="BV251" s="24">
        <f t="shared" si="106"/>
        <v>15.944630792610063</v>
      </c>
      <c r="BW251" s="24">
        <f t="shared" si="107"/>
        <v>-6.4511904335450315E-2</v>
      </c>
      <c r="BX251" s="24">
        <f t="shared" si="108"/>
        <v>33.376357961136918</v>
      </c>
      <c r="BY251" s="24">
        <f t="shared" si="109"/>
        <v>27.349180189659705</v>
      </c>
    </row>
    <row r="252" spans="1:77">
      <c r="A252" t="s">
        <v>269</v>
      </c>
      <c r="B252" s="5">
        <v>253</v>
      </c>
      <c r="C252" t="s">
        <v>310</v>
      </c>
      <c r="D252" t="s">
        <v>294</v>
      </c>
      <c r="E252" t="s">
        <v>295</v>
      </c>
      <c r="F252">
        <v>3</v>
      </c>
      <c r="G252" t="s">
        <v>299</v>
      </c>
      <c r="H252" t="s">
        <v>294</v>
      </c>
      <c r="I252" t="s">
        <v>295</v>
      </c>
      <c r="J252">
        <v>2</v>
      </c>
      <c r="L252">
        <v>2</v>
      </c>
      <c r="M252" t="s">
        <v>371</v>
      </c>
      <c r="N252" t="s">
        <v>368</v>
      </c>
      <c r="O252">
        <v>8</v>
      </c>
      <c r="P252" s="14">
        <v>4</v>
      </c>
      <c r="Q252" s="14" t="s">
        <v>380</v>
      </c>
      <c r="R252" s="14">
        <v>4</v>
      </c>
      <c r="S252" s="14" t="s">
        <v>380</v>
      </c>
      <c r="T252" s="15">
        <v>0.79084299999999996</v>
      </c>
      <c r="U252" s="16">
        <v>83072.599999999991</v>
      </c>
      <c r="V252" s="17">
        <v>1749860</v>
      </c>
      <c r="W252" s="24">
        <v>217.01999999999998</v>
      </c>
      <c r="X252" s="24">
        <v>130.655</v>
      </c>
      <c r="Y252" s="24">
        <v>109.986</v>
      </c>
      <c r="Z252" s="19">
        <f t="shared" si="88"/>
        <v>4.7473855051261241E-2</v>
      </c>
      <c r="AA252" s="19">
        <f t="shared" si="89"/>
        <v>63.19267724857535</v>
      </c>
      <c r="AB252" s="15">
        <v>0.74993034559854022</v>
      </c>
      <c r="AC252" s="16">
        <v>61516.223907061612</v>
      </c>
      <c r="AD252" s="17">
        <v>1124461.3673116807</v>
      </c>
      <c r="AE252" s="21">
        <v>0.79846950474908029</v>
      </c>
      <c r="AF252" s="16">
        <v>77632.795479445311</v>
      </c>
      <c r="AG252" s="28">
        <v>1767184.9649908198</v>
      </c>
      <c r="AH252" s="21">
        <v>0.77396399783248615</v>
      </c>
      <c r="AI252" s="16">
        <v>66043.208851538118</v>
      </c>
      <c r="AJ252" s="28">
        <v>1363246.450502791</v>
      </c>
      <c r="AK252" s="21">
        <v>0.81464036934475448</v>
      </c>
      <c r="AL252" s="16">
        <v>81371.895013020752</v>
      </c>
      <c r="AM252" s="28">
        <v>2053341.8288364073</v>
      </c>
      <c r="AN252" s="21">
        <v>0.74993034559854022</v>
      </c>
      <c r="AO252" s="16">
        <v>61516.223907061612</v>
      </c>
      <c r="AP252" s="28">
        <v>1124461.3673116807</v>
      </c>
      <c r="AQ252" s="15">
        <v>0.79846950474908029</v>
      </c>
      <c r="AR252" s="16">
        <v>77632.795479445311</v>
      </c>
      <c r="AS252" s="17">
        <v>1767184.9649908198</v>
      </c>
      <c r="AT252" s="15">
        <v>0.74993034559854022</v>
      </c>
      <c r="AU252" s="16">
        <v>61516.223907061612</v>
      </c>
      <c r="AV252" s="17">
        <v>1124461.3673116807</v>
      </c>
      <c r="AW252" s="24">
        <v>218.7</v>
      </c>
      <c r="AX252" s="24">
        <v>133.30000000000001</v>
      </c>
      <c r="AY252" s="24">
        <v>222.7</v>
      </c>
      <c r="AZ252" s="24">
        <v>88.5</v>
      </c>
      <c r="BA252" s="24">
        <f t="shared" si="90"/>
        <v>220.7</v>
      </c>
      <c r="BB252" s="24">
        <f t="shared" si="91"/>
        <v>110.9</v>
      </c>
      <c r="BC252" s="19">
        <f t="shared" si="92"/>
        <v>5.4707280921648963E-2</v>
      </c>
      <c r="BD252" s="24">
        <v>54.837307748790515</v>
      </c>
      <c r="BE252" s="19">
        <f t="shared" si="93"/>
        <v>-4.0912654401459747</v>
      </c>
      <c r="BF252" s="24">
        <f t="shared" si="94"/>
        <v>1.9900811541929664</v>
      </c>
      <c r="BJ252" s="14"/>
      <c r="BK252" s="14">
        <f t="shared" si="95"/>
        <v>-5.4555272555088061</v>
      </c>
      <c r="BL252" s="14">
        <f t="shared" si="96"/>
        <v>-35.041773899362937</v>
      </c>
      <c r="BM252" s="14">
        <f t="shared" si="97"/>
        <v>-55.617618432147523</v>
      </c>
      <c r="BN252" s="14">
        <f t="shared" si="98"/>
        <v>0.7681755829904009</v>
      </c>
      <c r="BO252" s="14">
        <f t="shared" si="99"/>
        <v>1.9842460615153865</v>
      </c>
      <c r="BP252" s="14">
        <f t="shared" si="110"/>
        <v>-24.277966101694918</v>
      </c>
      <c r="BQ252" s="14">
        <f t="shared" si="111"/>
        <v>1.6674218396012721</v>
      </c>
      <c r="BR252" s="14">
        <f t="shared" si="112"/>
        <v>-17.813345356176729</v>
      </c>
      <c r="BS252" s="24">
        <f t="shared" si="103"/>
        <v>-15.236651547630217</v>
      </c>
      <c r="BT252" s="24">
        <f t="shared" si="104"/>
        <v>-1.6514713677216284</v>
      </c>
      <c r="BU252" s="24">
        <f t="shared" si="105"/>
        <v>-2.1808510750867045</v>
      </c>
      <c r="BV252" s="24">
        <f t="shared" si="106"/>
        <v>7.0070960178098538</v>
      </c>
      <c r="BW252" s="24">
        <f t="shared" si="107"/>
        <v>-2.0900397940924202</v>
      </c>
      <c r="BX252" s="24">
        <f t="shared" si="108"/>
        <v>0.9803707780475488</v>
      </c>
      <c r="BY252" s="24">
        <f t="shared" si="109"/>
        <v>14.779898045927652</v>
      </c>
    </row>
    <row r="253" spans="1:77">
      <c r="A253" t="s">
        <v>270</v>
      </c>
      <c r="B253">
        <v>254</v>
      </c>
      <c r="C253" t="s">
        <v>307</v>
      </c>
      <c r="D253" t="s">
        <v>294</v>
      </c>
      <c r="E253" t="s">
        <v>308</v>
      </c>
      <c r="F253">
        <v>2</v>
      </c>
      <c r="G253" t="s">
        <v>299</v>
      </c>
      <c r="H253" t="s">
        <v>294</v>
      </c>
      <c r="I253" t="s">
        <v>295</v>
      </c>
      <c r="J253">
        <v>2</v>
      </c>
      <c r="L253">
        <v>2</v>
      </c>
      <c r="M253" t="s">
        <v>371</v>
      </c>
      <c r="N253" t="s">
        <v>368</v>
      </c>
      <c r="O253">
        <v>8</v>
      </c>
      <c r="P253" s="14">
        <v>4</v>
      </c>
      <c r="Q253" s="14" t="s">
        <v>380</v>
      </c>
      <c r="R253" s="14">
        <v>4</v>
      </c>
      <c r="S253" s="14" t="s">
        <v>380</v>
      </c>
      <c r="T253" s="15">
        <v>0.81165600000000004</v>
      </c>
      <c r="U253" s="16">
        <v>101876</v>
      </c>
      <c r="V253" s="17">
        <v>2376100</v>
      </c>
      <c r="W253" s="24">
        <v>240.572</v>
      </c>
      <c r="X253" s="24">
        <v>138.511</v>
      </c>
      <c r="Y253" s="24">
        <v>123.121</v>
      </c>
      <c r="Z253" s="19">
        <f t="shared" si="88"/>
        <v>4.2875299861116954E-2</v>
      </c>
      <c r="AA253" s="19">
        <f t="shared" si="89"/>
        <v>69.970356119203743</v>
      </c>
      <c r="AB253" s="15">
        <v>0.7848502224322691</v>
      </c>
      <c r="AC253" s="16">
        <v>79365.236218933351</v>
      </c>
      <c r="AD253" s="17">
        <v>1695068.8110083116</v>
      </c>
      <c r="AE253" s="21">
        <v>0.81257163116679776</v>
      </c>
      <c r="AF253" s="16">
        <v>91745.055005017406</v>
      </c>
      <c r="AG253" s="28">
        <v>2251196.3565656398</v>
      </c>
      <c r="AH253" s="21">
        <v>0.80500481702583504</v>
      </c>
      <c r="AI253" s="16">
        <v>82685.738345148493</v>
      </c>
      <c r="AJ253" s="28">
        <v>1982678.8968646799</v>
      </c>
      <c r="AK253" s="21">
        <v>0.82667347968164406</v>
      </c>
      <c r="AL253" s="16">
        <v>94839.781940410525</v>
      </c>
      <c r="AM253" s="28">
        <v>2561035.5486392444</v>
      </c>
      <c r="AN253" s="21">
        <v>0.7848502224322691</v>
      </c>
      <c r="AO253" s="16">
        <v>79365.236218933351</v>
      </c>
      <c r="AP253" s="28">
        <v>1695068.8110083116</v>
      </c>
      <c r="AQ253" s="15">
        <v>0.81257163116679776</v>
      </c>
      <c r="AR253" s="16">
        <v>91745.055005017406</v>
      </c>
      <c r="AS253" s="17">
        <v>2251196.3565656398</v>
      </c>
      <c r="AT253" s="15">
        <v>0.7848502224322691</v>
      </c>
      <c r="AU253" s="16">
        <v>79365.236218933351</v>
      </c>
      <c r="AV253" s="17">
        <v>1695068.8110083116</v>
      </c>
      <c r="AW253" s="24">
        <v>244.4</v>
      </c>
      <c r="AX253" s="24">
        <v>141.69999999999999</v>
      </c>
      <c r="AY253" s="24">
        <v>242.8</v>
      </c>
      <c r="AZ253" s="24">
        <v>109.7</v>
      </c>
      <c r="BA253" s="24">
        <f t="shared" si="90"/>
        <v>243.60000000000002</v>
      </c>
      <c r="BB253" s="24">
        <f t="shared" si="91"/>
        <v>125.69999999999999</v>
      </c>
      <c r="BC253" s="19">
        <f t="shared" si="92"/>
        <v>4.6821247434623584E-2</v>
      </c>
      <c r="BD253" s="24">
        <v>64.073474423954508</v>
      </c>
      <c r="BE253" s="19">
        <f t="shared" si="93"/>
        <v>-2.6805777567730948</v>
      </c>
      <c r="BF253" s="24">
        <f t="shared" si="94"/>
        <v>1.9379474940334132</v>
      </c>
      <c r="BJ253" s="14"/>
      <c r="BK253" s="14">
        <f t="shared" si="95"/>
        <v>-3.415400391256719</v>
      </c>
      <c r="BL253" s="14">
        <f t="shared" si="96"/>
        <v>-28.363506307685487</v>
      </c>
      <c r="BM253" s="14">
        <f t="shared" si="97"/>
        <v>-40.177200156645974</v>
      </c>
      <c r="BN253" s="14">
        <f t="shared" si="98"/>
        <v>1.5662847790507375</v>
      </c>
      <c r="BO253" s="14">
        <f t="shared" si="99"/>
        <v>2.2505292872265303</v>
      </c>
      <c r="BP253" s="14">
        <f t="shared" si="110"/>
        <v>-12.234275296262528</v>
      </c>
      <c r="BQ253" s="14">
        <f t="shared" si="111"/>
        <v>1.2430213464696305</v>
      </c>
      <c r="BR253" s="14">
        <f t="shared" si="112"/>
        <v>-10.191726332537796</v>
      </c>
      <c r="BS253" s="24">
        <f t="shared" si="103"/>
        <v>-9.2033118981988995</v>
      </c>
      <c r="BT253" s="24">
        <f t="shared" si="104"/>
        <v>3.8599220011853341</v>
      </c>
      <c r="BU253" s="24">
        <f t="shared" si="105"/>
        <v>-0.82622896577667893</v>
      </c>
      <c r="BV253" s="24">
        <f t="shared" si="106"/>
        <v>11.042497052760551</v>
      </c>
      <c r="BW253" s="24">
        <f t="shared" si="107"/>
        <v>-7.4190576102446686</v>
      </c>
      <c r="BX253" s="24">
        <f t="shared" si="108"/>
        <v>5.5483229203919615</v>
      </c>
      <c r="BY253" s="24">
        <f t="shared" si="109"/>
        <v>7.2211238433416609</v>
      </c>
    </row>
    <row r="254" spans="1:77">
      <c r="A254" t="s">
        <v>271</v>
      </c>
      <c r="B254">
        <v>255</v>
      </c>
      <c r="C254" t="s">
        <v>321</v>
      </c>
      <c r="D254" t="s">
        <v>294</v>
      </c>
      <c r="E254" t="s">
        <v>308</v>
      </c>
      <c r="F254">
        <v>1</v>
      </c>
      <c r="G254" t="s">
        <v>293</v>
      </c>
      <c r="H254" t="s">
        <v>294</v>
      </c>
      <c r="I254" t="s">
        <v>295</v>
      </c>
      <c r="J254">
        <v>1</v>
      </c>
      <c r="L254">
        <v>2</v>
      </c>
      <c r="M254" t="s">
        <v>371</v>
      </c>
      <c r="N254" t="s">
        <v>368</v>
      </c>
      <c r="O254">
        <v>8</v>
      </c>
      <c r="P254" s="14">
        <v>4</v>
      </c>
      <c r="Q254" s="14" t="s">
        <v>380</v>
      </c>
      <c r="R254" s="14">
        <v>4</v>
      </c>
      <c r="S254" s="14" t="s">
        <v>380</v>
      </c>
      <c r="T254" s="15">
        <v>0.78120699999999998</v>
      </c>
      <c r="U254" s="16">
        <v>74610.5</v>
      </c>
      <c r="V254" s="17">
        <v>1489020</v>
      </c>
      <c r="W254" s="24">
        <v>194.40600000000001</v>
      </c>
      <c r="X254" s="24">
        <v>125.831</v>
      </c>
      <c r="Y254" s="24">
        <v>100.532</v>
      </c>
      <c r="Z254" s="19">
        <f t="shared" si="88"/>
        <v>5.0107117432942473E-2</v>
      </c>
      <c r="AA254" s="19">
        <f t="shared" si="89"/>
        <v>59.871733871237957</v>
      </c>
      <c r="AB254" s="15">
        <v>0.7463366530362433</v>
      </c>
      <c r="AC254" s="16">
        <v>53406.97087787099</v>
      </c>
      <c r="AD254" s="17">
        <v>959841.7939501513</v>
      </c>
      <c r="AE254" s="21">
        <v>0.78668069409356567</v>
      </c>
      <c r="AF254" s="16">
        <v>66216.982939589492</v>
      </c>
      <c r="AG254" s="28">
        <v>1418790.3394862786</v>
      </c>
      <c r="AH254" s="21">
        <v>0.77052209628514179</v>
      </c>
      <c r="AI254" s="16">
        <v>59183.39402204701</v>
      </c>
      <c r="AJ254" s="28">
        <v>1203034.755191026</v>
      </c>
      <c r="AK254" s="21">
        <v>0.80773739298284875</v>
      </c>
      <c r="AL254" s="16">
        <v>72379.985264361196</v>
      </c>
      <c r="AM254" s="28">
        <v>1760243.9330975839</v>
      </c>
      <c r="AN254" s="21">
        <v>0.7463366530362433</v>
      </c>
      <c r="AO254" s="16">
        <v>53406.97087787099</v>
      </c>
      <c r="AP254" s="28">
        <v>959841.7939501513</v>
      </c>
      <c r="AQ254" s="15">
        <v>0.78668069409356567</v>
      </c>
      <c r="AR254" s="16">
        <v>66216.982939589492</v>
      </c>
      <c r="AS254" s="17">
        <v>1418790.3394862786</v>
      </c>
      <c r="AT254" s="15">
        <v>0.7463366530362433</v>
      </c>
      <c r="AU254" s="16">
        <v>53406.97087787099</v>
      </c>
      <c r="AV254" s="17">
        <v>959841.7939501513</v>
      </c>
      <c r="AW254" s="24">
        <v>194.4</v>
      </c>
      <c r="AX254" s="24">
        <v>131.1</v>
      </c>
      <c r="AY254" s="24">
        <v>196.8</v>
      </c>
      <c r="AZ254" s="24">
        <v>89.6</v>
      </c>
      <c r="BA254" s="24">
        <f t="shared" si="90"/>
        <v>195.60000000000002</v>
      </c>
      <c r="BB254" s="24">
        <f t="shared" si="91"/>
        <v>110.35</v>
      </c>
      <c r="BC254" s="19">
        <f t="shared" si="92"/>
        <v>5.5641430925901778E-2</v>
      </c>
      <c r="BD254" s="24">
        <v>53.916657966527289</v>
      </c>
      <c r="BE254" s="19">
        <f t="shared" si="93"/>
        <v>-3.4870346963756682</v>
      </c>
      <c r="BF254" s="24">
        <f t="shared" si="94"/>
        <v>1.7725419120978707</v>
      </c>
      <c r="BJ254" s="14"/>
      <c r="BK254" s="14">
        <f t="shared" si="95"/>
        <v>-4.672200785248493</v>
      </c>
      <c r="BL254" s="14">
        <f t="shared" si="96"/>
        <v>-39.701800670583673</v>
      </c>
      <c r="BM254" s="14">
        <f t="shared" si="97"/>
        <v>-55.131815408043295</v>
      </c>
      <c r="BN254" s="14">
        <f t="shared" si="98"/>
        <v>-3.0864197530865362E-3</v>
      </c>
      <c r="BO254" s="14">
        <f t="shared" si="99"/>
        <v>4.0190694126620841</v>
      </c>
      <c r="BP254" s="14">
        <f t="shared" si="110"/>
        <v>-12.200892857142859</v>
      </c>
      <c r="BQ254" s="14">
        <f t="shared" si="111"/>
        <v>0.61042944785276931</v>
      </c>
      <c r="BR254" s="14">
        <f t="shared" si="112"/>
        <v>-14.028998640688725</v>
      </c>
      <c r="BS254" s="24">
        <f t="shared" si="103"/>
        <v>-11.044964820348689</v>
      </c>
      <c r="BT254" s="24">
        <f t="shared" si="104"/>
        <v>0.24732958469351898</v>
      </c>
      <c r="BU254" s="24">
        <f t="shared" si="105"/>
        <v>-1.3867095786574442</v>
      </c>
      <c r="BV254" s="24">
        <f t="shared" si="106"/>
        <v>12.675776949952567</v>
      </c>
      <c r="BW254" s="24">
        <f t="shared" si="107"/>
        <v>-3.0816733762683919</v>
      </c>
      <c r="BX254" s="24">
        <f t="shared" si="108"/>
        <v>4.9499674870319774</v>
      </c>
      <c r="BY254" s="24">
        <f t="shared" si="109"/>
        <v>15.408315177107212</v>
      </c>
    </row>
    <row r="255" spans="1:77">
      <c r="A255" t="s">
        <v>272</v>
      </c>
      <c r="B255" s="6">
        <v>256</v>
      </c>
      <c r="C255" t="s">
        <v>307</v>
      </c>
      <c r="D255" t="s">
        <v>294</v>
      </c>
      <c r="E255" t="s">
        <v>308</v>
      </c>
      <c r="F255">
        <v>2</v>
      </c>
      <c r="G255" t="s">
        <v>299</v>
      </c>
      <c r="H255" t="s">
        <v>294</v>
      </c>
      <c r="I255" t="s">
        <v>295</v>
      </c>
      <c r="J255">
        <v>2</v>
      </c>
      <c r="L255">
        <v>1</v>
      </c>
      <c r="M255" t="s">
        <v>371</v>
      </c>
      <c r="N255" t="s">
        <v>368</v>
      </c>
      <c r="O255">
        <v>8</v>
      </c>
      <c r="P255" s="14">
        <v>4</v>
      </c>
      <c r="Q255" s="14" t="s">
        <v>380</v>
      </c>
      <c r="R255" s="14">
        <v>4</v>
      </c>
      <c r="S255" s="14" t="s">
        <v>380</v>
      </c>
      <c r="T255" s="15">
        <v>0.78473499999999996</v>
      </c>
      <c r="U255" s="16">
        <v>88413.599999999991</v>
      </c>
      <c r="V255" s="17">
        <v>1809810</v>
      </c>
      <c r="W255" s="24">
        <v>210.35799999999998</v>
      </c>
      <c r="X255" s="24">
        <v>139</v>
      </c>
      <c r="Y255" s="24">
        <v>97.374199999999988</v>
      </c>
      <c r="Z255" s="19">
        <f t="shared" si="88"/>
        <v>4.8852420972367264E-2</v>
      </c>
      <c r="AA255" s="19">
        <f t="shared" si="89"/>
        <v>61.409443795977097</v>
      </c>
      <c r="AB255" s="15">
        <v>0.76751364290452928</v>
      </c>
      <c r="AC255" s="16">
        <v>80422.647542226245</v>
      </c>
      <c r="AD255" s="17">
        <v>1577506.0304771657</v>
      </c>
      <c r="AE255" s="21">
        <v>0.80675427799480859</v>
      </c>
      <c r="AF255" s="16">
        <v>98797.203927276278</v>
      </c>
      <c r="AG255" s="28">
        <v>2337321.7169839386</v>
      </c>
      <c r="AH255" s="21">
        <v>0.79242658786172782</v>
      </c>
      <c r="AI255" s="16">
        <v>70594.474919603977</v>
      </c>
      <c r="AJ255" s="28">
        <v>1588938.4091408164</v>
      </c>
      <c r="AK255" s="21">
        <v>0.81859679445689304</v>
      </c>
      <c r="AL255" s="16">
        <v>82825.170267751892</v>
      </c>
      <c r="AM255" s="28">
        <v>2136153.295410776</v>
      </c>
      <c r="AN255" s="21">
        <v>0.76958959547665229</v>
      </c>
      <c r="AO255" s="16">
        <v>65328.811779617448</v>
      </c>
      <c r="AP255" s="28">
        <v>1298086.2727647754</v>
      </c>
      <c r="AQ255" s="15">
        <v>0.80675427799480859</v>
      </c>
      <c r="AR255" s="16">
        <v>98797.203927276278</v>
      </c>
      <c r="AS255" s="17">
        <v>2337321.7169839386</v>
      </c>
      <c r="AT255" s="15">
        <v>0.76751364290452928</v>
      </c>
      <c r="AU255" s="16">
        <v>80422.647542226245</v>
      </c>
      <c r="AV255" s="17">
        <v>1577506.0304771657</v>
      </c>
      <c r="AW255" s="24">
        <v>211.3</v>
      </c>
      <c r="AX255" s="24">
        <v>137.80000000000001</v>
      </c>
      <c r="AY255" s="24">
        <v>218.4</v>
      </c>
      <c r="AZ255" s="24">
        <v>102.5</v>
      </c>
      <c r="BA255" s="24">
        <f t="shared" si="90"/>
        <v>214.85000000000002</v>
      </c>
      <c r="BB255" s="24">
        <f t="shared" si="91"/>
        <v>120.15</v>
      </c>
      <c r="BC255" s="19">
        <f t="shared" si="92"/>
        <v>5.0980881206457204E-2</v>
      </c>
      <c r="BD255" s="24">
        <v>59.610127786057987</v>
      </c>
      <c r="BE255" s="19">
        <f t="shared" si="93"/>
        <v>-1.5145404523347672</v>
      </c>
      <c r="BF255" s="24">
        <f t="shared" si="94"/>
        <v>1.7881814398668332</v>
      </c>
      <c r="BJ255" s="14"/>
      <c r="BK255" s="14">
        <f t="shared" si="95"/>
        <v>-1.9679845741634834</v>
      </c>
      <c r="BL255" s="14">
        <f t="shared" si="96"/>
        <v>-35.336305056729941</v>
      </c>
      <c r="BM255" s="14">
        <f t="shared" si="97"/>
        <v>-39.421395786376472</v>
      </c>
      <c r="BN255" s="14">
        <f t="shared" si="98"/>
        <v>0.44581164221487724</v>
      </c>
      <c r="BO255" s="14">
        <f t="shared" si="99"/>
        <v>-0.87082728592161718</v>
      </c>
      <c r="BP255" s="14">
        <f t="shared" si="110"/>
        <v>5.0007804878048905</v>
      </c>
      <c r="BQ255" s="14">
        <f t="shared" si="111"/>
        <v>2.0907609960437732</v>
      </c>
      <c r="BR255" s="14">
        <f t="shared" si="112"/>
        <v>-15.68872243029546</v>
      </c>
      <c r="BS255" s="24">
        <f t="shared" si="103"/>
        <v>-3.0184736667180001</v>
      </c>
      <c r="BT255" s="24">
        <f t="shared" si="104"/>
        <v>3.3674786407495669</v>
      </c>
      <c r="BU255" s="24">
        <f t="shared" si="105"/>
        <v>0.97063727789380749</v>
      </c>
      <c r="BV255" s="24">
        <f t="shared" si="106"/>
        <v>10.510018011157038</v>
      </c>
      <c r="BW255" s="24">
        <f t="shared" si="107"/>
        <v>-6.7472601797040479</v>
      </c>
      <c r="BX255" s="24">
        <f t="shared" si="108"/>
        <v>22.569067542171112</v>
      </c>
      <c r="BY255" s="24">
        <f t="shared" si="109"/>
        <v>15.277147764248875</v>
      </c>
    </row>
    <row r="256" spans="1:77">
      <c r="A256" t="s">
        <v>273</v>
      </c>
      <c r="B256" s="6">
        <v>257</v>
      </c>
      <c r="C256" t="s">
        <v>313</v>
      </c>
      <c r="D256" t="s">
        <v>314</v>
      </c>
      <c r="E256" t="s">
        <v>308</v>
      </c>
      <c r="F256">
        <v>3</v>
      </c>
      <c r="G256" t="s">
        <v>300</v>
      </c>
      <c r="H256" t="s">
        <v>294</v>
      </c>
      <c r="I256" t="s">
        <v>298</v>
      </c>
      <c r="J256">
        <v>3</v>
      </c>
      <c r="L256">
        <v>1</v>
      </c>
      <c r="M256" t="s">
        <v>371</v>
      </c>
      <c r="N256" t="s">
        <v>368</v>
      </c>
      <c r="O256">
        <v>9</v>
      </c>
      <c r="P256" s="14">
        <v>4</v>
      </c>
      <c r="Q256" s="14" t="s">
        <v>380</v>
      </c>
      <c r="R256" s="14">
        <v>4</v>
      </c>
      <c r="S256" s="14" t="s">
        <v>380</v>
      </c>
      <c r="T256" s="15">
        <v>0.77958700000000003</v>
      </c>
      <c r="U256" s="16">
        <v>75732.099999999991</v>
      </c>
      <c r="V256" s="17">
        <v>1424320</v>
      </c>
      <c r="W256" s="24">
        <v>182.10599999999999</v>
      </c>
      <c r="X256" s="24">
        <v>128.21799999999999</v>
      </c>
      <c r="Y256" s="24">
        <v>112.113</v>
      </c>
      <c r="Z256" s="19">
        <f t="shared" si="88"/>
        <v>5.3170706021118841E-2</v>
      </c>
      <c r="AA256" s="19">
        <f t="shared" si="89"/>
        <v>56.422045605496223</v>
      </c>
      <c r="AB256" s="15">
        <v>0.72798027161782342</v>
      </c>
      <c r="AC256" s="16">
        <v>60326.148613409765</v>
      </c>
      <c r="AD256" s="17">
        <v>1001186.3301423257</v>
      </c>
      <c r="AE256" s="21">
        <v>0.79393728201281433</v>
      </c>
      <c r="AF256" s="16">
        <v>82825.536470010702</v>
      </c>
      <c r="AG256" s="28">
        <v>1829390.6615345138</v>
      </c>
      <c r="AH256" s="21">
        <v>0.76365492801085499</v>
      </c>
      <c r="AI256" s="16">
        <v>55855.097924512018</v>
      </c>
      <c r="AJ256" s="28">
        <v>1101525.1747397813</v>
      </c>
      <c r="AK256" s="21">
        <v>0.80846102074805448</v>
      </c>
      <c r="AL256" s="16">
        <v>70848.991318978369</v>
      </c>
      <c r="AM256" s="28">
        <v>1729678.289608954</v>
      </c>
      <c r="AN256" s="21">
        <v>0.74270912763322139</v>
      </c>
      <c r="AO256" s="16">
        <v>48309.34805957941</v>
      </c>
      <c r="AP256" s="28">
        <v>852236.16312981071</v>
      </c>
      <c r="AQ256" s="15">
        <v>0.79393728201281433</v>
      </c>
      <c r="AR256" s="16">
        <v>82825.536470010702</v>
      </c>
      <c r="AS256" s="17">
        <v>1829390.6615345138</v>
      </c>
      <c r="AT256" s="15">
        <v>0.72798027161782342</v>
      </c>
      <c r="AU256" s="16">
        <v>60326.148613409765</v>
      </c>
      <c r="AV256" s="17">
        <v>1001186.3301423257</v>
      </c>
      <c r="AW256" s="24">
        <v>180</v>
      </c>
      <c r="AX256" s="24">
        <v>134.1</v>
      </c>
      <c r="AY256" s="24">
        <v>187.4</v>
      </c>
      <c r="AZ256" s="24">
        <v>85.4</v>
      </c>
      <c r="BA256" s="24">
        <f t="shared" si="90"/>
        <v>183.7</v>
      </c>
      <c r="BB256" s="24">
        <f t="shared" si="91"/>
        <v>109.75</v>
      </c>
      <c r="BC256" s="19">
        <f t="shared" si="92"/>
        <v>6.0254666686104248E-2</v>
      </c>
      <c r="BD256" s="24">
        <v>52.923680241684707</v>
      </c>
      <c r="BE256" s="19">
        <f t="shared" si="93"/>
        <v>-3.6877872366778641</v>
      </c>
      <c r="BF256" s="24">
        <f t="shared" si="94"/>
        <v>1.6738041002277904</v>
      </c>
      <c r="BJ256" s="14"/>
      <c r="BK256" s="14">
        <f t="shared" si="95"/>
        <v>-4.9653183183969656</v>
      </c>
      <c r="BL256" s="14">
        <f t="shared" si="96"/>
        <v>-56.764897565167693</v>
      </c>
      <c r="BM256" s="14">
        <f t="shared" si="97"/>
        <v>-67.127383420251647</v>
      </c>
      <c r="BN256" s="14">
        <f t="shared" si="98"/>
        <v>-1.1699999999999968</v>
      </c>
      <c r="BO256" s="14">
        <f t="shared" si="99"/>
        <v>4.3862788963460142</v>
      </c>
      <c r="BP256" s="14">
        <f t="shared" si="110"/>
        <v>-31.279859484777507</v>
      </c>
      <c r="BQ256" s="14">
        <f t="shared" si="111"/>
        <v>0.86771910724006207</v>
      </c>
      <c r="BR256" s="14">
        <f t="shared" si="112"/>
        <v>-16.827334851936211</v>
      </c>
      <c r="BS256" s="24">
        <f t="shared" si="103"/>
        <v>-6.6102080351095269</v>
      </c>
      <c r="BT256" s="24">
        <f t="shared" si="104"/>
        <v>-0.18889627948740373</v>
      </c>
      <c r="BU256" s="24">
        <f t="shared" si="105"/>
        <v>-2.0862920417006157</v>
      </c>
      <c r="BV256" s="24">
        <f t="shared" si="106"/>
        <v>8.564310926714116</v>
      </c>
      <c r="BW256" s="24">
        <f t="shared" si="107"/>
        <v>-6.8922769260563639</v>
      </c>
      <c r="BX256" s="24">
        <f t="shared" si="108"/>
        <v>22.142381616550722</v>
      </c>
      <c r="BY256" s="24">
        <f t="shared" si="109"/>
        <v>17.654051128663323</v>
      </c>
    </row>
    <row r="257" spans="1:77">
      <c r="A257" t="s">
        <v>274</v>
      </c>
      <c r="B257">
        <v>258</v>
      </c>
      <c r="C257" t="s">
        <v>313</v>
      </c>
      <c r="D257" t="s">
        <v>314</v>
      </c>
      <c r="E257" t="s">
        <v>308</v>
      </c>
      <c r="F257">
        <v>3</v>
      </c>
      <c r="G257" t="s">
        <v>300</v>
      </c>
      <c r="H257" t="s">
        <v>294</v>
      </c>
      <c r="I257" t="s">
        <v>298</v>
      </c>
      <c r="J257">
        <v>3</v>
      </c>
      <c r="L257">
        <v>0</v>
      </c>
      <c r="M257" t="s">
        <v>371</v>
      </c>
      <c r="N257" t="s">
        <v>368</v>
      </c>
      <c r="O257">
        <v>9</v>
      </c>
      <c r="P257" s="14">
        <v>4</v>
      </c>
      <c r="Q257" s="14" t="s">
        <v>380</v>
      </c>
      <c r="R257" s="14">
        <v>4</v>
      </c>
      <c r="S257" s="14" t="s">
        <v>380</v>
      </c>
      <c r="T257" s="15">
        <v>0.79543699999999995</v>
      </c>
      <c r="U257" s="16">
        <v>92311.5</v>
      </c>
      <c r="V257" s="17">
        <v>1950840</v>
      </c>
      <c r="W257" s="24">
        <v>191.6</v>
      </c>
      <c r="X257" s="24">
        <v>141.43600000000001</v>
      </c>
      <c r="Y257" s="24">
        <v>124.017</v>
      </c>
      <c r="Z257" s="19">
        <f t="shared" si="88"/>
        <v>4.7318847265793197E-2</v>
      </c>
      <c r="AA257" s="19">
        <f t="shared" si="89"/>
        <v>63.399684763003521</v>
      </c>
      <c r="AB257" s="15">
        <v>0.78843971969665594</v>
      </c>
      <c r="AC257" s="16">
        <v>96289.415486288344</v>
      </c>
      <c r="AD257" s="17">
        <v>2067126.2585442516</v>
      </c>
      <c r="AE257" s="21">
        <v>0.80307125157526538</v>
      </c>
      <c r="AF257" s="16">
        <v>105977.57548628835</v>
      </c>
      <c r="AG257" s="28">
        <v>2447139.9555442515</v>
      </c>
      <c r="AH257" s="21">
        <v>0.80226865286337601</v>
      </c>
      <c r="AI257" s="16">
        <v>67774.016842171521</v>
      </c>
      <c r="AJ257" s="28">
        <v>1602339.3579807682</v>
      </c>
      <c r="AK257" s="21">
        <v>0.81132007474120371</v>
      </c>
      <c r="AL257" s="16">
        <v>72668.997206170156</v>
      </c>
      <c r="AM257" s="28">
        <v>1801314.064440551</v>
      </c>
      <c r="AN257" s="21">
        <v>0.77557237140451984</v>
      </c>
      <c r="AO257" s="16">
        <v>59540.250205410921</v>
      </c>
      <c r="AP257" s="28">
        <v>1209727.2678710981</v>
      </c>
      <c r="AQ257" s="15">
        <v>0.80307125157526538</v>
      </c>
      <c r="AR257" s="16">
        <v>105977.57548628835</v>
      </c>
      <c r="AS257" s="17">
        <v>2447139.9555442515</v>
      </c>
      <c r="AT257" s="15">
        <v>0.78843971969665594</v>
      </c>
      <c r="AU257" s="16">
        <v>96289.415486288344</v>
      </c>
      <c r="AV257" s="17">
        <v>2067126.2585442516</v>
      </c>
      <c r="AW257" s="24">
        <v>184.1</v>
      </c>
      <c r="AX257" s="24">
        <v>136.69999999999999</v>
      </c>
      <c r="AY257" s="24">
        <v>184.1</v>
      </c>
      <c r="AZ257" s="24">
        <v>121.6</v>
      </c>
      <c r="BA257" s="24">
        <f t="shared" si="90"/>
        <v>184.1</v>
      </c>
      <c r="BB257" s="24">
        <f t="shared" si="91"/>
        <v>129.14999999999998</v>
      </c>
      <c r="BC257" s="19">
        <f t="shared" si="92"/>
        <v>4.6581293759046433E-2</v>
      </c>
      <c r="BD257" s="24">
        <v>60.95341875609855</v>
      </c>
      <c r="BE257" s="19">
        <f t="shared" si="93"/>
        <v>-1.9864628595480105</v>
      </c>
      <c r="BF257" s="24">
        <f t="shared" si="94"/>
        <v>1.4254742547425476</v>
      </c>
      <c r="BJ257" s="14"/>
      <c r="BK257" s="14">
        <f t="shared" si="95"/>
        <v>-2.5612862613332048</v>
      </c>
      <c r="BL257" s="14">
        <f t="shared" si="96"/>
        <v>-55.040497279621583</v>
      </c>
      <c r="BM257" s="14">
        <f t="shared" si="97"/>
        <v>-61.262794665538678</v>
      </c>
      <c r="BN257" s="14">
        <f t="shared" si="98"/>
        <v>-4.0738728951656711</v>
      </c>
      <c r="BO257" s="14">
        <f t="shared" si="99"/>
        <v>-3.4645208485735326</v>
      </c>
      <c r="BP257" s="14">
        <f t="shared" si="110"/>
        <v>-1.9876644736842122</v>
      </c>
      <c r="BQ257" s="14">
        <f t="shared" si="111"/>
        <v>-4.0738728951656711</v>
      </c>
      <c r="BR257" s="14">
        <f t="shared" si="112"/>
        <v>-9.512969415408465</v>
      </c>
      <c r="BS257" s="24">
        <f t="shared" si="103"/>
        <v>-4.013336834630322</v>
      </c>
      <c r="BT257" s="24">
        <f t="shared" si="104"/>
        <v>2.1973456951237278</v>
      </c>
      <c r="BU257" s="24">
        <f t="shared" si="105"/>
        <v>0.85154179201608027</v>
      </c>
      <c r="BV257" s="24">
        <f t="shared" si="106"/>
        <v>12.895252060240328</v>
      </c>
      <c r="BW257" s="24">
        <f t="shared" si="107"/>
        <v>-27.030100247705146</v>
      </c>
      <c r="BX257" s="24">
        <f t="shared" si="108"/>
        <v>20.28081615928145</v>
      </c>
      <c r="BY257" s="24">
        <f t="shared" si="109"/>
        <v>8.3009364391927125</v>
      </c>
    </row>
    <row r="258" spans="1:77">
      <c r="A258" t="s">
        <v>275</v>
      </c>
      <c r="B258">
        <v>259</v>
      </c>
      <c r="C258" t="s">
        <v>313</v>
      </c>
      <c r="D258" t="s">
        <v>314</v>
      </c>
      <c r="E258" t="s">
        <v>308</v>
      </c>
      <c r="F258">
        <v>3</v>
      </c>
      <c r="G258" t="s">
        <v>299</v>
      </c>
      <c r="H258" t="s">
        <v>294</v>
      </c>
      <c r="I258" t="s">
        <v>295</v>
      </c>
      <c r="J258">
        <v>2</v>
      </c>
      <c r="L258">
        <v>1</v>
      </c>
      <c r="M258" t="s">
        <v>371</v>
      </c>
      <c r="N258" t="s">
        <v>368</v>
      </c>
      <c r="O258">
        <v>9</v>
      </c>
      <c r="P258" s="14">
        <v>4</v>
      </c>
      <c r="Q258" s="14" t="s">
        <v>380</v>
      </c>
      <c r="R258" s="14">
        <v>4</v>
      </c>
      <c r="S258" s="14" t="s">
        <v>380</v>
      </c>
      <c r="T258" s="15">
        <v>0.78542500000000004</v>
      </c>
      <c r="U258" s="16">
        <v>96269.3</v>
      </c>
      <c r="V258" s="17">
        <v>1962069.9999999998</v>
      </c>
      <c r="W258" s="24">
        <v>274.40899999999999</v>
      </c>
      <c r="X258" s="24">
        <v>135.434</v>
      </c>
      <c r="Y258" s="24">
        <v>98.25630000000001</v>
      </c>
      <c r="Z258" s="19">
        <f t="shared" ref="Z258:Z269" si="113">U258/V258</f>
        <v>4.9065170967396689E-2</v>
      </c>
      <c r="AA258" s="19">
        <f t="shared" ref="AA258:AA269" si="114">3*(V258/U258)</f>
        <v>61.143168175108769</v>
      </c>
      <c r="AB258" s="15">
        <v>0.74220851000553711</v>
      </c>
      <c r="AC258" s="16">
        <v>87426.980218465091</v>
      </c>
      <c r="AD258" s="17">
        <v>1549034.6665821627</v>
      </c>
      <c r="AE258" s="21">
        <v>0.80955759423230944</v>
      </c>
      <c r="AF258" s="16">
        <v>115139.61367840834</v>
      </c>
      <c r="AG258" s="28">
        <v>2777476.3053777311</v>
      </c>
      <c r="AH258" s="21">
        <v>0.77554332189815522</v>
      </c>
      <c r="AI258" s="16">
        <v>76554.247467182257</v>
      </c>
      <c r="AJ258" s="28">
        <v>1591604.5871961326</v>
      </c>
      <c r="AK258" s="21">
        <v>0.81796657357654334</v>
      </c>
      <c r="AL258" s="16">
        <v>93616.066549229887</v>
      </c>
      <c r="AM258" s="28">
        <v>2405701.1863941541</v>
      </c>
      <c r="AN258" s="21">
        <v>0.75016838809357322</v>
      </c>
      <c r="AO258" s="16">
        <v>75380.128433595703</v>
      </c>
      <c r="AP258" s="28">
        <v>1384661.0609739088</v>
      </c>
      <c r="AQ258" s="15">
        <v>0.80955759423230944</v>
      </c>
      <c r="AR258" s="16">
        <v>115139.61367840834</v>
      </c>
      <c r="AS258" s="17">
        <v>2777476.3053777311</v>
      </c>
      <c r="AT258" s="15">
        <v>0.74220851000553711</v>
      </c>
      <c r="AU258" s="16">
        <v>87426.980218465091</v>
      </c>
      <c r="AV258" s="17">
        <v>1549034.6665821627</v>
      </c>
      <c r="AW258" s="24">
        <v>255.3</v>
      </c>
      <c r="AX258" s="24">
        <v>131.5</v>
      </c>
      <c r="AY258" s="24">
        <v>276.10000000000002</v>
      </c>
      <c r="AZ258" s="24">
        <v>87</v>
      </c>
      <c r="BA258" s="24">
        <f t="shared" ref="BA258:BA269" si="115">(AW258+AY258)/2</f>
        <v>265.70000000000005</v>
      </c>
      <c r="BB258" s="24">
        <f t="shared" ref="BB258:BB269" si="116">(AX258+AZ258)/2</f>
        <v>109.25</v>
      </c>
      <c r="BC258" s="19">
        <f t="shared" ref="BC258:BC269" si="117">AC258/AD258</f>
        <v>5.6439653743428894E-2</v>
      </c>
      <c r="BD258" s="24">
        <v>55.107138568768519</v>
      </c>
      <c r="BE258" s="19">
        <f t="shared" ref="BE258:BE269" si="118">(AN258-T258)*100</f>
        <v>-3.5256611906426816</v>
      </c>
      <c r="BF258" s="24">
        <f t="shared" ref="BF258:BF269" si="119">BA258/BB258</f>
        <v>2.4320366132723117</v>
      </c>
      <c r="BJ258" s="14"/>
      <c r="BK258" s="14">
        <f t="shared" ref="BK258:BK269" si="120">((AN258-T258)/AN258)*100</f>
        <v>-4.6998263944479941</v>
      </c>
      <c r="BL258" s="14">
        <f t="shared" ref="BL258:BL269" si="121">((AO258-U258)/AO258)*100</f>
        <v>-27.711774973700276</v>
      </c>
      <c r="BM258" s="14">
        <f t="shared" ref="BM258:BM269" si="122">((AP258-V258)/AP258)*100</f>
        <v>-41.700381075204596</v>
      </c>
      <c r="BN258" s="14">
        <f t="shared" ref="BN258:BN269" si="123">((AW258-W258)/AW258)*100</f>
        <v>-7.4849197023109992</v>
      </c>
      <c r="BO258" s="14">
        <f t="shared" ref="BO258:BO269" si="124">((AX258-X258)/AX258)*100</f>
        <v>-2.9916349809885912</v>
      </c>
      <c r="BP258" s="14">
        <f t="shared" si="110"/>
        <v>-12.938275862068977</v>
      </c>
      <c r="BQ258" s="14">
        <f t="shared" si="111"/>
        <v>-3.2777568686488312</v>
      </c>
      <c r="BR258" s="14">
        <f t="shared" si="112"/>
        <v>-23.967048054919907</v>
      </c>
      <c r="BS258" s="24">
        <f t="shared" ref="BS258:BS269" si="125">((BD258-AA258)/BD258)*100</f>
        <v>-10.953262613713564</v>
      </c>
      <c r="BT258" s="24">
        <f t="shared" ref="BT258:BT269" si="126">((AE258-T259)/AE258)*100</f>
        <v>1.2040643311552044</v>
      </c>
      <c r="BU258" s="24">
        <f t="shared" ref="BU258:BU269" si="127">((AH258-T258)/AH258)*100</f>
        <v>-1.2741619742994168</v>
      </c>
      <c r="BV258" s="24">
        <f t="shared" ref="BV258:BV269" si="128">ABS((AF258-U258)/AF258)*100</f>
        <v>16.389071558911272</v>
      </c>
      <c r="BW258" s="24">
        <f t="shared" ref="BW258:BW269" si="129">((AL258-U258)/AL258)*100</f>
        <v>-2.8341646349506258</v>
      </c>
      <c r="BX258" s="24">
        <f t="shared" ref="BX258:BX269" si="130">ABS((AG258-V258)/AG258)*100</f>
        <v>29.357813198944203</v>
      </c>
      <c r="BY258" s="24">
        <f t="shared" ref="BY258:BY269" si="131">ABS((AM258-V258)/AM258)*100</f>
        <v>18.440826687170659</v>
      </c>
    </row>
    <row r="259" spans="1:77">
      <c r="A259" t="s">
        <v>276</v>
      </c>
      <c r="B259">
        <v>260</v>
      </c>
      <c r="C259" t="s">
        <v>310</v>
      </c>
      <c r="D259" t="s">
        <v>294</v>
      </c>
      <c r="E259" t="s">
        <v>295</v>
      </c>
      <c r="F259">
        <v>3</v>
      </c>
      <c r="G259" t="s">
        <v>300</v>
      </c>
      <c r="H259" t="s">
        <v>294</v>
      </c>
      <c r="I259" t="s">
        <v>298</v>
      </c>
      <c r="J259">
        <v>3</v>
      </c>
      <c r="L259">
        <v>1</v>
      </c>
      <c r="M259" t="s">
        <v>372</v>
      </c>
      <c r="N259" t="s">
        <v>368</v>
      </c>
      <c r="O259">
        <v>9</v>
      </c>
      <c r="P259" s="14">
        <v>4</v>
      </c>
      <c r="Q259" s="14" t="s">
        <v>380</v>
      </c>
      <c r="R259" s="14">
        <v>4</v>
      </c>
      <c r="S259" s="14" t="s">
        <v>380</v>
      </c>
      <c r="T259" s="15">
        <v>0.79981000000000002</v>
      </c>
      <c r="U259" s="16">
        <v>104817</v>
      </c>
      <c r="V259" s="17">
        <v>2166830</v>
      </c>
      <c r="W259" s="24">
        <v>229.864</v>
      </c>
      <c r="X259" s="24">
        <v>137.291</v>
      </c>
      <c r="Y259" s="24">
        <v>121.6</v>
      </c>
      <c r="Z259" s="19">
        <f t="shared" si="113"/>
        <v>4.8373430310638121E-2</v>
      </c>
      <c r="AA259" s="19">
        <f t="shared" si="114"/>
        <v>62.017516242594233</v>
      </c>
      <c r="AB259" s="20">
        <v>0.7815663605793185</v>
      </c>
      <c r="AC259" s="16">
        <v>98291.711826510698</v>
      </c>
      <c r="AD259" s="17">
        <v>2061162.4660427102</v>
      </c>
      <c r="AE259" s="21">
        <v>0.81892535486718609</v>
      </c>
      <c r="AF259" s="16">
        <v>119440.01810895218</v>
      </c>
      <c r="AG259" s="28">
        <v>3027768.663885436</v>
      </c>
      <c r="AH259" s="21">
        <v>0.80403817360524377</v>
      </c>
      <c r="AI259" s="16">
        <v>84765.801479517249</v>
      </c>
      <c r="AJ259" s="28">
        <v>2022419.4344636162</v>
      </c>
      <c r="AK259" s="21">
        <v>0.82855304001830077</v>
      </c>
      <c r="AL259" s="16">
        <v>98467.468181559612</v>
      </c>
      <c r="AM259" s="28">
        <v>2688384.0430136686</v>
      </c>
      <c r="AN259" s="21">
        <v>0.78371589262172514</v>
      </c>
      <c r="AO259" s="16">
        <v>81939.043120843126</v>
      </c>
      <c r="AP259" s="28">
        <v>1741972.1369897178</v>
      </c>
      <c r="AQ259" s="15">
        <v>0.81892535486718609</v>
      </c>
      <c r="AR259" s="16">
        <v>119440.01810895218</v>
      </c>
      <c r="AS259" s="17">
        <v>3027768.663885436</v>
      </c>
      <c r="AT259" s="15">
        <v>0.7815663605793185</v>
      </c>
      <c r="AU259" s="16">
        <v>98291.711826510698</v>
      </c>
      <c r="AV259" s="17">
        <v>2061162.4660427102</v>
      </c>
      <c r="AW259" s="24">
        <v>254.9</v>
      </c>
      <c r="AX259" s="24">
        <v>142.5</v>
      </c>
      <c r="AY259" s="24">
        <v>250.8</v>
      </c>
      <c r="AZ259" s="24">
        <v>107.2</v>
      </c>
      <c r="BA259" s="24">
        <f t="shared" si="115"/>
        <v>252.85000000000002</v>
      </c>
      <c r="BB259" s="24">
        <f t="shared" si="116"/>
        <v>124.85</v>
      </c>
      <c r="BC259" s="19">
        <f t="shared" si="117"/>
        <v>4.7687512967002549E-2</v>
      </c>
      <c r="BD259" s="24">
        <v>63.778099083510263</v>
      </c>
      <c r="BE259" s="19">
        <f t="shared" si="118"/>
        <v>-1.609410737827488</v>
      </c>
      <c r="BF259" s="24">
        <f t="shared" si="119"/>
        <v>2.0252302763315981</v>
      </c>
      <c r="BJ259" s="14"/>
      <c r="BK259" s="14">
        <f t="shared" si="120"/>
        <v>-2.0535639929970126</v>
      </c>
      <c r="BL259" s="14">
        <f t="shared" si="121"/>
        <v>-27.92070301018359</v>
      </c>
      <c r="BM259" s="14">
        <f t="shared" si="122"/>
        <v>-24.38947523836255</v>
      </c>
      <c r="BN259" s="14">
        <f t="shared" si="123"/>
        <v>9.821890937622598</v>
      </c>
      <c r="BO259" s="14">
        <f t="shared" si="124"/>
        <v>3.6554385964912304</v>
      </c>
      <c r="BP259" s="14">
        <f t="shared" si="110"/>
        <v>-13.432835820895514</v>
      </c>
      <c r="BQ259" s="14">
        <f t="shared" si="111"/>
        <v>9.0907652758552562</v>
      </c>
      <c r="BR259" s="14">
        <f t="shared" si="112"/>
        <v>-9.9647577092511046</v>
      </c>
      <c r="BS259" s="24">
        <f t="shared" si="125"/>
        <v>2.7604818365795816</v>
      </c>
      <c r="BT259" s="24">
        <f t="shared" si="126"/>
        <v>-3.3757817668779591E-3</v>
      </c>
      <c r="BU259" s="24">
        <f t="shared" si="127"/>
        <v>0.52586727148599788</v>
      </c>
      <c r="BV259" s="24">
        <f t="shared" si="128"/>
        <v>12.242980485496231</v>
      </c>
      <c r="BW259" s="24">
        <f t="shared" si="129"/>
        <v>-6.4483549091896828</v>
      </c>
      <c r="BX259" s="24">
        <f t="shared" si="130"/>
        <v>28.434757059035736</v>
      </c>
      <c r="BY259" s="24">
        <f t="shared" si="131"/>
        <v>19.400280416372674</v>
      </c>
    </row>
    <row r="260" spans="1:77">
      <c r="A260" t="s">
        <v>277</v>
      </c>
      <c r="B260">
        <v>261</v>
      </c>
      <c r="C260" t="s">
        <v>307</v>
      </c>
      <c r="D260" t="s">
        <v>294</v>
      </c>
      <c r="E260" t="s">
        <v>308</v>
      </c>
      <c r="F260">
        <v>2</v>
      </c>
      <c r="G260" t="s">
        <v>299</v>
      </c>
      <c r="H260" t="s">
        <v>294</v>
      </c>
      <c r="I260" t="s">
        <v>295</v>
      </c>
      <c r="J260">
        <v>2</v>
      </c>
      <c r="L260">
        <v>2</v>
      </c>
      <c r="M260" t="s">
        <v>372</v>
      </c>
      <c r="N260" t="s">
        <v>368</v>
      </c>
      <c r="O260">
        <v>9</v>
      </c>
      <c r="P260" s="14">
        <v>4</v>
      </c>
      <c r="Q260" s="14" t="s">
        <v>380</v>
      </c>
      <c r="R260" s="14">
        <v>4</v>
      </c>
      <c r="S260" s="14" t="s">
        <v>380</v>
      </c>
      <c r="T260" s="15">
        <v>0.81895300000000004</v>
      </c>
      <c r="U260" s="16">
        <v>127075</v>
      </c>
      <c r="V260" s="17">
        <v>3095820</v>
      </c>
      <c r="W260" s="24">
        <v>273.75699999999995</v>
      </c>
      <c r="X260" s="24">
        <v>147.697</v>
      </c>
      <c r="Y260" s="24">
        <v>126.06</v>
      </c>
      <c r="Z260" s="19">
        <f t="shared" si="113"/>
        <v>4.1047283110775178E-2</v>
      </c>
      <c r="AA260" s="19">
        <f t="shared" si="114"/>
        <v>73.086445012787721</v>
      </c>
      <c r="AB260" s="15">
        <v>0.76985776872479084</v>
      </c>
      <c r="AC260" s="16">
        <v>86073.77791167736</v>
      </c>
      <c r="AD260" s="17">
        <v>1720227.8473892603</v>
      </c>
      <c r="AE260" s="21">
        <v>0.81986269905745868</v>
      </c>
      <c r="AF260" s="16">
        <v>107779.55778353335</v>
      </c>
      <c r="AG260" s="28">
        <v>2760529.0680829789</v>
      </c>
      <c r="AH260" s="21">
        <v>0.79298326088106719</v>
      </c>
      <c r="AI260" s="16">
        <v>87597.794103987209</v>
      </c>
      <c r="AJ260" s="28">
        <v>1976966.4761108046</v>
      </c>
      <c r="AK260" s="21">
        <v>0.83010302112283207</v>
      </c>
      <c r="AL260" s="16">
        <v>106351.03993340523</v>
      </c>
      <c r="AM260" s="28">
        <v>2930220.7518036454</v>
      </c>
      <c r="AN260" s="21">
        <v>0.76985776872479084</v>
      </c>
      <c r="AO260" s="16">
        <v>86073.77791167736</v>
      </c>
      <c r="AP260" s="28">
        <v>1720227.8473892603</v>
      </c>
      <c r="AQ260" s="15">
        <v>0.81986269905745868</v>
      </c>
      <c r="AR260" s="16">
        <v>107779.55778353335</v>
      </c>
      <c r="AS260" s="17">
        <v>2760529.0680829789</v>
      </c>
      <c r="AT260" s="15">
        <v>0.76985776872479084</v>
      </c>
      <c r="AU260" s="16">
        <v>86073.77791167736</v>
      </c>
      <c r="AV260" s="17">
        <v>1720227.8473892603</v>
      </c>
      <c r="AW260" s="24">
        <v>278.89999999999998</v>
      </c>
      <c r="AX260" s="24">
        <v>141.4</v>
      </c>
      <c r="AY260" s="24">
        <v>280.89999999999998</v>
      </c>
      <c r="AZ260" s="24">
        <v>95.4</v>
      </c>
      <c r="BA260" s="24">
        <f t="shared" si="115"/>
        <v>279.89999999999998</v>
      </c>
      <c r="BB260" s="24">
        <f t="shared" si="116"/>
        <v>118.4</v>
      </c>
      <c r="BC260" s="19">
        <f t="shared" si="117"/>
        <v>5.0036265859960946E-2</v>
      </c>
      <c r="BD260" s="24">
        <v>59.956512510271111</v>
      </c>
      <c r="BE260" s="19">
        <f t="shared" si="118"/>
        <v>-4.9095231275209201</v>
      </c>
      <c r="BF260" s="24">
        <f t="shared" si="119"/>
        <v>2.3640202702702702</v>
      </c>
      <c r="BJ260" s="14"/>
      <c r="BK260" s="14">
        <f t="shared" si="120"/>
        <v>-6.3771820289001715</v>
      </c>
      <c r="BL260" s="14">
        <f t="shared" si="121"/>
        <v>-47.634974417406319</v>
      </c>
      <c r="BM260" s="14">
        <f t="shared" si="122"/>
        <v>-79.965694933867965</v>
      </c>
      <c r="BN260" s="14">
        <f t="shared" si="123"/>
        <v>1.8440301183219896</v>
      </c>
      <c r="BO260" s="14">
        <f t="shared" si="124"/>
        <v>-4.4533239038189514</v>
      </c>
      <c r="BP260" s="14">
        <f t="shared" si="110"/>
        <v>-32.138364779874209</v>
      </c>
      <c r="BQ260" s="14">
        <f t="shared" si="111"/>
        <v>2.1947123972847553</v>
      </c>
      <c r="BR260" s="14">
        <f t="shared" si="112"/>
        <v>-24.744087837837832</v>
      </c>
      <c r="BS260" s="24">
        <f t="shared" si="125"/>
        <v>-21.89909311397545</v>
      </c>
      <c r="BT260" s="24">
        <f t="shared" si="126"/>
        <v>1.7417183479471676</v>
      </c>
      <c r="BU260" s="24">
        <f t="shared" si="127"/>
        <v>-3.2749416538854068</v>
      </c>
      <c r="BV260" s="24">
        <f t="shared" si="128"/>
        <v>17.902691951306764</v>
      </c>
      <c r="BW260" s="24">
        <f t="shared" si="129"/>
        <v>-19.48637275157034</v>
      </c>
      <c r="BX260" s="24">
        <f t="shared" si="130"/>
        <v>12.145893908295644</v>
      </c>
      <c r="BY260" s="24">
        <f t="shared" si="131"/>
        <v>5.6514256850588103</v>
      </c>
    </row>
    <row r="261" spans="1:77">
      <c r="A261" t="s">
        <v>278</v>
      </c>
      <c r="B261" s="5">
        <v>262</v>
      </c>
      <c r="C261" t="s">
        <v>300</v>
      </c>
      <c r="D261" t="s">
        <v>294</v>
      </c>
      <c r="E261" t="s">
        <v>298</v>
      </c>
      <c r="F261">
        <v>3</v>
      </c>
      <c r="G261" t="s">
        <v>300</v>
      </c>
      <c r="H261" t="s">
        <v>294</v>
      </c>
      <c r="I261" t="s">
        <v>298</v>
      </c>
      <c r="J261">
        <v>3</v>
      </c>
      <c r="L261">
        <v>2</v>
      </c>
      <c r="M261" t="s">
        <v>372</v>
      </c>
      <c r="N261" t="s">
        <v>368</v>
      </c>
      <c r="O261">
        <v>9</v>
      </c>
      <c r="P261" s="14">
        <v>4</v>
      </c>
      <c r="Q261" s="14" t="s">
        <v>380</v>
      </c>
      <c r="R261" s="14">
        <v>4</v>
      </c>
      <c r="S261" s="14" t="s">
        <v>380</v>
      </c>
      <c r="T261" s="15">
        <v>0.80558300000000005</v>
      </c>
      <c r="U261" s="16">
        <v>112844</v>
      </c>
      <c r="V261" s="17">
        <v>2521230</v>
      </c>
      <c r="W261" s="24">
        <v>274.91500000000002</v>
      </c>
      <c r="X261" s="24">
        <v>139.92699999999999</v>
      </c>
      <c r="Y261" s="24">
        <v>112.765</v>
      </c>
      <c r="Z261" s="19">
        <f t="shared" si="113"/>
        <v>4.4757519147400275E-2</v>
      </c>
      <c r="AA261" s="19">
        <f t="shared" si="114"/>
        <v>67.02784374889228</v>
      </c>
      <c r="AB261" s="15">
        <v>0.79579256439947377</v>
      </c>
      <c r="AC261" s="16">
        <v>95986.348136392946</v>
      </c>
      <c r="AD261" s="17">
        <v>2166919.4546031174</v>
      </c>
      <c r="AE261" s="21">
        <v>0.82313494174073398</v>
      </c>
      <c r="AF261" s="16">
        <v>110283.59847973575</v>
      </c>
      <c r="AG261" s="28">
        <v>2876943.2305141939</v>
      </c>
      <c r="AH261" s="21">
        <v>0.81354158805356314</v>
      </c>
      <c r="AI261" s="16">
        <v>96461.818866255824</v>
      </c>
      <c r="AJ261" s="28">
        <v>2420068.4488172447</v>
      </c>
      <c r="AK261" s="21">
        <v>0.83371965405674364</v>
      </c>
      <c r="AL261" s="16">
        <v>109608.24374688164</v>
      </c>
      <c r="AM261" s="28">
        <v>3086279.0244371188</v>
      </c>
      <c r="AN261" s="21">
        <v>0.79579256439947377</v>
      </c>
      <c r="AO261" s="16">
        <v>95986.348136392946</v>
      </c>
      <c r="AP261" s="28">
        <v>2166919.4546031174</v>
      </c>
      <c r="AQ261" s="15">
        <v>0.82313494174073398</v>
      </c>
      <c r="AR261" s="16">
        <v>110283.59847973575</v>
      </c>
      <c r="AS261" s="17">
        <v>2876943.2305141939</v>
      </c>
      <c r="AT261" s="15">
        <v>0.79579256439947377</v>
      </c>
      <c r="AU261" s="16">
        <v>95986.348136392946</v>
      </c>
      <c r="AV261" s="17">
        <v>2166919.4546031174</v>
      </c>
      <c r="AW261" s="24">
        <v>282.10000000000002</v>
      </c>
      <c r="AX261" s="24">
        <v>145</v>
      </c>
      <c r="AY261" s="24">
        <v>278.60000000000002</v>
      </c>
      <c r="AZ261" s="24">
        <v>113.7</v>
      </c>
      <c r="BA261" s="24">
        <f t="shared" si="115"/>
        <v>280.35000000000002</v>
      </c>
      <c r="BB261" s="24">
        <f t="shared" si="116"/>
        <v>129.35</v>
      </c>
      <c r="BC261" s="19">
        <f t="shared" si="117"/>
        <v>4.4296223347154058E-2</v>
      </c>
      <c r="BD261" s="24">
        <v>67.725864042374255</v>
      </c>
      <c r="BE261" s="19">
        <f t="shared" si="118"/>
        <v>-0.97904356005262816</v>
      </c>
      <c r="BF261" s="24">
        <f t="shared" si="119"/>
        <v>2.1673753382296099</v>
      </c>
      <c r="BJ261" s="14"/>
      <c r="BK261" s="14">
        <f t="shared" si="120"/>
        <v>-1.2302748277014128</v>
      </c>
      <c r="BL261" s="14">
        <f t="shared" si="121"/>
        <v>-17.562551540822213</v>
      </c>
      <c r="BM261" s="14">
        <f t="shared" si="122"/>
        <v>-16.350886722818981</v>
      </c>
      <c r="BN261" s="14">
        <f t="shared" si="123"/>
        <v>2.5469691598723863</v>
      </c>
      <c r="BO261" s="14">
        <f t="shared" si="124"/>
        <v>3.4986206896551777</v>
      </c>
      <c r="BP261" s="14">
        <f t="shared" si="110"/>
        <v>0.82233948988566596</v>
      </c>
      <c r="BQ261" s="14">
        <f t="shared" si="111"/>
        <v>1.9386481184234001</v>
      </c>
      <c r="BR261" s="14">
        <f t="shared" si="112"/>
        <v>-8.1770390413606489</v>
      </c>
      <c r="BS261" s="24">
        <f t="shared" si="125"/>
        <v>1.0306554273641186</v>
      </c>
      <c r="BT261" s="24">
        <f t="shared" si="126"/>
        <v>2.5246093546687787</v>
      </c>
      <c r="BU261" s="24">
        <f t="shared" si="127"/>
        <v>0.97826443914248895</v>
      </c>
      <c r="BV261" s="24">
        <f t="shared" si="128"/>
        <v>2.321652136455008</v>
      </c>
      <c r="BW261" s="24">
        <f t="shared" si="129"/>
        <v>-2.9521102998335582</v>
      </c>
      <c r="BX261" s="24">
        <f t="shared" si="130"/>
        <v>12.364277012536585</v>
      </c>
      <c r="BY261" s="24">
        <f t="shared" si="131"/>
        <v>18.308423184134281</v>
      </c>
    </row>
    <row r="262" spans="1:77">
      <c r="A262" t="s">
        <v>279</v>
      </c>
      <c r="B262">
        <v>263</v>
      </c>
      <c r="C262" t="s">
        <v>307</v>
      </c>
      <c r="D262" t="s">
        <v>294</v>
      </c>
      <c r="E262" t="s">
        <v>308</v>
      </c>
      <c r="F262">
        <v>2</v>
      </c>
      <c r="G262" t="s">
        <v>299</v>
      </c>
      <c r="H262" t="s">
        <v>294</v>
      </c>
      <c r="I262" t="s">
        <v>295</v>
      </c>
      <c r="J262">
        <v>2</v>
      </c>
      <c r="L262">
        <v>1</v>
      </c>
      <c r="M262" t="s">
        <v>372</v>
      </c>
      <c r="N262" t="s">
        <v>368</v>
      </c>
      <c r="O262">
        <v>9</v>
      </c>
      <c r="P262" s="14">
        <v>4</v>
      </c>
      <c r="Q262" s="14" t="s">
        <v>380</v>
      </c>
      <c r="R262" s="14">
        <v>4</v>
      </c>
      <c r="S262" s="14" t="s">
        <v>380</v>
      </c>
      <c r="T262" s="15">
        <v>0.80235400000000001</v>
      </c>
      <c r="U262" s="16">
        <v>88239.1</v>
      </c>
      <c r="V262" s="17">
        <v>1965140.0000000002</v>
      </c>
      <c r="W262" s="24">
        <v>203.60400000000001</v>
      </c>
      <c r="X262" s="24">
        <v>143.59399999999999</v>
      </c>
      <c r="Y262" s="24">
        <v>121.44800000000001</v>
      </c>
      <c r="Z262" s="19">
        <f t="shared" si="113"/>
        <v>4.4902195263441788E-2</v>
      </c>
      <c r="AA262" s="19">
        <f t="shared" si="114"/>
        <v>66.811878180987804</v>
      </c>
      <c r="AB262" s="15">
        <v>0.77381365674570679</v>
      </c>
      <c r="AC262" s="16">
        <v>76825.001894758141</v>
      </c>
      <c r="AD262" s="17">
        <v>1544537.4449753053</v>
      </c>
      <c r="AE262" s="21">
        <v>0.8077522986540151</v>
      </c>
      <c r="AF262" s="16">
        <v>94444.459684328205</v>
      </c>
      <c r="AG262" s="28">
        <v>2239348.7964500883</v>
      </c>
      <c r="AH262" s="21">
        <v>0.79893662858945547</v>
      </c>
      <c r="AI262" s="16">
        <v>69139.797624786312</v>
      </c>
      <c r="AJ262" s="28">
        <v>1607182.6047671507</v>
      </c>
      <c r="AK262" s="21">
        <v>0.82242101887386854</v>
      </c>
      <c r="AL262" s="16">
        <v>81459.616582714516</v>
      </c>
      <c r="AM262" s="28">
        <v>2146820.5596524714</v>
      </c>
      <c r="AN262" s="21">
        <v>0.77380304185261761</v>
      </c>
      <c r="AO262" s="16">
        <v>59661.576233025131</v>
      </c>
      <c r="AP262" s="28">
        <v>1203186.4257726008</v>
      </c>
      <c r="AQ262" s="15">
        <v>0.8077522986540151</v>
      </c>
      <c r="AR262" s="16">
        <v>94444.459684328205</v>
      </c>
      <c r="AS262" s="17">
        <v>2239348.7964500883</v>
      </c>
      <c r="AT262" s="15">
        <v>0.77381365674570679</v>
      </c>
      <c r="AU262" s="16">
        <v>76825.001894758141</v>
      </c>
      <c r="AV262" s="17">
        <v>1544537.4449753053</v>
      </c>
      <c r="AW262" s="24">
        <v>196.8</v>
      </c>
      <c r="AX262" s="24">
        <v>146.4</v>
      </c>
      <c r="AY262" s="24">
        <v>185.8</v>
      </c>
      <c r="AZ262" s="24">
        <v>109.6</v>
      </c>
      <c r="BA262" s="24">
        <f t="shared" si="115"/>
        <v>191.3</v>
      </c>
      <c r="BB262" s="24">
        <f t="shared" si="116"/>
        <v>128</v>
      </c>
      <c r="BC262" s="19">
        <f t="shared" si="117"/>
        <v>4.9739811841199126E-2</v>
      </c>
      <c r="BD262" s="24">
        <v>60.500568460002626</v>
      </c>
      <c r="BE262" s="19">
        <f t="shared" si="118"/>
        <v>-2.8550958147382399</v>
      </c>
      <c r="BF262" s="24">
        <f t="shared" si="119"/>
        <v>1.4945312500000001</v>
      </c>
      <c r="BJ262" s="14"/>
      <c r="BK262" s="14">
        <f t="shared" si="120"/>
        <v>-3.6896931910511097</v>
      </c>
      <c r="BL262" s="14">
        <f t="shared" si="121"/>
        <v>-47.899377742480837</v>
      </c>
      <c r="BM262" s="14">
        <f t="shared" si="122"/>
        <v>-63.327972948009872</v>
      </c>
      <c r="BN262" s="14">
        <f t="shared" si="123"/>
        <v>-3.4573170731707328</v>
      </c>
      <c r="BO262" s="14">
        <f t="shared" si="124"/>
        <v>1.9166666666666745</v>
      </c>
      <c r="BP262" s="14">
        <f t="shared" si="110"/>
        <v>-10.810218978102203</v>
      </c>
      <c r="BQ262" s="14">
        <f t="shared" si="111"/>
        <v>-6.4317825405122848</v>
      </c>
      <c r="BR262" s="14">
        <f t="shared" si="112"/>
        <v>-12.182812499999995</v>
      </c>
      <c r="BS262" s="24">
        <f t="shared" si="125"/>
        <v>-10.431818876474908</v>
      </c>
      <c r="BT262" s="24">
        <f t="shared" si="126"/>
        <v>0.60331597472834575</v>
      </c>
      <c r="BU262" s="24">
        <f t="shared" si="127"/>
        <v>-0.42773998440627364</v>
      </c>
      <c r="BV262" s="24">
        <f t="shared" si="128"/>
        <v>6.5703797820105434</v>
      </c>
      <c r="BW262" s="24">
        <f t="shared" si="129"/>
        <v>-8.3225083810719482</v>
      </c>
      <c r="BX262" s="24">
        <f t="shared" si="130"/>
        <v>12.245023950032955</v>
      </c>
      <c r="BY262" s="24">
        <f t="shared" si="131"/>
        <v>8.4627734179088439</v>
      </c>
    </row>
    <row r="263" spans="1:77">
      <c r="A263" t="s">
        <v>280</v>
      </c>
      <c r="B263">
        <v>264</v>
      </c>
      <c r="C263" t="s">
        <v>321</v>
      </c>
      <c r="D263" t="s">
        <v>294</v>
      </c>
      <c r="E263" t="s">
        <v>308</v>
      </c>
      <c r="F263">
        <v>1</v>
      </c>
      <c r="G263" t="s">
        <v>299</v>
      </c>
      <c r="H263" t="s">
        <v>294</v>
      </c>
      <c r="I263" t="s">
        <v>295</v>
      </c>
      <c r="J263">
        <v>2</v>
      </c>
      <c r="L263">
        <v>2</v>
      </c>
      <c r="M263" t="s">
        <v>372</v>
      </c>
      <c r="N263" t="s">
        <v>368</v>
      </c>
      <c r="O263">
        <v>9</v>
      </c>
      <c r="P263" s="14">
        <v>4</v>
      </c>
      <c r="Q263" s="14" t="s">
        <v>380</v>
      </c>
      <c r="R263" s="14">
        <v>4</v>
      </c>
      <c r="S263" s="14" t="s">
        <v>380</v>
      </c>
      <c r="T263" s="15">
        <v>0.80287900000000001</v>
      </c>
      <c r="U263" s="16">
        <v>122661</v>
      </c>
      <c r="V263" s="17">
        <v>2789170</v>
      </c>
      <c r="W263" s="24">
        <v>329.77499999999998</v>
      </c>
      <c r="X263" s="24">
        <v>137.55800000000002</v>
      </c>
      <c r="Y263" s="24">
        <v>114.783</v>
      </c>
      <c r="Z263" s="19">
        <f t="shared" si="113"/>
        <v>4.3977599070691278E-2</v>
      </c>
      <c r="AA263" s="19">
        <f t="shared" si="114"/>
        <v>68.21654804705652</v>
      </c>
      <c r="AB263" s="15">
        <v>0.76705476064082889</v>
      </c>
      <c r="AC263" s="16">
        <v>100651.81035138985</v>
      </c>
      <c r="AD263" s="17">
        <v>1986685.7227489348</v>
      </c>
      <c r="AE263" s="21">
        <v>0.83006947326748715</v>
      </c>
      <c r="AF263" s="16">
        <v>131191.4573505451</v>
      </c>
      <c r="AG263" s="28">
        <v>3572056.3822463546</v>
      </c>
      <c r="AH263" s="21">
        <v>0.7928131341155108</v>
      </c>
      <c r="AI263" s="16">
        <v>100807.88732468497</v>
      </c>
      <c r="AJ263" s="28">
        <v>2273043.6232264428</v>
      </c>
      <c r="AK263" s="21">
        <v>0.83771217984126334</v>
      </c>
      <c r="AL263" s="16">
        <v>125250.8387130085</v>
      </c>
      <c r="AM263" s="28">
        <v>3614064.9974527303</v>
      </c>
      <c r="AN263" s="21">
        <v>0.76705476064082889</v>
      </c>
      <c r="AO263" s="16">
        <v>100651.81035138985</v>
      </c>
      <c r="AP263" s="28">
        <v>1986685.7227489348</v>
      </c>
      <c r="AQ263" s="15">
        <v>0.83006947326748715</v>
      </c>
      <c r="AR263" s="16">
        <v>131191.4573505451</v>
      </c>
      <c r="AS263" s="17">
        <v>3572056.3822463546</v>
      </c>
      <c r="AT263" s="15">
        <v>0.76705476064082889</v>
      </c>
      <c r="AU263" s="16">
        <v>100651.81035138985</v>
      </c>
      <c r="AV263" s="17">
        <v>1986685.7227489348</v>
      </c>
      <c r="AW263" s="24">
        <v>332.6</v>
      </c>
      <c r="AX263" s="24">
        <v>145.80000000000001</v>
      </c>
      <c r="AY263" s="24">
        <v>316.8</v>
      </c>
      <c r="AZ263" s="24">
        <v>91.7</v>
      </c>
      <c r="BA263" s="24">
        <f t="shared" si="115"/>
        <v>324.70000000000005</v>
      </c>
      <c r="BB263" s="24">
        <f t="shared" si="116"/>
        <v>118.75</v>
      </c>
      <c r="BC263" s="19">
        <f t="shared" si="117"/>
        <v>5.0663176967980665E-2</v>
      </c>
      <c r="BD263" s="24">
        <v>59.214604759113548</v>
      </c>
      <c r="BE263" s="19">
        <f t="shared" si="118"/>
        <v>-3.5824239359171117</v>
      </c>
      <c r="BF263" s="24">
        <f t="shared" si="119"/>
        <v>2.7343157894736847</v>
      </c>
      <c r="BJ263" s="14"/>
      <c r="BK263" s="14">
        <f t="shared" si="120"/>
        <v>-4.6703626908256313</v>
      </c>
      <c r="BL263" s="14">
        <f t="shared" si="121"/>
        <v>-21.866660492019886</v>
      </c>
      <c r="BM263" s="14">
        <f t="shared" si="122"/>
        <v>-40.393116438199641</v>
      </c>
      <c r="BN263" s="14">
        <f t="shared" si="123"/>
        <v>0.84936861094409066</v>
      </c>
      <c r="BO263" s="14">
        <f t="shared" si="124"/>
        <v>5.6529492455418309</v>
      </c>
      <c r="BP263" s="14">
        <f t="shared" si="110"/>
        <v>-25.172300981461284</v>
      </c>
      <c r="BQ263" s="14">
        <f t="shared" si="111"/>
        <v>-1.5629812134277583</v>
      </c>
      <c r="BR263" s="14">
        <f t="shared" si="112"/>
        <v>-15.838315789473704</v>
      </c>
      <c r="BS263" s="24">
        <f t="shared" si="125"/>
        <v>-15.202234861759351</v>
      </c>
      <c r="BT263" s="24">
        <f t="shared" si="126"/>
        <v>2.5837989998943506E-2</v>
      </c>
      <c r="BU263" s="24">
        <f t="shared" si="127"/>
        <v>-1.2696391433675014</v>
      </c>
      <c r="BV263" s="24">
        <f t="shared" si="128"/>
        <v>6.502296355891235</v>
      </c>
      <c r="BW263" s="24">
        <f t="shared" si="129"/>
        <v>2.0677216532998139</v>
      </c>
      <c r="BX263" s="24">
        <f t="shared" si="130"/>
        <v>21.916965984563262</v>
      </c>
      <c r="BY263" s="24">
        <f t="shared" si="131"/>
        <v>22.824575596568788</v>
      </c>
    </row>
    <row r="264" spans="1:77">
      <c r="A264" s="8" t="s">
        <v>281</v>
      </c>
      <c r="B264" s="6">
        <v>265</v>
      </c>
      <c r="C264" t="s">
        <v>321</v>
      </c>
      <c r="D264" t="s">
        <v>294</v>
      </c>
      <c r="E264" t="s">
        <v>308</v>
      </c>
      <c r="F264">
        <v>1</v>
      </c>
      <c r="G264" t="s">
        <v>297</v>
      </c>
      <c r="H264" t="s">
        <v>294</v>
      </c>
      <c r="I264" t="s">
        <v>298</v>
      </c>
      <c r="J264">
        <v>2</v>
      </c>
      <c r="K264" t="s">
        <v>352</v>
      </c>
      <c r="L264">
        <v>0</v>
      </c>
      <c r="M264" t="s">
        <v>372</v>
      </c>
      <c r="N264" t="s">
        <v>368</v>
      </c>
      <c r="O264">
        <v>9</v>
      </c>
      <c r="P264" s="14">
        <v>4</v>
      </c>
      <c r="Q264" s="14" t="s">
        <v>380</v>
      </c>
      <c r="R264" s="14">
        <v>4</v>
      </c>
      <c r="S264" s="14" t="s">
        <v>380</v>
      </c>
      <c r="T264" s="15">
        <v>0.82985500000000001</v>
      </c>
      <c r="U264" s="16">
        <v>134244</v>
      </c>
      <c r="V264" s="17">
        <v>3457600</v>
      </c>
      <c r="W264" s="24">
        <v>256.839</v>
      </c>
      <c r="X264" s="24">
        <v>147.74699999999999</v>
      </c>
      <c r="Y264" s="24">
        <v>135.721</v>
      </c>
      <c r="Z264" s="19">
        <f t="shared" si="113"/>
        <v>3.8825775104118464E-2</v>
      </c>
      <c r="AA264" s="19">
        <f t="shared" si="114"/>
        <v>77.26825779923125</v>
      </c>
      <c r="AB264" s="15">
        <v>0.79507357706819337</v>
      </c>
      <c r="AC264" s="16">
        <v>87344.437401561459</v>
      </c>
      <c r="AD264" s="17">
        <v>1960822.4212642796</v>
      </c>
      <c r="AE264" s="21">
        <v>0.82717062770990113</v>
      </c>
      <c r="AF264" s="16">
        <v>150856.67381483686</v>
      </c>
      <c r="AG264" s="28">
        <v>4000794.325286699</v>
      </c>
      <c r="AH264" s="21">
        <v>0.81433552825194544</v>
      </c>
      <c r="AI264" s="16">
        <v>90982.302324158896</v>
      </c>
      <c r="AJ264" s="28">
        <v>2292494.1595394267</v>
      </c>
      <c r="AK264" s="21">
        <v>0.83451388663337511</v>
      </c>
      <c r="AL264" s="16">
        <v>104079.67857391236</v>
      </c>
      <c r="AM264" s="28">
        <v>2944942.7568477937</v>
      </c>
      <c r="AN264" s="21">
        <v>0.79507357706819337</v>
      </c>
      <c r="AO264" s="16">
        <v>87344.437401561459</v>
      </c>
      <c r="AP264" s="28">
        <v>1960822.4212642796</v>
      </c>
      <c r="AQ264" s="15">
        <v>0.82717062770990113</v>
      </c>
      <c r="AR264" s="16">
        <v>150856.67381483686</v>
      </c>
      <c r="AS264" s="17">
        <v>4000794.325286699</v>
      </c>
      <c r="AT264" s="15">
        <v>0.79364939783624777</v>
      </c>
      <c r="AU264" s="16">
        <v>124303.08381483685</v>
      </c>
      <c r="AV264" s="17">
        <v>2754709.2927866988</v>
      </c>
      <c r="AW264" s="1">
        <v>249.5</v>
      </c>
      <c r="AX264" s="1">
        <v>148.5</v>
      </c>
      <c r="AY264" s="1">
        <v>260.60000000000002</v>
      </c>
      <c r="AZ264" s="1">
        <v>115.6</v>
      </c>
      <c r="BA264" s="24">
        <f t="shared" si="115"/>
        <v>255.05</v>
      </c>
      <c r="BB264" s="24">
        <f t="shared" si="116"/>
        <v>132.05000000000001</v>
      </c>
      <c r="BC264" s="19">
        <f t="shared" si="117"/>
        <v>4.4544797353573903E-2</v>
      </c>
      <c r="BD264" s="24">
        <v>67.34793237889329</v>
      </c>
      <c r="BE264" s="19">
        <f t="shared" si="118"/>
        <v>-3.4781422931806638</v>
      </c>
      <c r="BF264" s="24">
        <f t="shared" si="119"/>
        <v>1.9314653540325633</v>
      </c>
      <c r="BJ264" s="14"/>
      <c r="BK264" s="14">
        <f t="shared" si="120"/>
        <v>-4.37461688263644</v>
      </c>
      <c r="BL264" s="14">
        <f t="shared" si="121"/>
        <v>-53.694962144893395</v>
      </c>
      <c r="BM264" s="14">
        <f t="shared" si="122"/>
        <v>-76.334172972718406</v>
      </c>
      <c r="BN264" s="14">
        <f t="shared" si="123"/>
        <v>-2.9414829659318631</v>
      </c>
      <c r="BO264" s="14">
        <f t="shared" si="124"/>
        <v>0.50707070707071678</v>
      </c>
      <c r="BP264" s="14">
        <f t="shared" si="110"/>
        <v>-17.405709342560563</v>
      </c>
      <c r="BQ264" s="14">
        <f t="shared" si="111"/>
        <v>-0.70143109194275122</v>
      </c>
      <c r="BR264" s="14">
        <f t="shared" si="112"/>
        <v>-11.887163953048068</v>
      </c>
      <c r="BS264" s="24">
        <f t="shared" si="125"/>
        <v>-14.72996285101541</v>
      </c>
      <c r="BT264" s="24">
        <f t="shared" si="126"/>
        <v>1.3705307381728109</v>
      </c>
      <c r="BU264" s="24">
        <f t="shared" si="127"/>
        <v>-1.9057834528439037</v>
      </c>
      <c r="BV264" s="24">
        <f t="shared" si="128"/>
        <v>11.012223320810746</v>
      </c>
      <c r="BW264" s="24">
        <f t="shared" si="129"/>
        <v>-28.981950981589932</v>
      </c>
      <c r="BX264" s="24">
        <f t="shared" si="130"/>
        <v>13.577161961400588</v>
      </c>
      <c r="BY264" s="24">
        <f t="shared" si="131"/>
        <v>17.408054603443095</v>
      </c>
    </row>
    <row r="265" spans="1:77">
      <c r="A265" t="s">
        <v>282</v>
      </c>
      <c r="B265" s="6">
        <v>266</v>
      </c>
      <c r="C265" t="s">
        <v>300</v>
      </c>
      <c r="D265" t="s">
        <v>294</v>
      </c>
      <c r="E265" t="s">
        <v>298</v>
      </c>
      <c r="F265">
        <v>3</v>
      </c>
      <c r="G265" t="s">
        <v>301</v>
      </c>
      <c r="H265" t="s">
        <v>302</v>
      </c>
      <c r="I265" t="s">
        <v>298</v>
      </c>
      <c r="J265">
        <v>1</v>
      </c>
      <c r="K265" t="s">
        <v>353</v>
      </c>
      <c r="L265">
        <v>1</v>
      </c>
      <c r="M265" t="s">
        <v>373</v>
      </c>
      <c r="N265" t="s">
        <v>368</v>
      </c>
      <c r="O265">
        <v>9</v>
      </c>
      <c r="P265" s="14">
        <v>4</v>
      </c>
      <c r="Q265" s="14" t="s">
        <v>380</v>
      </c>
      <c r="R265" s="14">
        <v>4</v>
      </c>
      <c r="S265" s="14" t="s">
        <v>380</v>
      </c>
      <c r="T265" s="15">
        <v>0.81583399999999995</v>
      </c>
      <c r="U265" s="16">
        <v>106934</v>
      </c>
      <c r="V265" s="17">
        <v>2493080</v>
      </c>
      <c r="W265" s="24">
        <v>226.113</v>
      </c>
      <c r="X265" s="24">
        <v>148.01500000000001</v>
      </c>
      <c r="Y265" s="24">
        <v>119.75099999999999</v>
      </c>
      <c r="Z265" s="19">
        <f t="shared" si="113"/>
        <v>4.2892325958252445E-2</v>
      </c>
      <c r="AA265" s="19">
        <f t="shared" si="114"/>
        <v>69.942581405352826</v>
      </c>
      <c r="AB265" s="15">
        <v>0.80194649369273363</v>
      </c>
      <c r="AC265" s="16">
        <v>103570.52150399153</v>
      </c>
      <c r="AD265" s="17">
        <v>2394908.1315880162</v>
      </c>
      <c r="AE265" s="21">
        <v>0.820068668280721</v>
      </c>
      <c r="AF265" s="16">
        <v>115910.44086489054</v>
      </c>
      <c r="AG265" s="28">
        <v>2952787.9001364778</v>
      </c>
      <c r="AH265" s="21">
        <v>0.81862424802282086</v>
      </c>
      <c r="AI265" s="16">
        <v>88344.52521787578</v>
      </c>
      <c r="AJ265" s="28">
        <v>2279142.7363368622</v>
      </c>
      <c r="AK265" s="21">
        <v>0.83089061932712671</v>
      </c>
      <c r="AL265" s="16">
        <v>96738.056993763021</v>
      </c>
      <c r="AM265" s="28">
        <v>2678129.3544485914</v>
      </c>
      <c r="AN265" s="21">
        <v>0.79967825184183905</v>
      </c>
      <c r="AO265" s="16">
        <v>83437.575212049487</v>
      </c>
      <c r="AP265" s="28">
        <v>1913504.3719608523</v>
      </c>
      <c r="AQ265" s="15">
        <v>0.820068668280721</v>
      </c>
      <c r="AR265" s="16">
        <v>115910.44086489054</v>
      </c>
      <c r="AS265" s="17">
        <v>2952787.9001364778</v>
      </c>
      <c r="AT265" s="15">
        <v>0.80194649369273363</v>
      </c>
      <c r="AU265" s="16">
        <v>103570.52150399153</v>
      </c>
      <c r="AV265" s="17">
        <v>2394908.1315880162</v>
      </c>
      <c r="AW265" s="24">
        <v>236.7</v>
      </c>
      <c r="AX265" s="24">
        <v>147</v>
      </c>
      <c r="AY265" s="24">
        <v>236.7</v>
      </c>
      <c r="AZ265" s="24">
        <v>125.1</v>
      </c>
      <c r="BA265" s="24">
        <f t="shared" si="115"/>
        <v>236.7</v>
      </c>
      <c r="BB265" s="24">
        <f t="shared" si="116"/>
        <v>136.05000000000001</v>
      </c>
      <c r="BC265" s="19">
        <f t="shared" si="117"/>
        <v>4.3246135472977822E-2</v>
      </c>
      <c r="BD265" s="24">
        <v>68.800095176466144</v>
      </c>
      <c r="BE265" s="19">
        <f t="shared" si="118"/>
        <v>-1.6155748158160899</v>
      </c>
      <c r="BF265" s="24">
        <f t="shared" si="119"/>
        <v>1.7398015435501653</v>
      </c>
      <c r="BJ265" s="14"/>
      <c r="BK265" s="14">
        <f t="shared" si="120"/>
        <v>-2.0202810469023729</v>
      </c>
      <c r="BL265" s="14">
        <f t="shared" si="121"/>
        <v>-28.160483724792279</v>
      </c>
      <c r="BM265" s="14">
        <f t="shared" si="122"/>
        <v>-30.288701532739694</v>
      </c>
      <c r="BN265" s="14">
        <f t="shared" si="123"/>
        <v>4.4727503168567768</v>
      </c>
      <c r="BO265" s="14">
        <f t="shared" si="124"/>
        <v>-0.69047619047620057</v>
      </c>
      <c r="BP265" s="14">
        <f t="shared" si="110"/>
        <v>4.2757793764988037</v>
      </c>
      <c r="BQ265" s="14">
        <f t="shared" si="111"/>
        <v>4.4727503168567768</v>
      </c>
      <c r="BR265" s="14">
        <f t="shared" si="112"/>
        <v>-8.7945608232267567</v>
      </c>
      <c r="BS265" s="24">
        <f t="shared" si="125"/>
        <v>-1.6605881517406422</v>
      </c>
      <c r="BT265" s="24">
        <f t="shared" si="126"/>
        <v>1.1665886580159178E-2</v>
      </c>
      <c r="BU265" s="24">
        <f t="shared" si="127"/>
        <v>0.34084600224828954</v>
      </c>
      <c r="BV265" s="24">
        <f t="shared" si="128"/>
        <v>7.7442901587733637</v>
      </c>
      <c r="BW265" s="24">
        <f t="shared" si="129"/>
        <v>-10.53974342992473</v>
      </c>
      <c r="BX265" s="24">
        <f t="shared" si="130"/>
        <v>15.568605524129589</v>
      </c>
      <c r="BY265" s="24">
        <f t="shared" si="131"/>
        <v>6.9096496082688947</v>
      </c>
    </row>
    <row r="266" spans="1:77">
      <c r="A266" s="6" t="s">
        <v>283</v>
      </c>
      <c r="B266">
        <v>267</v>
      </c>
      <c r="C266" t="s">
        <v>300</v>
      </c>
      <c r="D266" t="s">
        <v>294</v>
      </c>
      <c r="E266" t="s">
        <v>298</v>
      </c>
      <c r="F266">
        <v>3</v>
      </c>
      <c r="G266" t="s">
        <v>300</v>
      </c>
      <c r="H266" t="s">
        <v>294</v>
      </c>
      <c r="I266" t="s">
        <v>298</v>
      </c>
      <c r="J266">
        <v>3</v>
      </c>
      <c r="L266">
        <v>1</v>
      </c>
      <c r="M266" t="s">
        <v>373</v>
      </c>
      <c r="N266" t="s">
        <v>368</v>
      </c>
      <c r="O266">
        <v>9</v>
      </c>
      <c r="P266" s="14">
        <v>4</v>
      </c>
      <c r="Q266" s="14" t="s">
        <v>380</v>
      </c>
      <c r="R266" s="14">
        <v>4</v>
      </c>
      <c r="S266" s="14" t="s">
        <v>380</v>
      </c>
      <c r="T266" s="15">
        <v>0.81997299999999995</v>
      </c>
      <c r="U266" s="16">
        <v>129295</v>
      </c>
      <c r="V266" s="17">
        <v>3150260</v>
      </c>
      <c r="W266" s="24">
        <v>270.61500000000001</v>
      </c>
      <c r="X266" s="24">
        <v>169.46700000000001</v>
      </c>
      <c r="Y266" s="24">
        <v>131.315</v>
      </c>
      <c r="Z266" s="19">
        <f t="shared" si="113"/>
        <v>4.1042644099217207E-2</v>
      </c>
      <c r="AA266" s="19">
        <f t="shared" si="114"/>
        <v>73.094705905100739</v>
      </c>
      <c r="AB266" s="15">
        <v>0.80001113688589842</v>
      </c>
      <c r="AC266" s="16">
        <v>112208.05156015759</v>
      </c>
      <c r="AD266" s="17">
        <v>2576058.9183899304</v>
      </c>
      <c r="AE266" s="21">
        <v>0.82269579308152985</v>
      </c>
      <c r="AF266" s="16">
        <v>127663.69392192314</v>
      </c>
      <c r="AG266" s="28">
        <v>3309334.5199885922</v>
      </c>
      <c r="AH266" s="21">
        <v>0.81652205614015194</v>
      </c>
      <c r="AI266" s="16">
        <v>94555.462477977751</v>
      </c>
      <c r="AJ266" s="28">
        <v>2411111.9173875116</v>
      </c>
      <c r="AK266" s="21">
        <v>0.8316154578445627</v>
      </c>
      <c r="AL266" s="16">
        <v>104676.85033884802</v>
      </c>
      <c r="AM266" s="28">
        <v>2910311.1157066356</v>
      </c>
      <c r="AN266" s="21">
        <v>0.79980067006000544</v>
      </c>
      <c r="AO266" s="16">
        <v>93502.391281222837</v>
      </c>
      <c r="AP266" s="28">
        <v>2151771.8895361628</v>
      </c>
      <c r="AQ266" s="15">
        <v>0.82269579308152985</v>
      </c>
      <c r="AR266" s="16">
        <v>127663.69392192314</v>
      </c>
      <c r="AS266" s="17">
        <v>3309334.5199885922</v>
      </c>
      <c r="AT266" s="15">
        <v>0.80001113688589842</v>
      </c>
      <c r="AU266" s="16">
        <v>112208.05156015759</v>
      </c>
      <c r="AV266" s="17">
        <v>2576058.9183899304</v>
      </c>
      <c r="AW266" s="24">
        <v>292.5</v>
      </c>
      <c r="AX266" s="24">
        <v>144</v>
      </c>
      <c r="AY266" s="24">
        <v>243.6</v>
      </c>
      <c r="AZ266" s="24">
        <v>119.3</v>
      </c>
      <c r="BA266" s="24">
        <f t="shared" si="115"/>
        <v>268.05</v>
      </c>
      <c r="BB266" s="24">
        <f t="shared" si="116"/>
        <v>131.65</v>
      </c>
      <c r="BC266" s="19">
        <f t="shared" si="117"/>
        <v>4.3558029965513771E-2</v>
      </c>
      <c r="BD266" s="24">
        <v>69.039043602565556</v>
      </c>
      <c r="BE266" s="19">
        <f t="shared" si="118"/>
        <v>-2.0172329939994516</v>
      </c>
      <c r="BF266" s="24">
        <f t="shared" si="119"/>
        <v>2.0360805165210785</v>
      </c>
      <c r="BJ266" s="14"/>
      <c r="BK266" s="14">
        <f t="shared" si="120"/>
        <v>-2.5221696724111364</v>
      </c>
      <c r="BL266" s="14">
        <f t="shared" si="121"/>
        <v>-38.279885924120791</v>
      </c>
      <c r="BM266" s="14">
        <f t="shared" si="122"/>
        <v>-46.403065088793952</v>
      </c>
      <c r="BN266" s="14">
        <f t="shared" si="123"/>
        <v>7.4820512820512786</v>
      </c>
      <c r="BO266" s="14">
        <f t="shared" si="124"/>
        <v>-17.685416666666676</v>
      </c>
      <c r="BP266" s="14">
        <f t="shared" si="110"/>
        <v>-10.071248952221291</v>
      </c>
      <c r="BQ266" s="14">
        <f t="shared" si="111"/>
        <v>-0.95691102406267392</v>
      </c>
      <c r="BR266" s="14">
        <f t="shared" si="112"/>
        <v>-28.725408279529059</v>
      </c>
      <c r="BS266" s="24">
        <f t="shared" si="125"/>
        <v>-5.8744474009261483</v>
      </c>
      <c r="BT266" s="24">
        <f t="shared" si="126"/>
        <v>4.5990016479615434</v>
      </c>
      <c r="BU266" s="24">
        <f t="shared" si="127"/>
        <v>-0.42263939276316043</v>
      </c>
      <c r="BV266" s="24">
        <f t="shared" si="128"/>
        <v>1.277815193938016</v>
      </c>
      <c r="BW266" s="24">
        <f t="shared" si="129"/>
        <v>-23.518236918154209</v>
      </c>
      <c r="BX266" s="24">
        <f t="shared" si="130"/>
        <v>4.8068431591841794</v>
      </c>
      <c r="BY266" s="24">
        <f t="shared" si="131"/>
        <v>8.2447846554406521</v>
      </c>
    </row>
    <row r="267" spans="1:77">
      <c r="A267" s="6" t="s">
        <v>284</v>
      </c>
      <c r="B267">
        <v>268</v>
      </c>
      <c r="C267" t="s">
        <v>313</v>
      </c>
      <c r="D267" t="s">
        <v>314</v>
      </c>
      <c r="E267" t="s">
        <v>308</v>
      </c>
      <c r="F267">
        <v>3</v>
      </c>
      <c r="G267" t="s">
        <v>299</v>
      </c>
      <c r="H267" t="s">
        <v>294</v>
      </c>
      <c r="I267" t="s">
        <v>295</v>
      </c>
      <c r="J267">
        <v>2</v>
      </c>
      <c r="L267">
        <v>0</v>
      </c>
      <c r="M267" t="s">
        <v>373</v>
      </c>
      <c r="N267" t="s">
        <v>368</v>
      </c>
      <c r="O267">
        <v>9</v>
      </c>
      <c r="P267" s="14">
        <v>1</v>
      </c>
      <c r="Q267" s="14" t="s">
        <v>381</v>
      </c>
      <c r="R267" s="18">
        <v>4</v>
      </c>
      <c r="S267" s="18" t="s">
        <v>380</v>
      </c>
      <c r="T267" s="15">
        <v>0.78486</v>
      </c>
      <c r="U267" s="16">
        <v>77420.100000000006</v>
      </c>
      <c r="V267" s="17">
        <v>1535110</v>
      </c>
      <c r="W267" s="24">
        <v>160.54</v>
      </c>
      <c r="X267" s="24">
        <v>154.714</v>
      </c>
      <c r="Y267" s="24">
        <v>118.46299999999999</v>
      </c>
      <c r="Z267" s="19">
        <f t="shared" si="113"/>
        <v>5.0432933144856071E-2</v>
      </c>
      <c r="AA267" s="19">
        <f t="shared" si="114"/>
        <v>59.484939957452909</v>
      </c>
      <c r="AB267" s="15">
        <v>0.80527381814190557</v>
      </c>
      <c r="AC267" s="16">
        <v>68592.766361022383</v>
      </c>
      <c r="AD267" s="17">
        <v>1646751.6216173766</v>
      </c>
      <c r="AE267" s="21">
        <v>0.81853520480735242</v>
      </c>
      <c r="AF267" s="16">
        <v>119033.46905264164</v>
      </c>
      <c r="AG267" s="28">
        <v>2979773.1387378443</v>
      </c>
      <c r="AH267" s="21">
        <v>0.80527381814190557</v>
      </c>
      <c r="AI267" s="16">
        <v>68592.766361022383</v>
      </c>
      <c r="AJ267" s="28">
        <v>1646751.6216173766</v>
      </c>
      <c r="AK267" s="21">
        <v>0.82574201625281984</v>
      </c>
      <c r="AL267" s="16">
        <v>81649.636090437372</v>
      </c>
      <c r="AM267" s="28">
        <v>2193379.7662409926</v>
      </c>
      <c r="AN267" s="21">
        <v>0.77276350661870197</v>
      </c>
      <c r="AO267" s="16">
        <v>52264.537567299747</v>
      </c>
      <c r="AP267" s="28">
        <v>1042311.2074045372</v>
      </c>
      <c r="AQ267" s="15">
        <v>0.81853520480735242</v>
      </c>
      <c r="AR267" s="16">
        <v>119033.46905264164</v>
      </c>
      <c r="AS267" s="17">
        <v>2979773.1387378443</v>
      </c>
      <c r="AT267" s="15">
        <v>0.78202530360090916</v>
      </c>
      <c r="AU267" s="16">
        <v>93247.049052641654</v>
      </c>
      <c r="AV267" s="17">
        <v>1935790.2837378448</v>
      </c>
      <c r="AW267" s="24">
        <v>148.9</v>
      </c>
      <c r="AX267" s="24">
        <v>159.69999999999999</v>
      </c>
      <c r="AY267" s="24">
        <v>179.6</v>
      </c>
      <c r="AZ267" s="24">
        <v>119.9</v>
      </c>
      <c r="BA267" s="24">
        <f t="shared" si="115"/>
        <v>164.25</v>
      </c>
      <c r="BB267" s="24">
        <f t="shared" si="116"/>
        <v>139.80000000000001</v>
      </c>
      <c r="BC267" s="19">
        <f t="shared" si="117"/>
        <v>4.1653377146004075E-2</v>
      </c>
      <c r="BD267" s="24">
        <v>72.022971618468119</v>
      </c>
      <c r="BE267" s="19">
        <f t="shared" si="118"/>
        <v>-1.2096493381298035</v>
      </c>
      <c r="BF267" s="24">
        <f t="shared" si="119"/>
        <v>1.1748927038626609</v>
      </c>
      <c r="BJ267" s="14"/>
      <c r="BK267" s="14">
        <f t="shared" si="120"/>
        <v>-1.5653551542861226</v>
      </c>
      <c r="BL267" s="14">
        <f t="shared" si="121"/>
        <v>-48.131225499332245</v>
      </c>
      <c r="BM267" s="14">
        <f t="shared" si="122"/>
        <v>-47.279429511516305</v>
      </c>
      <c r="BN267" s="14">
        <f t="shared" si="123"/>
        <v>-7.8173270651443829</v>
      </c>
      <c r="BO267" s="14">
        <f t="shared" si="124"/>
        <v>3.1221039448966752</v>
      </c>
      <c r="BP267" s="14">
        <f t="shared" si="110"/>
        <v>1.1984987489574745</v>
      </c>
      <c r="BQ267" s="14">
        <f t="shared" si="111"/>
        <v>2.258751902587524</v>
      </c>
      <c r="BR267" s="14">
        <f t="shared" si="112"/>
        <v>-10.668097281831178</v>
      </c>
      <c r="BS267" s="24">
        <f t="shared" si="125"/>
        <v>17.408378714826885</v>
      </c>
      <c r="BT267" s="24">
        <f t="shared" si="126"/>
        <v>7.5421563354605103</v>
      </c>
      <c r="BU267" s="24">
        <f t="shared" si="127"/>
        <v>2.5350157526552346</v>
      </c>
      <c r="BV267" s="24">
        <f t="shared" si="128"/>
        <v>34.95938527527786</v>
      </c>
      <c r="BW267" s="24">
        <f t="shared" si="129"/>
        <v>5.1801040310242366</v>
      </c>
      <c r="BX267" s="24">
        <f t="shared" si="130"/>
        <v>48.482319675845076</v>
      </c>
      <c r="BY267" s="24">
        <f t="shared" si="131"/>
        <v>30.011664025201313</v>
      </c>
    </row>
    <row r="268" spans="1:77">
      <c r="A268" t="s">
        <v>285</v>
      </c>
      <c r="B268">
        <v>269</v>
      </c>
      <c r="C268" t="s">
        <v>307</v>
      </c>
      <c r="D268" t="s">
        <v>294</v>
      </c>
      <c r="E268" t="s">
        <v>308</v>
      </c>
      <c r="F268">
        <v>2</v>
      </c>
      <c r="G268" t="s">
        <v>299</v>
      </c>
      <c r="H268" t="s">
        <v>294</v>
      </c>
      <c r="I268" t="s">
        <v>295</v>
      </c>
      <c r="J268">
        <v>2</v>
      </c>
      <c r="L268">
        <v>1</v>
      </c>
      <c r="M268" t="s">
        <v>373</v>
      </c>
      <c r="N268" t="s">
        <v>368</v>
      </c>
      <c r="O268">
        <v>9</v>
      </c>
      <c r="P268" s="14">
        <v>4</v>
      </c>
      <c r="Q268" s="14" t="s">
        <v>380</v>
      </c>
      <c r="R268" s="14">
        <v>4</v>
      </c>
      <c r="S268" s="14" t="s">
        <v>380</v>
      </c>
      <c r="T268" s="15">
        <v>0.75680000000000003</v>
      </c>
      <c r="U268" s="16">
        <v>67519</v>
      </c>
      <c r="V268" s="17">
        <v>1216830</v>
      </c>
      <c r="W268" s="24">
        <v>168.595</v>
      </c>
      <c r="X268" s="24">
        <v>149.476</v>
      </c>
      <c r="Y268" s="24">
        <v>119.349</v>
      </c>
      <c r="Z268" s="19">
        <f t="shared" si="113"/>
        <v>5.5487619470262893E-2</v>
      </c>
      <c r="AA268" s="19">
        <f t="shared" si="114"/>
        <v>54.066114723263077</v>
      </c>
      <c r="AB268" s="15">
        <v>0.78025276874056371</v>
      </c>
      <c r="AC268" s="16">
        <v>80264.416354598783</v>
      </c>
      <c r="AD268" s="17">
        <v>1661873.471372766</v>
      </c>
      <c r="AE268" s="21">
        <v>0.8115472689011477</v>
      </c>
      <c r="AF268" s="16">
        <v>97977.007683499396</v>
      </c>
      <c r="AG268" s="28">
        <v>2370659.048873988</v>
      </c>
      <c r="AH268" s="21">
        <v>0.80459114436421475</v>
      </c>
      <c r="AI268" s="16">
        <v>72325.185767570336</v>
      </c>
      <c r="AJ268" s="28">
        <v>1730477.1772476078</v>
      </c>
      <c r="AK268" s="21">
        <v>0.8263681774407915</v>
      </c>
      <c r="AL268" s="16">
        <v>84813.863182297529</v>
      </c>
      <c r="AM268" s="28">
        <v>2286539.2025967073</v>
      </c>
      <c r="AN268" s="21">
        <v>0.77924905134562639</v>
      </c>
      <c r="AO268" s="16">
        <v>61896.967942082149</v>
      </c>
      <c r="AP268" s="28">
        <v>1279414.1156517994</v>
      </c>
      <c r="AQ268" s="15">
        <v>0.8115472689011477</v>
      </c>
      <c r="AR268" s="16">
        <v>97977.007683499396</v>
      </c>
      <c r="AS268" s="17">
        <v>2370659.048873988</v>
      </c>
      <c r="AT268" s="15">
        <v>0.78025276874056371</v>
      </c>
      <c r="AU268" s="16">
        <v>80264.416354598783</v>
      </c>
      <c r="AV268" s="17">
        <v>1661873.471372766</v>
      </c>
      <c r="AW268" s="24">
        <v>192.8</v>
      </c>
      <c r="AX268" s="24">
        <v>150.5</v>
      </c>
      <c r="AY268" s="24">
        <v>192.8</v>
      </c>
      <c r="AZ268" s="24">
        <v>113.9</v>
      </c>
      <c r="BA268" s="24">
        <f t="shared" si="115"/>
        <v>192.8</v>
      </c>
      <c r="BB268" s="24">
        <f t="shared" si="116"/>
        <v>132.19999999999999</v>
      </c>
      <c r="BC268" s="19">
        <f t="shared" si="117"/>
        <v>4.8297549565128779E-2</v>
      </c>
      <c r="BD268" s="24">
        <v>62.010183609428083</v>
      </c>
      <c r="BE268" s="19">
        <f t="shared" si="118"/>
        <v>2.2449051345626359</v>
      </c>
      <c r="BF268" s="24">
        <f t="shared" si="119"/>
        <v>1.4583963691376705</v>
      </c>
      <c r="BJ268" s="14"/>
      <c r="BK268" s="14">
        <f t="shared" si="120"/>
        <v>2.8808570644854536</v>
      </c>
      <c r="BL268" s="14">
        <f t="shared" si="121"/>
        <v>-9.0828876515865282</v>
      </c>
      <c r="BM268" s="14">
        <f t="shared" si="122"/>
        <v>4.8916230394969338</v>
      </c>
      <c r="BN268" s="14">
        <f t="shared" si="123"/>
        <v>12.554460580912869</v>
      </c>
      <c r="BO268" s="14">
        <f t="shared" si="124"/>
        <v>0.68039867109634611</v>
      </c>
      <c r="BP268" s="14">
        <f t="shared" si="110"/>
        <v>-4.7840210711150108</v>
      </c>
      <c r="BQ268" s="14">
        <f t="shared" si="111"/>
        <v>12.554460580912869</v>
      </c>
      <c r="BR268" s="14">
        <f t="shared" si="112"/>
        <v>-13.068078668683821</v>
      </c>
      <c r="BS268" s="24">
        <f t="shared" si="125"/>
        <v>12.810910117926474</v>
      </c>
      <c r="BT268" s="24">
        <f t="shared" si="126"/>
        <v>1.0077378378983706</v>
      </c>
      <c r="BU268" s="24">
        <f t="shared" si="127"/>
        <v>5.9398049181835235</v>
      </c>
      <c r="BV268" s="24">
        <f t="shared" si="128"/>
        <v>31.086893143225602</v>
      </c>
      <c r="BW268" s="24">
        <f t="shared" si="129"/>
        <v>20.391552198399729</v>
      </c>
      <c r="BX268" s="24">
        <f t="shared" si="130"/>
        <v>48.671235512421404</v>
      </c>
      <c r="BY268" s="24">
        <f t="shared" si="131"/>
        <v>46.782893614152449</v>
      </c>
    </row>
    <row r="269" spans="1:77">
      <c r="A269" t="s">
        <v>286</v>
      </c>
      <c r="B269">
        <v>270</v>
      </c>
      <c r="C269" t="s">
        <v>413</v>
      </c>
      <c r="D269" t="s">
        <v>294</v>
      </c>
      <c r="E269" t="s">
        <v>298</v>
      </c>
      <c r="F269">
        <v>4</v>
      </c>
      <c r="G269" t="s">
        <v>300</v>
      </c>
      <c r="H269" t="s">
        <v>294</v>
      </c>
      <c r="I269" t="s">
        <v>298</v>
      </c>
      <c r="J269">
        <v>3</v>
      </c>
      <c r="L269">
        <v>1</v>
      </c>
      <c r="M269" t="s">
        <v>374</v>
      </c>
      <c r="N269" t="s">
        <v>368</v>
      </c>
      <c r="O269">
        <v>9</v>
      </c>
      <c r="P269" s="14">
        <v>4</v>
      </c>
      <c r="Q269" s="14" t="s">
        <v>380</v>
      </c>
      <c r="R269" s="14">
        <v>4</v>
      </c>
      <c r="S269" s="14" t="s">
        <v>380</v>
      </c>
      <c r="T269" s="15">
        <v>0.803369</v>
      </c>
      <c r="U269" s="16">
        <v>156298</v>
      </c>
      <c r="V269" s="17">
        <v>3346300</v>
      </c>
      <c r="W269" s="24">
        <v>312.77600000000001</v>
      </c>
      <c r="X269" s="24">
        <v>171.821</v>
      </c>
      <c r="Y269" s="24">
        <v>125.52199999999999</v>
      </c>
      <c r="Z269" s="19">
        <f t="shared" si="113"/>
        <v>4.6707707019693394E-2</v>
      </c>
      <c r="AA269" s="19">
        <f t="shared" si="114"/>
        <v>64.229228780918504</v>
      </c>
      <c r="AB269" s="15">
        <v>0.79234538335045712</v>
      </c>
      <c r="AC269" s="16">
        <v>130662.50784634476</v>
      </c>
      <c r="AD269" s="17">
        <v>2893833.1044373601</v>
      </c>
      <c r="AE269" s="22">
        <v>0.84169587049628625</v>
      </c>
      <c r="AF269" s="40">
        <v>167938.89098162865</v>
      </c>
      <c r="AG269" s="29">
        <v>4894037.4965472044</v>
      </c>
      <c r="AH269" s="22">
        <v>0.81784099719254655</v>
      </c>
      <c r="AI269" s="40">
        <v>113431.39723707319</v>
      </c>
      <c r="AJ269" s="29">
        <v>2913695.1953307851</v>
      </c>
      <c r="AK269" s="22">
        <v>0.84908141016012151</v>
      </c>
      <c r="AL269" s="40">
        <v>136560.21596155557</v>
      </c>
      <c r="AM269" s="29">
        <v>4239800.05987236</v>
      </c>
      <c r="AN269" s="22">
        <v>0.79752843637036808</v>
      </c>
      <c r="AO269" s="40">
        <v>112315.36356662281</v>
      </c>
      <c r="AP269" s="29">
        <v>2560442.5766933965</v>
      </c>
      <c r="AQ269" s="15">
        <v>0.84169587049628625</v>
      </c>
      <c r="AR269" s="16">
        <v>167938.89098162865</v>
      </c>
      <c r="AS269" s="17">
        <v>4894037.4965472044</v>
      </c>
      <c r="AT269" s="15">
        <v>0.79234538335045712</v>
      </c>
      <c r="AU269" s="16">
        <v>130662.50784634476</v>
      </c>
      <c r="AV269" s="17">
        <v>2893833.1044373601</v>
      </c>
      <c r="AW269" s="24">
        <v>322.2</v>
      </c>
      <c r="AX269" s="24">
        <v>158.9</v>
      </c>
      <c r="AY269" s="24">
        <v>319.2</v>
      </c>
      <c r="AZ269" s="24">
        <v>109.2</v>
      </c>
      <c r="BA269" s="24">
        <f t="shared" si="115"/>
        <v>320.7</v>
      </c>
      <c r="BB269" s="24">
        <f t="shared" si="116"/>
        <v>134.05000000000001</v>
      </c>
      <c r="BC269" s="19">
        <f t="shared" si="117"/>
        <v>4.5152053740068435E-2</v>
      </c>
      <c r="BD269" s="24">
        <v>68.390712420423299</v>
      </c>
      <c r="BE269" s="19">
        <f t="shared" si="118"/>
        <v>-0.5840563629631923</v>
      </c>
      <c r="BF269" s="24">
        <f t="shared" si="119"/>
        <v>2.3923908989183138</v>
      </c>
      <c r="BJ269" s="14"/>
      <c r="BK269" s="14">
        <f t="shared" si="120"/>
        <v>-0.73233296309946183</v>
      </c>
      <c r="BL269" s="14">
        <f t="shared" si="121"/>
        <v>-39.159946633024731</v>
      </c>
      <c r="BM269" s="14">
        <f t="shared" si="122"/>
        <v>-30.692249475146383</v>
      </c>
      <c r="BN269" s="14">
        <f t="shared" si="123"/>
        <v>2.9248913718187395</v>
      </c>
      <c r="BO269" s="14">
        <f t="shared" si="124"/>
        <v>-8.1315292636878489</v>
      </c>
      <c r="BP269" s="14">
        <f t="shared" si="110"/>
        <v>-14.946886446886436</v>
      </c>
      <c r="BQ269" s="14">
        <f t="shared" si="111"/>
        <v>2.4708450265045148</v>
      </c>
      <c r="BR269" s="14">
        <f t="shared" si="112"/>
        <v>-28.176799701603866</v>
      </c>
      <c r="BS269" s="24">
        <f t="shared" si="125"/>
        <v>6.084866632069275</v>
      </c>
      <c r="BT269" s="24">
        <f t="shared" si="126"/>
        <v>100</v>
      </c>
      <c r="BU269" s="24">
        <f t="shared" si="127"/>
        <v>1.7695367733123517</v>
      </c>
      <c r="BV269" s="24">
        <f t="shared" si="128"/>
        <v>6.931623112184349</v>
      </c>
      <c r="BW269" s="24">
        <f t="shared" si="129"/>
        <v>-14.4535389750709</v>
      </c>
      <c r="BX269" s="24">
        <f t="shared" si="130"/>
        <v>31.624961959101249</v>
      </c>
      <c r="BY269" s="24">
        <f t="shared" si="131"/>
        <v>21.074108383763242</v>
      </c>
    </row>
    <row r="270" spans="1:77">
      <c r="AR270" s="14"/>
      <c r="AS270" s="14"/>
    </row>
    <row r="271" spans="1:77">
      <c r="AR271" s="14"/>
      <c r="AS271" s="14"/>
    </row>
    <row r="272" spans="1:77">
      <c r="AR272" s="14"/>
      <c r="AS272" s="14"/>
    </row>
    <row r="273" spans="44:45">
      <c r="AR273" s="14"/>
      <c r="AS273" s="14"/>
    </row>
    <row r="274" spans="44:45">
      <c r="AR274" s="14"/>
      <c r="AS274" s="14"/>
    </row>
    <row r="275" spans="44:45">
      <c r="AR275" s="14"/>
      <c r="AS275" s="14"/>
    </row>
    <row r="276" spans="44:45">
      <c r="AR276" s="14"/>
      <c r="AS276" s="14"/>
    </row>
    <row r="277" spans="44:45">
      <c r="AR277" s="14"/>
      <c r="AS277" s="14"/>
    </row>
    <row r="278" spans="44:45">
      <c r="AR278" s="14"/>
      <c r="AS278" s="14"/>
    </row>
    <row r="279" spans="44:45">
      <c r="AR279" s="14"/>
      <c r="AS279" s="14"/>
    </row>
    <row r="280" spans="44:45">
      <c r="AR280" s="14"/>
      <c r="AS280" s="14"/>
    </row>
    <row r="281" spans="44:45">
      <c r="AR281" s="14"/>
      <c r="AS281" s="14"/>
    </row>
    <row r="282" spans="44:45">
      <c r="AR282" s="14"/>
      <c r="AS282" s="14"/>
    </row>
    <row r="283" spans="44:45">
      <c r="AR283" s="14"/>
      <c r="AS283" s="14"/>
    </row>
    <row r="284" spans="44:45">
      <c r="AR284" s="14"/>
      <c r="AS284" s="14"/>
    </row>
    <row r="285" spans="44:45">
      <c r="AR285" s="14"/>
      <c r="AS285" s="14"/>
    </row>
    <row r="286" spans="44:45">
      <c r="AR286" s="14"/>
      <c r="AS286" s="14"/>
    </row>
    <row r="287" spans="44:45">
      <c r="AR287" s="14"/>
      <c r="AS287" s="14"/>
    </row>
    <row r="288" spans="44:45">
      <c r="AR288" s="14"/>
      <c r="AS288" s="14"/>
    </row>
    <row r="289" spans="44:45">
      <c r="AR289" s="14"/>
      <c r="AS289" s="14"/>
    </row>
    <row r="290" spans="44:45">
      <c r="AR290" s="14"/>
      <c r="AS290" s="14"/>
    </row>
    <row r="291" spans="44:45">
      <c r="AR291" s="14"/>
      <c r="AS291" s="14"/>
    </row>
    <row r="292" spans="44:45">
      <c r="AR292" s="14"/>
      <c r="AS292" s="14"/>
    </row>
    <row r="293" spans="44:45">
      <c r="AR293" s="14"/>
      <c r="AS293" s="14"/>
    </row>
    <row r="294" spans="44:45">
      <c r="AR294" s="14"/>
      <c r="AS294" s="14"/>
    </row>
    <row r="295" spans="44:45">
      <c r="AR295" s="14"/>
      <c r="AS295" s="14"/>
    </row>
    <row r="296" spans="44:45">
      <c r="AR296" s="14"/>
      <c r="AS296" s="14"/>
    </row>
    <row r="297" spans="44:45">
      <c r="AR297" s="14"/>
      <c r="AS297" s="14"/>
    </row>
    <row r="298" spans="44:45">
      <c r="AR298" s="14"/>
      <c r="AS298" s="14"/>
    </row>
    <row r="299" spans="44:45">
      <c r="AR299" s="14"/>
      <c r="AS299" s="14"/>
    </row>
    <row r="300" spans="44:45">
      <c r="AR300" s="14"/>
      <c r="AS300" s="14"/>
    </row>
    <row r="301" spans="44:45">
      <c r="AR301" s="14"/>
      <c r="AS301" s="14"/>
    </row>
    <row r="302" spans="44:45">
      <c r="AR302" s="14"/>
      <c r="AS302" s="14"/>
    </row>
    <row r="303" spans="44:45">
      <c r="AR303" s="14"/>
      <c r="AS303" s="14"/>
    </row>
    <row r="304" spans="44:45">
      <c r="AR304" s="14"/>
      <c r="AS304" s="14"/>
    </row>
    <row r="305" spans="44:45">
      <c r="AR305" s="14"/>
      <c r="AS305" s="14"/>
    </row>
    <row r="306" spans="44:45">
      <c r="AR306" s="14"/>
      <c r="AS306" s="14"/>
    </row>
    <row r="307" spans="44:45">
      <c r="AR307" s="14"/>
      <c r="AS307" s="14"/>
    </row>
    <row r="308" spans="44:45">
      <c r="AR308" s="14"/>
      <c r="AS308" s="14"/>
    </row>
    <row r="309" spans="44:45">
      <c r="AR309" s="14"/>
      <c r="AS309" s="14"/>
    </row>
    <row r="310" spans="44:45">
      <c r="AR310" s="14"/>
      <c r="AS310" s="14"/>
    </row>
    <row r="311" spans="44:45">
      <c r="AR311" s="14"/>
      <c r="AS311" s="14"/>
    </row>
    <row r="312" spans="44:45">
      <c r="AR312" s="14"/>
      <c r="AS312" s="14"/>
    </row>
    <row r="313" spans="44:45">
      <c r="AR313" s="14"/>
      <c r="AS313" s="14"/>
    </row>
    <row r="314" spans="44:45">
      <c r="AR314" s="14"/>
      <c r="AS314" s="14"/>
    </row>
    <row r="315" spans="44:45">
      <c r="AR315" s="14"/>
      <c r="AS315" s="14"/>
    </row>
    <row r="316" spans="44:45">
      <c r="AR316" s="14"/>
      <c r="AS316" s="14"/>
    </row>
    <row r="317" spans="44:45">
      <c r="AR317" s="14"/>
      <c r="AS317" s="14"/>
    </row>
    <row r="318" spans="44:45">
      <c r="AR318" s="14"/>
      <c r="AS318" s="14"/>
    </row>
    <row r="319" spans="44:45">
      <c r="AR319" s="14"/>
      <c r="AS319" s="14"/>
    </row>
    <row r="320" spans="44:45">
      <c r="AR320" s="14"/>
      <c r="AS320" s="14"/>
    </row>
    <row r="321" spans="44:45">
      <c r="AR321" s="14"/>
      <c r="AS321" s="14"/>
    </row>
    <row r="322" spans="44:45">
      <c r="AR322" s="14"/>
      <c r="AS322" s="14"/>
    </row>
    <row r="323" spans="44:45">
      <c r="AR323" s="14"/>
      <c r="AS323" s="14"/>
    </row>
    <row r="324" spans="44:45">
      <c r="AR324" s="14"/>
      <c r="AS324" s="14"/>
    </row>
    <row r="325" spans="44:45">
      <c r="AR325" s="14"/>
      <c r="AS325" s="14"/>
    </row>
    <row r="326" spans="44:45">
      <c r="AR326" s="14"/>
      <c r="AS326" s="14"/>
    </row>
    <row r="327" spans="44:45">
      <c r="AR327" s="14"/>
      <c r="AS327" s="14"/>
    </row>
    <row r="328" spans="44:45">
      <c r="AR328" s="14"/>
      <c r="AS328" s="14"/>
    </row>
    <row r="329" spans="44:45">
      <c r="AR329" s="14"/>
      <c r="AS329" s="14"/>
    </row>
    <row r="330" spans="44:45">
      <c r="AR330" s="14"/>
      <c r="AS330" s="14"/>
    </row>
    <row r="331" spans="44:45">
      <c r="AR331" s="14"/>
      <c r="AS331" s="14"/>
    </row>
    <row r="332" spans="44:45">
      <c r="AR332" s="14"/>
      <c r="AS332" s="14"/>
    </row>
    <row r="333" spans="44:45">
      <c r="AR333" s="14"/>
      <c r="AS333" s="14"/>
    </row>
    <row r="334" spans="44:45">
      <c r="AR334" s="14"/>
      <c r="AS334" s="14"/>
    </row>
    <row r="335" spans="44:45">
      <c r="AR335" s="14"/>
      <c r="AS335" s="14"/>
    </row>
    <row r="336" spans="44:45">
      <c r="AR336" s="14"/>
      <c r="AS336" s="14"/>
    </row>
    <row r="337" spans="44:45">
      <c r="AR337" s="14"/>
      <c r="AS337" s="14"/>
    </row>
    <row r="338" spans="44:45">
      <c r="AR338" s="14"/>
      <c r="AS338" s="14"/>
    </row>
    <row r="339" spans="44:45">
      <c r="AR339" s="14"/>
      <c r="AS339" s="14"/>
    </row>
    <row r="340" spans="44:45">
      <c r="AR340" s="14"/>
      <c r="AS340" s="14"/>
    </row>
    <row r="341" spans="44:45">
      <c r="AR341" s="14"/>
      <c r="AS341" s="14"/>
    </row>
    <row r="342" spans="44:45">
      <c r="AR342" s="14"/>
      <c r="AS342" s="14"/>
    </row>
    <row r="343" spans="44:45">
      <c r="AR343" s="14"/>
      <c r="AS343" s="14"/>
    </row>
    <row r="344" spans="44:45">
      <c r="AR344" s="14"/>
      <c r="AS344" s="14"/>
    </row>
    <row r="345" spans="44:45">
      <c r="AR345" s="14"/>
      <c r="AS345" s="14"/>
    </row>
    <row r="346" spans="44:45">
      <c r="AR346" s="14"/>
      <c r="AS346" s="14"/>
    </row>
    <row r="347" spans="44:45">
      <c r="AR347" s="14"/>
      <c r="AS347" s="14"/>
    </row>
    <row r="348" spans="44:45">
      <c r="AR348" s="14"/>
      <c r="AS348" s="14"/>
    </row>
    <row r="349" spans="44:45">
      <c r="AR349" s="14"/>
      <c r="AS349" s="14"/>
    </row>
    <row r="350" spans="44:45">
      <c r="AR350" s="14"/>
      <c r="AS350" s="14"/>
    </row>
    <row r="351" spans="44:45">
      <c r="AR351" s="14"/>
      <c r="AS351" s="14"/>
    </row>
    <row r="352" spans="44:45">
      <c r="AR352" s="14"/>
      <c r="AS352" s="14"/>
    </row>
    <row r="353" spans="44:45">
      <c r="AR353" s="14"/>
      <c r="AS353" s="14"/>
    </row>
    <row r="354" spans="44:45">
      <c r="AR354" s="14"/>
      <c r="AS354" s="14"/>
    </row>
    <row r="355" spans="44:45">
      <c r="AR355" s="14"/>
      <c r="AS355" s="14"/>
    </row>
    <row r="356" spans="44:45">
      <c r="AR356" s="14"/>
      <c r="AS356" s="14"/>
    </row>
    <row r="357" spans="44:45">
      <c r="AR357" s="14"/>
      <c r="AS357" s="14"/>
    </row>
    <row r="358" spans="44:45">
      <c r="AR358" s="14"/>
      <c r="AS358" s="14"/>
    </row>
    <row r="359" spans="44:45">
      <c r="AR359" s="14"/>
      <c r="AS359" s="14"/>
    </row>
    <row r="360" spans="44:45">
      <c r="AR360" s="14"/>
      <c r="AS360" s="14"/>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Comps</vt:lpstr>
      <vt:lpstr>gemnumber</vt:lpstr>
      <vt:lpstr>Notes</vt:lpstr>
      <vt:lpstr>v6 data comps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Zeigler</dc:creator>
  <cp:lastModifiedBy>Spencer Zeigler</cp:lastModifiedBy>
  <dcterms:created xsi:type="dcterms:W3CDTF">2020-09-28T20:08:45Z</dcterms:created>
  <dcterms:modified xsi:type="dcterms:W3CDTF">2021-08-06T15:51:47Z</dcterms:modified>
</cp:coreProperties>
</file>