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zeigler/Documents/apatite-zircon_nano-ct/data/"/>
    </mc:Choice>
  </mc:AlternateContent>
  <xr:revisionPtr revIDLastSave="0" documentId="13_ncr:1_{E704E394-1597-DE45-994C-C813F9624081}" xr6:coauthVersionLast="47" xr6:coauthVersionMax="47" xr10:uidLastSave="{00000000-0000-0000-0000-000000000000}"/>
  <bookViews>
    <workbookView xWindow="1700" yWindow="1000" windowWidth="18300" windowHeight="16440" activeTab="1" xr2:uid="{0C26FFB5-4032-F54C-9786-C44BB3E65C44}"/>
  </bookViews>
  <sheets>
    <sheet name="evans et al " sheetId="1" r:id="rId1"/>
    <sheet name="guenthn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C29" i="1"/>
  <c r="K27" i="1"/>
  <c r="I28" i="1"/>
  <c r="I29" i="1"/>
  <c r="I30" i="1"/>
  <c r="I34" i="1"/>
  <c r="I35" i="1"/>
  <c r="I36" i="1"/>
  <c r="I37" i="1"/>
  <c r="I38" i="1"/>
  <c r="I27" i="1"/>
  <c r="G28" i="1"/>
  <c r="G29" i="1"/>
  <c r="G30" i="1"/>
  <c r="G34" i="1"/>
  <c r="G35" i="1"/>
  <c r="G36" i="1"/>
  <c r="G37" i="1"/>
  <c r="G38" i="1"/>
  <c r="G27" i="1"/>
  <c r="E28" i="1"/>
  <c r="E29" i="1"/>
  <c r="E30" i="1"/>
  <c r="E34" i="1"/>
  <c r="E35" i="1"/>
  <c r="E36" i="1"/>
  <c r="E37" i="1"/>
  <c r="E38" i="1"/>
  <c r="E27" i="1"/>
  <c r="C28" i="1"/>
  <c r="K28" i="1" s="1"/>
  <c r="C30" i="1"/>
  <c r="K30" i="1" s="1"/>
  <c r="C34" i="1"/>
  <c r="K34" i="1" s="1"/>
  <c r="C35" i="1"/>
  <c r="K35" i="1" s="1"/>
  <c r="C36" i="1"/>
  <c r="K36" i="1" s="1"/>
  <c r="C37" i="1"/>
  <c r="K37" i="1" s="1"/>
  <c r="C38" i="1"/>
  <c r="K38" i="1" s="1"/>
  <c r="C27" i="1"/>
  <c r="C17" i="1"/>
  <c r="E17" i="1"/>
  <c r="G17" i="1"/>
  <c r="I17" i="1"/>
  <c r="I16" i="1"/>
  <c r="G16" i="1"/>
  <c r="E16" i="1"/>
  <c r="C16" i="1"/>
  <c r="I15" i="1"/>
  <c r="G15" i="1"/>
  <c r="E15" i="1"/>
  <c r="C15" i="1"/>
  <c r="I14" i="1"/>
  <c r="G14" i="1"/>
  <c r="E14" i="1"/>
  <c r="C14" i="1"/>
  <c r="I13" i="1"/>
  <c r="G13" i="1"/>
  <c r="E13" i="1"/>
  <c r="C13" i="1"/>
  <c r="I5" i="1"/>
  <c r="I6" i="1"/>
  <c r="I7" i="1"/>
  <c r="I4" i="1"/>
  <c r="G5" i="1"/>
  <c r="G6" i="1"/>
  <c r="G7" i="1"/>
  <c r="G4" i="1"/>
  <c r="E5" i="1"/>
  <c r="E6" i="1"/>
  <c r="E7" i="1"/>
  <c r="E4" i="1"/>
  <c r="C5" i="1"/>
  <c r="C6" i="1"/>
  <c r="C7" i="1"/>
  <c r="C4" i="1"/>
  <c r="K39" i="1" l="1"/>
  <c r="K29" i="1"/>
  <c r="K40" i="1"/>
  <c r="K32" i="1"/>
  <c r="K31" i="1"/>
  <c r="K17" i="1"/>
  <c r="K15" i="1"/>
  <c r="K4" i="1"/>
  <c r="K13" i="1"/>
  <c r="K7" i="1"/>
  <c r="K6" i="1"/>
  <c r="K5" i="1"/>
  <c r="K16" i="1"/>
  <c r="K14" i="1"/>
  <c r="K19" i="1" l="1"/>
  <c r="K9" i="1"/>
  <c r="K8" i="1"/>
  <c r="K18" i="1"/>
</calcChain>
</file>

<file path=xl/sharedStrings.xml><?xml version="1.0" encoding="utf-8"?>
<sst xmlns="http://schemas.openxmlformats.org/spreadsheetml/2006/main" count="68" uniqueCount="40">
  <si>
    <t>sample</t>
  </si>
  <si>
    <t>apatite1</t>
  </si>
  <si>
    <t>apatite2</t>
  </si>
  <si>
    <t>apatite4</t>
  </si>
  <si>
    <t>apatite5</t>
  </si>
  <si>
    <t>3D</t>
  </si>
  <si>
    <t>2D1</t>
  </si>
  <si>
    <t>2D2</t>
  </si>
  <si>
    <t>2D3</t>
  </si>
  <si>
    <t>2D4</t>
  </si>
  <si>
    <t>% diff</t>
  </si>
  <si>
    <t>%diff</t>
  </si>
  <si>
    <t>total % diff</t>
  </si>
  <si>
    <t>average</t>
  </si>
  <si>
    <t xml:space="preserve">sd </t>
  </si>
  <si>
    <t>zircon1</t>
  </si>
  <si>
    <t>zircon2</t>
  </si>
  <si>
    <t>zircon3</t>
  </si>
  <si>
    <t>zircon4</t>
  </si>
  <si>
    <t>zircon5</t>
  </si>
  <si>
    <t>Apatite 1</t>
  </si>
  <si>
    <t>Apatite 2</t>
  </si>
  <si>
    <t>Apatite 4</t>
  </si>
  <si>
    <t>Apatite 5</t>
  </si>
  <si>
    <t>Zircon 1</t>
  </si>
  <si>
    <t>Zircon 2</t>
  </si>
  <si>
    <t>Zircon 3</t>
  </si>
  <si>
    <t>Zircon 4</t>
  </si>
  <si>
    <t>Zircon 5</t>
  </si>
  <si>
    <t>VOLUME</t>
  </si>
  <si>
    <t>FT</t>
  </si>
  <si>
    <t>sd</t>
  </si>
  <si>
    <t>U (ppm) Morphology</t>
  </si>
  <si>
    <t>U (ppm) Isotope Dilution</t>
  </si>
  <si>
    <t>Th (ppm) Morphology</t>
  </si>
  <si>
    <t>Th (ppm) Isotope Dilution</t>
  </si>
  <si>
    <t>eU morphology</t>
  </si>
  <si>
    <t>eU Isotope Dilution</t>
  </si>
  <si>
    <t xml:space="preserve">* Copied and calculated from Guenther, 2018 Table S3. </t>
  </si>
  <si>
    <t xml:space="preserve">Evans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</si>
</sst>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A289-EF16-534F-ACFD-F2ECE3C27715}">
  <dimension ref="A1:K40"/>
  <sheetViews>
    <sheetView zoomScale="116" workbookViewId="0">
      <selection activeCell="B2" sqref="B2"/>
    </sheetView>
  </sheetViews>
  <sheetFormatPr baseColWidth="10" defaultRowHeight="16" x14ac:dyDescent="0.2"/>
  <sheetData>
    <row r="1" spans="1:11" x14ac:dyDescent="0.2">
      <c r="A1" t="s">
        <v>30</v>
      </c>
      <c r="B1" t="s">
        <v>39</v>
      </c>
    </row>
    <row r="3" spans="1:11" x14ac:dyDescent="0.2">
      <c r="A3" t="s">
        <v>0</v>
      </c>
      <c r="B3" t="s">
        <v>6</v>
      </c>
      <c r="C3" t="s">
        <v>10</v>
      </c>
      <c r="D3" t="s">
        <v>7</v>
      </c>
      <c r="E3" t="s">
        <v>11</v>
      </c>
      <c r="F3" t="s">
        <v>8</v>
      </c>
      <c r="G3" t="s">
        <v>11</v>
      </c>
      <c r="H3" t="s">
        <v>9</v>
      </c>
      <c r="I3" t="s">
        <v>11</v>
      </c>
      <c r="J3" t="s">
        <v>5</v>
      </c>
      <c r="K3" t="s">
        <v>12</v>
      </c>
    </row>
    <row r="4" spans="1:11" x14ac:dyDescent="0.2">
      <c r="A4" t="s">
        <v>1</v>
      </c>
      <c r="B4">
        <v>0.85</v>
      </c>
      <c r="C4">
        <f>((B4-J4)/B4)*100</f>
        <v>2.3529411764705901</v>
      </c>
      <c r="D4">
        <v>0.84</v>
      </c>
      <c r="E4">
        <f>((D4-J4)/D4)*100</f>
        <v>1.1904761904761916</v>
      </c>
      <c r="F4">
        <v>0.85</v>
      </c>
      <c r="G4">
        <f>((F4-J4)/F4)*100</f>
        <v>2.3529411764705901</v>
      </c>
      <c r="H4">
        <v>0.85</v>
      </c>
      <c r="I4">
        <f>((H4-J4)/H4)*100</f>
        <v>2.3529411764705901</v>
      </c>
      <c r="J4">
        <v>0.83</v>
      </c>
      <c r="K4">
        <f>AVERAGE(C4,E4,G4,I4)</f>
        <v>2.0623249299719904</v>
      </c>
    </row>
    <row r="5" spans="1:11" x14ac:dyDescent="0.2">
      <c r="A5" t="s">
        <v>2</v>
      </c>
      <c r="B5">
        <v>0.77</v>
      </c>
      <c r="C5">
        <f>((B5-J5)/B5)*100</f>
        <v>5.1948051948051992</v>
      </c>
      <c r="D5">
        <v>0.73</v>
      </c>
      <c r="E5">
        <f>((D5-J5)/D5)*100</f>
        <v>0</v>
      </c>
      <c r="F5">
        <v>0.75</v>
      </c>
      <c r="G5">
        <f>((F5-J5)/F5)*100</f>
        <v>2.6666666666666687</v>
      </c>
      <c r="H5">
        <v>0.75</v>
      </c>
      <c r="I5">
        <f>((H5-J5)/H5)*100</f>
        <v>2.6666666666666687</v>
      </c>
      <c r="J5">
        <v>0.73</v>
      </c>
      <c r="K5">
        <f>AVERAGE(C5,E5,G5,I5)</f>
        <v>2.6320346320346344</v>
      </c>
    </row>
    <row r="6" spans="1:11" x14ac:dyDescent="0.2">
      <c r="A6" t="s">
        <v>3</v>
      </c>
      <c r="B6">
        <v>0.68</v>
      </c>
      <c r="C6">
        <f>((B6-J6)/B6)*100</f>
        <v>22.058823529411768</v>
      </c>
      <c r="D6">
        <v>0.69</v>
      </c>
      <c r="E6">
        <f>((D6-J6)/D6)*100</f>
        <v>23.188405797101439</v>
      </c>
      <c r="F6">
        <v>0.7</v>
      </c>
      <c r="G6">
        <f>((F6-J6)/F6)*100</f>
        <v>24.285714285714278</v>
      </c>
      <c r="H6">
        <v>0.67</v>
      </c>
      <c r="I6">
        <f>((H6-J6)/H6)*100</f>
        <v>20.895522388059703</v>
      </c>
      <c r="J6">
        <v>0.53</v>
      </c>
      <c r="K6">
        <f>AVERAGE(C6,E6,G6,I6)</f>
        <v>22.607116500071797</v>
      </c>
    </row>
    <row r="7" spans="1:11" x14ac:dyDescent="0.2">
      <c r="A7" t="s">
        <v>4</v>
      </c>
      <c r="B7">
        <v>0.8</v>
      </c>
      <c r="C7">
        <f>((B7-J7)/B7)*100</f>
        <v>2.5000000000000022</v>
      </c>
      <c r="D7">
        <v>0.8</v>
      </c>
      <c r="E7">
        <f>((D7-J7)/D7)*100</f>
        <v>2.5000000000000022</v>
      </c>
      <c r="F7">
        <v>0.8</v>
      </c>
      <c r="G7">
        <f>((F7-J7)/F7)*100</f>
        <v>2.5000000000000022</v>
      </c>
      <c r="H7">
        <v>0.8</v>
      </c>
      <c r="I7">
        <f>((H7-J7)/H7)*100</f>
        <v>2.5000000000000022</v>
      </c>
      <c r="J7">
        <v>0.78</v>
      </c>
      <c r="K7">
        <f>AVERAGE(C7,E7,G7,I7)</f>
        <v>2.5000000000000022</v>
      </c>
    </row>
    <row r="8" spans="1:11" x14ac:dyDescent="0.2">
      <c r="J8" t="s">
        <v>13</v>
      </c>
      <c r="K8">
        <f>AVERAGE(K4:K7)</f>
        <v>7.4503690155196063</v>
      </c>
    </row>
    <row r="9" spans="1:11" x14ac:dyDescent="0.2">
      <c r="J9" t="s">
        <v>14</v>
      </c>
      <c r="K9">
        <f>STDEV(K4:K7)</f>
        <v>10.107431473906939</v>
      </c>
    </row>
    <row r="12" spans="1:11" x14ac:dyDescent="0.2">
      <c r="A12" t="s">
        <v>0</v>
      </c>
      <c r="B12" t="s">
        <v>6</v>
      </c>
      <c r="C12" t="s">
        <v>10</v>
      </c>
      <c r="D12" t="s">
        <v>7</v>
      </c>
      <c r="E12" t="s">
        <v>11</v>
      </c>
      <c r="F12" t="s">
        <v>8</v>
      </c>
      <c r="G12" t="s">
        <v>11</v>
      </c>
      <c r="H12" t="s">
        <v>9</v>
      </c>
      <c r="I12" t="s">
        <v>11</v>
      </c>
      <c r="J12" t="s">
        <v>5</v>
      </c>
      <c r="K12" t="s">
        <v>12</v>
      </c>
    </row>
    <row r="13" spans="1:11" x14ac:dyDescent="0.2">
      <c r="A13" t="s">
        <v>15</v>
      </c>
      <c r="B13">
        <v>0.84</v>
      </c>
      <c r="C13">
        <f>((B13-J13)/B13)*100</f>
        <v>0</v>
      </c>
      <c r="D13">
        <v>0.84</v>
      </c>
      <c r="E13">
        <f>((D13-J13)/D13)*100</f>
        <v>0</v>
      </c>
      <c r="F13">
        <v>0.81</v>
      </c>
      <c r="G13">
        <f>((F13-J13)/F13)*100</f>
        <v>-3.7037037037036931</v>
      </c>
      <c r="H13">
        <v>0.84</v>
      </c>
      <c r="I13">
        <f>((H13-J13)/H13)*100</f>
        <v>0</v>
      </c>
      <c r="J13">
        <v>0.84</v>
      </c>
      <c r="K13">
        <f>AVERAGE(C13,E13,G13,I13)</f>
        <v>-0.92592592592592327</v>
      </c>
    </row>
    <row r="14" spans="1:11" x14ac:dyDescent="0.2">
      <c r="A14" t="s">
        <v>16</v>
      </c>
      <c r="B14">
        <v>0.87</v>
      </c>
      <c r="C14">
        <f>((B14-J14)/B14)*100</f>
        <v>2.2988505747126458</v>
      </c>
      <c r="D14">
        <v>0.86</v>
      </c>
      <c r="E14">
        <f>((D14-J14)/D14)*100</f>
        <v>1.1627906976744196</v>
      </c>
      <c r="F14">
        <v>0.85</v>
      </c>
      <c r="G14">
        <f>((F14-J14)/F14)*100</f>
        <v>0</v>
      </c>
      <c r="H14">
        <v>0.85</v>
      </c>
      <c r="I14">
        <f>((H14-J14)/H14)*100</f>
        <v>0</v>
      </c>
      <c r="J14">
        <v>0.85</v>
      </c>
      <c r="K14">
        <f>AVERAGE(C14,E14,G14,I14)</f>
        <v>0.86541031809676627</v>
      </c>
    </row>
    <row r="15" spans="1:11" x14ac:dyDescent="0.2">
      <c r="A15" t="s">
        <v>17</v>
      </c>
      <c r="B15">
        <v>0.79</v>
      </c>
      <c r="C15">
        <f>((B15-J15)/B15)*100</f>
        <v>0</v>
      </c>
      <c r="D15">
        <v>0.8</v>
      </c>
      <c r="E15">
        <f>((D15-J15)/D15)*100</f>
        <v>1.2500000000000011</v>
      </c>
      <c r="F15">
        <v>0.78</v>
      </c>
      <c r="G15">
        <f>((F15-J15)/F15)*100</f>
        <v>-1.2820512820512833</v>
      </c>
      <c r="H15">
        <v>0.81</v>
      </c>
      <c r="I15">
        <f>((H15-J15)/H15)*100</f>
        <v>2.4691358024691379</v>
      </c>
      <c r="J15">
        <v>0.79</v>
      </c>
      <c r="K15">
        <f>AVERAGE(C15,E15,G15,I15)</f>
        <v>0.60927113010446399</v>
      </c>
    </row>
    <row r="16" spans="1:11" x14ac:dyDescent="0.2">
      <c r="A16" t="s">
        <v>18</v>
      </c>
      <c r="B16">
        <v>0.87</v>
      </c>
      <c r="C16">
        <f>((B16-J16)/B16)*100</f>
        <v>-1.1494252873563229</v>
      </c>
      <c r="D16">
        <v>0.88</v>
      </c>
      <c r="E16">
        <f>((D16-J16)/D16)*100</f>
        <v>0</v>
      </c>
      <c r="F16">
        <v>0.87</v>
      </c>
      <c r="G16">
        <f>((F16-J16)/F16)*100</f>
        <v>-1.1494252873563229</v>
      </c>
      <c r="H16">
        <v>0.88</v>
      </c>
      <c r="I16">
        <f>((H16-J16)/H16)*100</f>
        <v>0</v>
      </c>
      <c r="J16">
        <v>0.88</v>
      </c>
      <c r="K16">
        <f>AVERAGE(C16,E16,G16,I16)</f>
        <v>-0.57471264367816144</v>
      </c>
    </row>
    <row r="17" spans="1:11" x14ac:dyDescent="0.2">
      <c r="A17" t="s">
        <v>19</v>
      </c>
      <c r="B17">
        <v>0.77</v>
      </c>
      <c r="C17">
        <f>((B17-J17)/B17)*100</f>
        <v>-2.5974025974025996</v>
      </c>
      <c r="D17">
        <v>0.78</v>
      </c>
      <c r="E17">
        <f>((D17-J17)/D17)*100</f>
        <v>-1.2820512820512833</v>
      </c>
      <c r="F17">
        <v>0.78</v>
      </c>
      <c r="G17">
        <f>((F17-J17)/F17)*100</f>
        <v>-1.2820512820512833</v>
      </c>
      <c r="H17">
        <v>0.79</v>
      </c>
      <c r="I17">
        <f>((H17-J17)/H17)*100</f>
        <v>0</v>
      </c>
      <c r="J17">
        <v>0.79</v>
      </c>
      <c r="K17">
        <f>AVERAGE(C17,E17,G17,I17)</f>
        <v>-1.2903762903762916</v>
      </c>
    </row>
    <row r="18" spans="1:11" x14ac:dyDescent="0.2">
      <c r="J18" t="s">
        <v>13</v>
      </c>
      <c r="K18">
        <f>AVERAGE(K13:K17)</f>
        <v>-0.26326668235582923</v>
      </c>
    </row>
    <row r="19" spans="1:11" x14ac:dyDescent="0.2">
      <c r="J19" t="s">
        <v>14</v>
      </c>
      <c r="K19">
        <f>STDEV(K13:K17)</f>
        <v>0.95214284804388605</v>
      </c>
    </row>
    <row r="24" spans="1:11" x14ac:dyDescent="0.2">
      <c r="A24" t="s">
        <v>29</v>
      </c>
    </row>
    <row r="26" spans="1:11" x14ac:dyDescent="0.2">
      <c r="B26" t="s">
        <v>6</v>
      </c>
      <c r="C26" t="s">
        <v>10</v>
      </c>
      <c r="D26" t="s">
        <v>7</v>
      </c>
      <c r="F26" t="s">
        <v>8</v>
      </c>
      <c r="H26" t="s">
        <v>9</v>
      </c>
      <c r="J26" t="s">
        <v>5</v>
      </c>
      <c r="K26" t="s">
        <v>12</v>
      </c>
    </row>
    <row r="27" spans="1:11" x14ac:dyDescent="0.2">
      <c r="A27" t="s">
        <v>20</v>
      </c>
      <c r="B27">
        <v>10.6</v>
      </c>
      <c r="C27">
        <f>((B27-J27)/B27)*100</f>
        <v>21.037735849056606</v>
      </c>
      <c r="D27">
        <v>11.5</v>
      </c>
      <c r="E27">
        <f>((D27-J27)/D27)*100</f>
        <v>27.217391304347831</v>
      </c>
      <c r="F27">
        <v>10.6</v>
      </c>
      <c r="G27">
        <f>((F27-J27)/F27)*100</f>
        <v>21.037735849056606</v>
      </c>
      <c r="H27">
        <v>11.2</v>
      </c>
      <c r="I27">
        <f>((H27-J27)/H27)*100</f>
        <v>25.267857142857146</v>
      </c>
      <c r="J27">
        <v>8.3699999999999992</v>
      </c>
      <c r="K27">
        <f>AVERAGE(C27,E27,G27,I27)</f>
        <v>23.640180036329546</v>
      </c>
    </row>
    <row r="28" spans="1:11" x14ac:dyDescent="0.2">
      <c r="A28" t="s">
        <v>21</v>
      </c>
      <c r="B28">
        <v>2.4500000000000002</v>
      </c>
      <c r="C28">
        <f t="shared" ref="C28:C38" si="0">((B28-J28)/B28)*100</f>
        <v>43.26530612244899</v>
      </c>
      <c r="D28">
        <v>1.99</v>
      </c>
      <c r="E28">
        <f t="shared" ref="E28:E38" si="1">((D28-J28)/D28)*100</f>
        <v>30.150753768844226</v>
      </c>
      <c r="F28">
        <v>2.2599999999999998</v>
      </c>
      <c r="G28">
        <f t="shared" ref="G28:G38" si="2">((F28-J28)/F28)*100</f>
        <v>38.495575221238937</v>
      </c>
      <c r="H28">
        <v>2.5</v>
      </c>
      <c r="I28">
        <f t="shared" ref="I28:I38" si="3">((H28-J28)/H28)*100</f>
        <v>44.400000000000006</v>
      </c>
      <c r="J28">
        <v>1.39</v>
      </c>
      <c r="K28">
        <f t="shared" ref="K28:K30" si="4">AVERAGE(C28,E28,G28,I28)</f>
        <v>39.077908778133036</v>
      </c>
    </row>
    <row r="29" spans="1:11" x14ac:dyDescent="0.2">
      <c r="A29" s="1" t="s">
        <v>22</v>
      </c>
      <c r="B29" s="1">
        <v>1.19</v>
      </c>
      <c r="C29" s="1">
        <f>((B29-J29)/B29)*100</f>
        <v>-213.44537815126051</v>
      </c>
      <c r="D29" s="1">
        <v>1.43</v>
      </c>
      <c r="E29" s="1">
        <f t="shared" si="1"/>
        <v>-160.83916083916083</v>
      </c>
      <c r="F29" s="1">
        <v>1.34</v>
      </c>
      <c r="G29" s="1">
        <f t="shared" si="2"/>
        <v>-178.35820895522386</v>
      </c>
      <c r="H29" s="1">
        <v>1.19</v>
      </c>
      <c r="I29" s="1">
        <f t="shared" si="3"/>
        <v>-213.44537815126051</v>
      </c>
      <c r="J29" s="1">
        <v>3.73</v>
      </c>
      <c r="K29" s="1">
        <f>AVERAGE(C29,E29,G29,I29)</f>
        <v>-191.52203152422641</v>
      </c>
    </row>
    <row r="30" spans="1:11" x14ac:dyDescent="0.2">
      <c r="A30" t="s">
        <v>23</v>
      </c>
      <c r="B30">
        <v>4.01</v>
      </c>
      <c r="C30">
        <f t="shared" si="0"/>
        <v>22.693266832917701</v>
      </c>
      <c r="D30">
        <v>4.29</v>
      </c>
      <c r="E30">
        <f t="shared" si="1"/>
        <v>27.738927738927739</v>
      </c>
      <c r="F30">
        <v>4.1500000000000004</v>
      </c>
      <c r="G30">
        <f t="shared" si="2"/>
        <v>25.30120481927711</v>
      </c>
      <c r="H30">
        <v>4.29</v>
      </c>
      <c r="I30">
        <f t="shared" si="3"/>
        <v>27.738927738927739</v>
      </c>
      <c r="J30">
        <v>3.1</v>
      </c>
      <c r="K30">
        <f t="shared" si="4"/>
        <v>25.868081782512576</v>
      </c>
    </row>
    <row r="31" spans="1:11" x14ac:dyDescent="0.2">
      <c r="J31" t="s">
        <v>13</v>
      </c>
      <c r="K31">
        <f>AVERAGE(K27:K30)</f>
        <v>-25.73396523181281</v>
      </c>
    </row>
    <row r="32" spans="1:11" x14ac:dyDescent="0.2">
      <c r="J32" t="s">
        <v>31</v>
      </c>
      <c r="K32">
        <f>STDEV(K27:K30)</f>
        <v>110.73517871433494</v>
      </c>
    </row>
    <row r="34" spans="1:11" x14ac:dyDescent="0.2">
      <c r="A34" t="s">
        <v>24</v>
      </c>
      <c r="B34">
        <v>5.9</v>
      </c>
      <c r="C34">
        <f t="shared" si="0"/>
        <v>40</v>
      </c>
      <c r="D34">
        <v>5.56</v>
      </c>
      <c r="E34">
        <f t="shared" si="1"/>
        <v>36.330935251798557</v>
      </c>
      <c r="F34">
        <v>3.02</v>
      </c>
      <c r="G34">
        <f t="shared" si="2"/>
        <v>-17.218543046357617</v>
      </c>
      <c r="H34">
        <v>5.67</v>
      </c>
      <c r="I34">
        <f t="shared" si="3"/>
        <v>37.566137566137563</v>
      </c>
      <c r="J34">
        <v>3.54</v>
      </c>
      <c r="K34">
        <f>AVERAGE(C34,E34,G34,I34)</f>
        <v>24.169632442894628</v>
      </c>
    </row>
    <row r="35" spans="1:11" x14ac:dyDescent="0.2">
      <c r="A35" t="s">
        <v>25</v>
      </c>
      <c r="B35">
        <v>7.09</v>
      </c>
      <c r="C35">
        <f t="shared" si="0"/>
        <v>44.428772919605073</v>
      </c>
      <c r="D35">
        <v>7.37</v>
      </c>
      <c r="E35">
        <f t="shared" si="1"/>
        <v>46.54002713704206</v>
      </c>
      <c r="F35">
        <v>7.09</v>
      </c>
      <c r="G35">
        <f t="shared" si="2"/>
        <v>44.428772919605073</v>
      </c>
      <c r="H35">
        <v>8.32</v>
      </c>
      <c r="I35">
        <f t="shared" si="3"/>
        <v>52.644230769230781</v>
      </c>
      <c r="J35">
        <v>3.94</v>
      </c>
      <c r="K35">
        <f t="shared" ref="K35:K38" si="5">AVERAGE(C35,E35,G35,I35)</f>
        <v>47.010450936370745</v>
      </c>
    </row>
    <row r="36" spans="1:11" x14ac:dyDescent="0.2">
      <c r="A36" t="s">
        <v>26</v>
      </c>
      <c r="B36">
        <v>2.75</v>
      </c>
      <c r="C36">
        <f t="shared" si="0"/>
        <v>26.545454545454543</v>
      </c>
      <c r="D36">
        <v>2.75</v>
      </c>
      <c r="E36">
        <f t="shared" si="1"/>
        <v>26.545454545454543</v>
      </c>
      <c r="F36">
        <v>1.41</v>
      </c>
      <c r="G36">
        <f t="shared" si="2"/>
        <v>-43.262411347517741</v>
      </c>
      <c r="H36">
        <v>2.71</v>
      </c>
      <c r="I36">
        <f t="shared" si="3"/>
        <v>25.461254612546124</v>
      </c>
      <c r="J36">
        <v>2.02</v>
      </c>
      <c r="K36">
        <f t="shared" si="5"/>
        <v>8.8224380889843665</v>
      </c>
    </row>
    <row r="37" spans="1:11" x14ac:dyDescent="0.2">
      <c r="A37" t="s">
        <v>27</v>
      </c>
      <c r="B37">
        <v>11.3</v>
      </c>
      <c r="C37">
        <f t="shared" si="0"/>
        <v>-8.8495575221238933</v>
      </c>
      <c r="D37">
        <v>12.7</v>
      </c>
      <c r="E37">
        <f t="shared" si="1"/>
        <v>3.1496062992125875</v>
      </c>
      <c r="F37">
        <v>11.3</v>
      </c>
      <c r="G37">
        <f t="shared" si="2"/>
        <v>-8.8495575221238933</v>
      </c>
      <c r="H37">
        <v>11.9</v>
      </c>
      <c r="I37">
        <f t="shared" si="3"/>
        <v>-3.3613445378151288</v>
      </c>
      <c r="J37">
        <v>12.3</v>
      </c>
      <c r="K37">
        <f t="shared" si="5"/>
        <v>-4.4777133207125823</v>
      </c>
    </row>
    <row r="38" spans="1:11" x14ac:dyDescent="0.2">
      <c r="A38" t="s">
        <v>28</v>
      </c>
      <c r="B38">
        <v>1.27</v>
      </c>
      <c r="C38">
        <f t="shared" si="0"/>
        <v>-19.685039370078737</v>
      </c>
      <c r="D38">
        <v>1.85</v>
      </c>
      <c r="E38">
        <f t="shared" si="1"/>
        <v>17.837837837837842</v>
      </c>
      <c r="F38">
        <v>1.73</v>
      </c>
      <c r="G38">
        <f t="shared" si="2"/>
        <v>12.13872832369942</v>
      </c>
      <c r="H38">
        <v>1.53</v>
      </c>
      <c r="I38">
        <f t="shared" si="3"/>
        <v>0.65359477124183063</v>
      </c>
      <c r="J38">
        <v>1.52</v>
      </c>
      <c r="K38">
        <f t="shared" si="5"/>
        <v>2.736280390675089</v>
      </c>
    </row>
    <row r="39" spans="1:11" x14ac:dyDescent="0.2">
      <c r="J39" t="s">
        <v>13</v>
      </c>
      <c r="K39">
        <f>AVERAGE(K34:K38)</f>
        <v>15.65221770764245</v>
      </c>
    </row>
    <row r="40" spans="1:11" x14ac:dyDescent="0.2">
      <c r="J40" t="s">
        <v>31</v>
      </c>
      <c r="K40">
        <f>STDEV(K34:K38)</f>
        <v>20.460734313687329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D6E0-5FAE-9E40-80C9-71B2D500CAF8}">
  <dimension ref="A1:G33"/>
  <sheetViews>
    <sheetView tabSelected="1" workbookViewId="0">
      <selection activeCell="D26" sqref="D26"/>
    </sheetView>
  </sheetViews>
  <sheetFormatPr baseColWidth="10" defaultRowHeight="16" x14ac:dyDescent="0.2"/>
  <sheetData>
    <row r="1" spans="1:7" ht="42" x14ac:dyDescent="0.2">
      <c r="A1" s="2" t="s">
        <v>32</v>
      </c>
      <c r="B1" s="2" t="s">
        <v>33</v>
      </c>
      <c r="C1" s="2" t="s">
        <v>34</v>
      </c>
      <c r="D1" s="2" t="s">
        <v>35</v>
      </c>
      <c r="E1" s="5" t="s">
        <v>36</v>
      </c>
      <c r="F1" s="5" t="s">
        <v>37</v>
      </c>
      <c r="G1" s="5" t="s">
        <v>10</v>
      </c>
    </row>
    <row r="2" spans="1:7" x14ac:dyDescent="0.2">
      <c r="A2" s="3">
        <v>374.35783929617162</v>
      </c>
      <c r="B2" s="3">
        <v>362.21741718725173</v>
      </c>
      <c r="C2" s="3">
        <v>232.85319072939896</v>
      </c>
      <c r="D2" s="3">
        <v>225.30176338336383</v>
      </c>
      <c r="E2">
        <f xml:space="preserve"> A2 + C2*0.238</f>
        <v>429.77689868976859</v>
      </c>
      <c r="F2">
        <f xml:space="preserve"> B2 + D2*0.238</f>
        <v>415.83923687249234</v>
      </c>
      <c r="G2">
        <f>((F2-E2)/F2)*100</f>
        <v>-3.3516947371538963</v>
      </c>
    </row>
    <row r="3" spans="1:7" x14ac:dyDescent="0.2">
      <c r="A3" s="3">
        <v>582.66103207664912</v>
      </c>
      <c r="B3" s="3">
        <v>685.45125447455746</v>
      </c>
      <c r="C3" s="3">
        <v>429.43339290049727</v>
      </c>
      <c r="D3" s="3">
        <v>505.19194123520657</v>
      </c>
      <c r="E3">
        <f t="shared" ref="E3:F27" si="0" xml:space="preserve"> A3 + C3*0.238</f>
        <v>684.86617958696752</v>
      </c>
      <c r="F3">
        <f t="shared" si="0"/>
        <v>805.68693648853662</v>
      </c>
      <c r="G3">
        <f t="shared" ref="G3:G27" si="1">((F3-E3)/F3)*100</f>
        <v>14.995993037711136</v>
      </c>
    </row>
    <row r="4" spans="1:7" x14ac:dyDescent="0.2">
      <c r="A4" s="3">
        <v>498.79616354380317</v>
      </c>
      <c r="B4" s="3">
        <v>650.50967399662329</v>
      </c>
      <c r="C4" s="3">
        <v>294.34119255691911</v>
      </c>
      <c r="D4" s="3">
        <v>383.86781456703034</v>
      </c>
      <c r="E4">
        <f t="shared" si="0"/>
        <v>568.84936737234989</v>
      </c>
      <c r="F4">
        <f t="shared" si="0"/>
        <v>741.87021386357651</v>
      </c>
      <c r="G4">
        <f t="shared" si="1"/>
        <v>23.322252768466541</v>
      </c>
    </row>
    <row r="5" spans="1:7" x14ac:dyDescent="0.2">
      <c r="A5" s="3">
        <v>526.38269185067327</v>
      </c>
      <c r="B5" s="3">
        <v>636.95549137758667</v>
      </c>
      <c r="C5" s="3">
        <v>324.26988885956092</v>
      </c>
      <c r="D5" s="3">
        <v>392.3865461292387</v>
      </c>
      <c r="E5">
        <f t="shared" si="0"/>
        <v>603.55892539924878</v>
      </c>
      <c r="F5">
        <f t="shared" si="0"/>
        <v>730.34348935634546</v>
      </c>
      <c r="G5">
        <f t="shared" si="1"/>
        <v>17.359580225577474</v>
      </c>
    </row>
    <row r="6" spans="1:7" x14ac:dyDescent="0.2">
      <c r="A6" s="4">
        <v>322.63617807895906</v>
      </c>
      <c r="B6" s="4">
        <v>407.28471297923187</v>
      </c>
      <c r="C6" s="3">
        <v>221.37967591301273</v>
      </c>
      <c r="D6" s="3">
        <v>279.46201910934087</v>
      </c>
      <c r="E6">
        <f t="shared" si="0"/>
        <v>375.32454094625609</v>
      </c>
      <c r="F6">
        <f t="shared" si="0"/>
        <v>473.796673527255</v>
      </c>
      <c r="G6">
        <f t="shared" si="1"/>
        <v>20.783626834673065</v>
      </c>
    </row>
    <row r="7" spans="1:7" x14ac:dyDescent="0.2">
      <c r="A7" s="4">
        <v>366.1359057433549</v>
      </c>
      <c r="B7" s="4">
        <v>442.95448213477579</v>
      </c>
      <c r="C7" s="3">
        <v>246.77816452844584</v>
      </c>
      <c r="D7" s="3">
        <v>298.55442297836464</v>
      </c>
      <c r="E7">
        <f t="shared" si="0"/>
        <v>424.869108901125</v>
      </c>
      <c r="F7">
        <f t="shared" si="0"/>
        <v>514.01043480362659</v>
      </c>
      <c r="G7">
        <f t="shared" si="1"/>
        <v>17.342318339618394</v>
      </c>
    </row>
    <row r="8" spans="1:7" x14ac:dyDescent="0.2">
      <c r="A8" s="4">
        <v>279.71863887037892</v>
      </c>
      <c r="B8" s="4">
        <v>350.07255332759473</v>
      </c>
      <c r="C8" s="3">
        <v>171.68035896070501</v>
      </c>
      <c r="D8" s="3">
        <v>214.86083966475505</v>
      </c>
      <c r="E8">
        <f t="shared" si="0"/>
        <v>320.57856430302672</v>
      </c>
      <c r="F8">
        <f t="shared" si="0"/>
        <v>401.20943316780642</v>
      </c>
      <c r="G8">
        <f t="shared" si="1"/>
        <v>20.096952414141199</v>
      </c>
    </row>
    <row r="9" spans="1:7" x14ac:dyDescent="0.2">
      <c r="A9" s="4">
        <v>339.03163502511387</v>
      </c>
      <c r="B9" s="4">
        <v>468.42179549642981</v>
      </c>
      <c r="C9" s="3">
        <v>177.76994869622129</v>
      </c>
      <c r="D9" s="3">
        <v>245.61518734800023</v>
      </c>
      <c r="E9">
        <f t="shared" si="0"/>
        <v>381.34088281481456</v>
      </c>
      <c r="F9">
        <f t="shared" si="0"/>
        <v>526.87821008525384</v>
      </c>
      <c r="G9">
        <f t="shared" si="1"/>
        <v>27.622574721184613</v>
      </c>
    </row>
    <row r="10" spans="1:7" x14ac:dyDescent="0.2">
      <c r="A10" s="4">
        <v>240.7069481778766</v>
      </c>
      <c r="B10" s="4">
        <v>303.85628154706478</v>
      </c>
      <c r="C10" s="3">
        <v>135.84661482971694</v>
      </c>
      <c r="D10" s="3">
        <v>171.48589833148816</v>
      </c>
      <c r="E10">
        <f t="shared" si="0"/>
        <v>273.03844250734926</v>
      </c>
      <c r="F10">
        <f t="shared" si="0"/>
        <v>344.66992534995893</v>
      </c>
      <c r="G10">
        <f t="shared" si="1"/>
        <v>20.78263218639659</v>
      </c>
    </row>
    <row r="11" spans="1:7" x14ac:dyDescent="0.2">
      <c r="A11" s="4">
        <v>386.65775456929345</v>
      </c>
      <c r="B11" s="4">
        <v>459.80119451311606</v>
      </c>
      <c r="C11" s="4">
        <v>231.71041222921696</v>
      </c>
      <c r="D11" s="4">
        <v>275.54270686436524</v>
      </c>
      <c r="E11">
        <f t="shared" si="0"/>
        <v>441.8048326798471</v>
      </c>
      <c r="F11">
        <f t="shared" si="0"/>
        <v>525.38035874683499</v>
      </c>
      <c r="G11">
        <f t="shared" si="1"/>
        <v>15.907622863240768</v>
      </c>
    </row>
    <row r="12" spans="1:7" x14ac:dyDescent="0.2">
      <c r="A12" s="4">
        <v>330.58456883165957</v>
      </c>
      <c r="B12" s="4">
        <v>428.33346358782893</v>
      </c>
      <c r="C12" s="4">
        <v>163.43584526284289</v>
      </c>
      <c r="D12" s="4">
        <v>211.76137144951238</v>
      </c>
      <c r="E12">
        <f t="shared" si="0"/>
        <v>369.4823000042162</v>
      </c>
      <c r="F12">
        <f t="shared" si="0"/>
        <v>478.73266999281287</v>
      </c>
      <c r="G12">
        <f t="shared" si="1"/>
        <v>22.820746699872569</v>
      </c>
    </row>
    <row r="13" spans="1:7" x14ac:dyDescent="0.2">
      <c r="A13" s="4">
        <v>253.54550110342944</v>
      </c>
      <c r="B13" s="4">
        <v>400.50059311384405</v>
      </c>
      <c r="C13" s="4">
        <v>134.23645499964124</v>
      </c>
      <c r="D13" s="4">
        <v>212.0399676227147</v>
      </c>
      <c r="E13">
        <f t="shared" si="0"/>
        <v>285.49377739334403</v>
      </c>
      <c r="F13">
        <f t="shared" si="0"/>
        <v>450.96610540805011</v>
      </c>
      <c r="G13">
        <f t="shared" si="1"/>
        <v>36.69285252934494</v>
      </c>
    </row>
    <row r="14" spans="1:7" x14ac:dyDescent="0.2">
      <c r="A14" s="4">
        <v>386.54506969508628</v>
      </c>
      <c r="B14" s="4">
        <v>540.99515542335735</v>
      </c>
      <c r="C14" s="4">
        <v>206.76328336745229</v>
      </c>
      <c r="D14" s="4">
        <v>289.37876431706678</v>
      </c>
      <c r="E14">
        <f t="shared" si="0"/>
        <v>435.75473113653993</v>
      </c>
      <c r="F14">
        <f t="shared" si="0"/>
        <v>609.86730133081926</v>
      </c>
      <c r="G14">
        <f t="shared" si="1"/>
        <v>28.549254864843604</v>
      </c>
    </row>
    <row r="15" spans="1:7" x14ac:dyDescent="0.2">
      <c r="A15" s="4">
        <v>448.67927151968814</v>
      </c>
      <c r="B15" s="4">
        <v>549.77293359575958</v>
      </c>
      <c r="C15" s="4">
        <v>251.60893982521026</v>
      </c>
      <c r="D15" s="4">
        <v>308.29992323493138</v>
      </c>
      <c r="E15">
        <f t="shared" si="0"/>
        <v>508.56219919808819</v>
      </c>
      <c r="F15">
        <f t="shared" si="0"/>
        <v>623.14831532567325</v>
      </c>
      <c r="G15">
        <f t="shared" si="1"/>
        <v>18.38825738744065</v>
      </c>
    </row>
    <row r="16" spans="1:7" x14ac:dyDescent="0.2">
      <c r="A16" s="4">
        <v>406.87743175999111</v>
      </c>
      <c r="B16" s="4">
        <v>470.1341132163069</v>
      </c>
      <c r="C16" s="4">
        <v>198.84624259917027</v>
      </c>
      <c r="D16" s="4">
        <v>229.76059774654726</v>
      </c>
      <c r="E16">
        <f t="shared" si="0"/>
        <v>454.20283749859362</v>
      </c>
      <c r="F16">
        <f t="shared" si="0"/>
        <v>524.81713547998515</v>
      </c>
      <c r="G16">
        <f t="shared" si="1"/>
        <v>13.455029039173692</v>
      </c>
    </row>
    <row r="17" spans="1:7" x14ac:dyDescent="0.2">
      <c r="A17" s="4">
        <v>409.11092737907757</v>
      </c>
      <c r="B17" s="4">
        <v>552.98538415448184</v>
      </c>
      <c r="C17" s="4">
        <v>217.79871911299907</v>
      </c>
      <c r="D17" s="4">
        <v>294.39328137392425</v>
      </c>
      <c r="E17">
        <f t="shared" si="0"/>
        <v>460.94702252797134</v>
      </c>
      <c r="F17">
        <f t="shared" si="0"/>
        <v>623.05098512147583</v>
      </c>
      <c r="G17">
        <f t="shared" si="1"/>
        <v>26.01776844344435</v>
      </c>
    </row>
    <row r="18" spans="1:7" x14ac:dyDescent="0.2">
      <c r="A18" s="4">
        <v>343.96085488107866</v>
      </c>
      <c r="B18" s="4">
        <v>374.40518292907069</v>
      </c>
      <c r="C18" s="4">
        <v>228.83023417784301</v>
      </c>
      <c r="D18" s="4">
        <v>249.08423290399958</v>
      </c>
      <c r="E18">
        <f t="shared" si="0"/>
        <v>398.4224506154053</v>
      </c>
      <c r="F18">
        <f t="shared" si="0"/>
        <v>433.6872303602226</v>
      </c>
      <c r="G18">
        <f t="shared" si="1"/>
        <v>8.1313853109131706</v>
      </c>
    </row>
    <row r="19" spans="1:7" x14ac:dyDescent="0.2">
      <c r="A19" s="4">
        <v>358.40712667545813</v>
      </c>
      <c r="B19" s="4">
        <v>507.14373639569254</v>
      </c>
      <c r="C19" s="4">
        <v>181.77691010123058</v>
      </c>
      <c r="D19" s="4">
        <v>257.21313701074484</v>
      </c>
      <c r="E19">
        <f t="shared" si="0"/>
        <v>401.67003127955098</v>
      </c>
      <c r="F19">
        <f t="shared" si="0"/>
        <v>568.36046300424982</v>
      </c>
      <c r="G19">
        <f t="shared" si="1"/>
        <v>29.328294731059156</v>
      </c>
    </row>
    <row r="20" spans="1:7" x14ac:dyDescent="0.2">
      <c r="A20" s="4">
        <v>377.36503423990052</v>
      </c>
      <c r="B20" s="4">
        <v>509.46366203387157</v>
      </c>
      <c r="C20" s="4">
        <v>215.0200176684277</v>
      </c>
      <c r="D20" s="4">
        <v>290.28891304832575</v>
      </c>
      <c r="E20">
        <f t="shared" si="0"/>
        <v>428.53979844498633</v>
      </c>
      <c r="F20">
        <f t="shared" si="0"/>
        <v>578.55242333937304</v>
      </c>
      <c r="G20">
        <f t="shared" si="1"/>
        <v>25.9289597351476</v>
      </c>
    </row>
    <row r="21" spans="1:7" x14ac:dyDescent="0.2">
      <c r="A21" s="4">
        <v>622.70362555751581</v>
      </c>
      <c r="B21" s="4">
        <v>729.88191451402542</v>
      </c>
      <c r="C21" s="4">
        <v>544.09848601285751</v>
      </c>
      <c r="D21" s="4">
        <v>637.74744253286281</v>
      </c>
      <c r="E21">
        <f t="shared" si="0"/>
        <v>752.19906522857582</v>
      </c>
      <c r="F21">
        <f t="shared" si="0"/>
        <v>881.66580583684674</v>
      </c>
      <c r="G21">
        <f t="shared" si="1"/>
        <v>14.684332742765902</v>
      </c>
    </row>
    <row r="22" spans="1:7" x14ac:dyDescent="0.2">
      <c r="A22" s="3">
        <v>532.12814276226652</v>
      </c>
      <c r="B22" s="3">
        <v>594.63926312300862</v>
      </c>
      <c r="C22" s="3">
        <v>367.24023660283581</v>
      </c>
      <c r="D22" s="3">
        <v>410.38134639721744</v>
      </c>
      <c r="E22">
        <f t="shared" si="0"/>
        <v>619.53131907374143</v>
      </c>
      <c r="F22">
        <f t="shared" si="0"/>
        <v>692.31002356554632</v>
      </c>
      <c r="G22">
        <f t="shared" si="1"/>
        <v>10.512444138390316</v>
      </c>
    </row>
    <row r="23" spans="1:7" x14ac:dyDescent="0.2">
      <c r="A23" s="3">
        <v>400.90171551107255</v>
      </c>
      <c r="B23" s="3">
        <v>561.0045691451046</v>
      </c>
      <c r="C23" s="3">
        <v>231.10950617750677</v>
      </c>
      <c r="D23" s="3">
        <v>323.40467481703547</v>
      </c>
      <c r="E23">
        <f t="shared" si="0"/>
        <v>455.90577798131915</v>
      </c>
      <c r="F23">
        <f t="shared" si="0"/>
        <v>637.974881751559</v>
      </c>
      <c r="G23">
        <f t="shared" si="1"/>
        <v>28.538600653111828</v>
      </c>
    </row>
    <row r="24" spans="1:7" x14ac:dyDescent="0.2">
      <c r="A24" s="3">
        <v>368.16879470456013</v>
      </c>
      <c r="B24" s="3">
        <v>452.37054484400448</v>
      </c>
      <c r="C24" s="3">
        <v>215.5165674259531</v>
      </c>
      <c r="D24" s="3">
        <v>264.80611184775262</v>
      </c>
      <c r="E24">
        <f t="shared" si="0"/>
        <v>419.46173775193699</v>
      </c>
      <c r="F24">
        <f t="shared" si="0"/>
        <v>515.39439946376956</v>
      </c>
      <c r="G24">
        <f t="shared" si="1"/>
        <v>18.613446675331264</v>
      </c>
    </row>
    <row r="25" spans="1:7" x14ac:dyDescent="0.2">
      <c r="A25" s="3">
        <v>202.82855935751928</v>
      </c>
      <c r="B25" s="3">
        <v>283.88194430185507</v>
      </c>
      <c r="C25" s="3">
        <v>126.2924700032209</v>
      </c>
      <c r="D25" s="3">
        <v>176.76086665883494</v>
      </c>
      <c r="E25">
        <f t="shared" si="0"/>
        <v>232.88616721828586</v>
      </c>
      <c r="F25">
        <f t="shared" si="0"/>
        <v>325.95103056665778</v>
      </c>
      <c r="G25">
        <f t="shared" si="1"/>
        <v>28.551792944658271</v>
      </c>
    </row>
    <row r="26" spans="1:7" x14ac:dyDescent="0.2">
      <c r="A26" s="3">
        <v>380.17307975360569</v>
      </c>
      <c r="B26" s="3">
        <v>637.71946882827092</v>
      </c>
      <c r="C26" s="3">
        <v>253.8867235461027</v>
      </c>
      <c r="D26" s="3">
        <v>425.88103972881339</v>
      </c>
      <c r="E26">
        <f t="shared" si="0"/>
        <v>440.59811995757815</v>
      </c>
      <c r="F26">
        <f t="shared" si="0"/>
        <v>739.07915628372848</v>
      </c>
      <c r="G26">
        <f t="shared" si="1"/>
        <v>40.385530262683403</v>
      </c>
    </row>
    <row r="27" spans="1:7" x14ac:dyDescent="0.2">
      <c r="A27" s="3">
        <v>311.81710359658564</v>
      </c>
      <c r="B27" s="3">
        <v>421.92418067453019</v>
      </c>
      <c r="C27" s="3">
        <v>143.64705062155375</v>
      </c>
      <c r="D27" s="3">
        <v>194.37087780221265</v>
      </c>
      <c r="E27">
        <f t="shared" si="0"/>
        <v>346.00510164451543</v>
      </c>
      <c r="F27">
        <f t="shared" si="0"/>
        <v>468.18444959145677</v>
      </c>
      <c r="G27">
        <f t="shared" si="1"/>
        <v>26.096413081117163</v>
      </c>
    </row>
    <row r="28" spans="1:7" x14ac:dyDescent="0.2">
      <c r="F28" t="s">
        <v>13</v>
      </c>
      <c r="G28">
        <f>AVERAGE(G2:G27)</f>
        <v>21.213729534352066</v>
      </c>
    </row>
    <row r="29" spans="1:7" x14ac:dyDescent="0.2">
      <c r="F29" t="s">
        <v>31</v>
      </c>
      <c r="G29">
        <f>STDEV(G2:G27)</f>
        <v>9.0698368646239445</v>
      </c>
    </row>
    <row r="33" spans="1:1" x14ac:dyDescent="0.2">
      <c r="A3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evans et al </vt:lpstr>
      <vt:lpstr>guenthner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Zeigler</dc:creator>
  <cp:lastModifiedBy>Spencer Zeigler</cp:lastModifiedBy>
  <dcterms:created xsi:type="dcterms:W3CDTF">2022-08-16T19:43:25Z</dcterms:created>
  <dcterms:modified xsi:type="dcterms:W3CDTF">2022-08-17T13:35:27Z</dcterms:modified>
</cp:coreProperties>
</file>