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aktikum Metode Peramalan\Pertemuan 4\"/>
    </mc:Choice>
  </mc:AlternateContent>
  <xr:revisionPtr revIDLastSave="0" documentId="13_ncr:1_{859638C3-8C18-43B6-9BCC-94DD84B3CC68}" xr6:coauthVersionLast="47" xr6:coauthVersionMax="47" xr10:uidLastSave="{00000000-0000-0000-0000-000000000000}"/>
  <bookViews>
    <workbookView xWindow="-120" yWindow="-120" windowWidth="29040" windowHeight="15720" activeTab="1" xr2:uid="{2DC5B0FA-08CF-49A8-814D-D3AF480A52D1}"/>
  </bookViews>
  <sheets>
    <sheet name="Multiplikatif" sheetId="2" r:id="rId1"/>
    <sheet name="Aditi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E5" i="1"/>
  <c r="D2" i="1"/>
  <c r="D3" i="1"/>
  <c r="D4" i="1"/>
  <c r="D5" i="1"/>
  <c r="C5" i="1"/>
  <c r="F146" i="2"/>
  <c r="F15" i="2"/>
  <c r="H2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E15" i="2"/>
  <c r="C16" i="2" s="1"/>
  <c r="D15" i="2"/>
  <c r="C15" i="2"/>
  <c r="E14" i="2"/>
  <c r="D14" i="2"/>
  <c r="C14" i="2"/>
  <c r="D2" i="2"/>
  <c r="D3" i="2"/>
  <c r="D4" i="2"/>
  <c r="D5" i="2"/>
  <c r="D6" i="2"/>
  <c r="D7" i="2"/>
  <c r="D8" i="2"/>
  <c r="D9" i="2"/>
  <c r="D10" i="2"/>
  <c r="D11" i="2"/>
  <c r="D12" i="2"/>
  <c r="D13" i="2"/>
  <c r="E13" i="2"/>
  <c r="C13" i="2"/>
  <c r="C7" i="1" l="1"/>
  <c r="F7" i="1"/>
  <c r="G7" i="1" s="1"/>
  <c r="D6" i="1"/>
  <c r="E16" i="2"/>
  <c r="C17" i="2" s="1"/>
  <c r="D16" i="2"/>
  <c r="E7" i="1" l="1"/>
  <c r="F8" i="1" s="1"/>
  <c r="G8" i="1" s="1"/>
  <c r="D7" i="1"/>
  <c r="E17" i="2"/>
  <c r="C18" i="2" s="1"/>
  <c r="D17" i="2"/>
  <c r="C8" i="1" l="1"/>
  <c r="E8" i="1" s="1"/>
  <c r="C9" i="1" s="1"/>
  <c r="E18" i="2"/>
  <c r="C19" i="2" s="1"/>
  <c r="D18" i="2"/>
  <c r="D8" i="1" l="1"/>
  <c r="E9" i="1"/>
  <c r="C10" i="1" s="1"/>
  <c r="D9" i="1"/>
  <c r="F9" i="1"/>
  <c r="G9" i="1" s="1"/>
  <c r="E19" i="2"/>
  <c r="C20" i="2" s="1"/>
  <c r="D19" i="2"/>
  <c r="F10" i="1" l="1"/>
  <c r="G10" i="1" s="1"/>
  <c r="D10" i="1"/>
  <c r="E10" i="1"/>
  <c r="C11" i="1" s="1"/>
  <c r="E20" i="2"/>
  <c r="C21" i="2" s="1"/>
  <c r="D20" i="2"/>
  <c r="F11" i="1" l="1"/>
  <c r="G11" i="1" s="1"/>
  <c r="D11" i="1"/>
  <c r="E11" i="1"/>
  <c r="C12" i="1" s="1"/>
  <c r="D21" i="2"/>
  <c r="E21" i="2"/>
  <c r="C22" i="2" s="1"/>
  <c r="F12" i="1" l="1"/>
  <c r="G12" i="1" s="1"/>
  <c r="E12" i="1"/>
  <c r="C13" i="1" s="1"/>
  <c r="D12" i="1"/>
  <c r="D22" i="2"/>
  <c r="E22" i="2"/>
  <c r="C23" i="2" s="1"/>
  <c r="F13" i="1" l="1"/>
  <c r="G13" i="1" s="1"/>
  <c r="E13" i="1"/>
  <c r="F14" i="1" s="1"/>
  <c r="G14" i="1" s="1"/>
  <c r="C14" i="1"/>
  <c r="D13" i="1"/>
  <c r="D23" i="2"/>
  <c r="E23" i="2"/>
  <c r="C24" i="2" s="1"/>
  <c r="E14" i="1" l="1"/>
  <c r="C15" i="1" s="1"/>
  <c r="D14" i="1"/>
  <c r="D24" i="2"/>
  <c r="E24" i="2"/>
  <c r="C25" i="2" s="1"/>
  <c r="F15" i="1" l="1"/>
  <c r="G15" i="1" s="1"/>
  <c r="E15" i="1"/>
  <c r="C16" i="1" s="1"/>
  <c r="D15" i="1"/>
  <c r="D25" i="2"/>
  <c r="E25" i="2"/>
  <c r="C26" i="2" s="1"/>
  <c r="F16" i="1" l="1"/>
  <c r="G16" i="1" s="1"/>
  <c r="E16" i="1"/>
  <c r="F17" i="1" s="1"/>
  <c r="G17" i="1" s="1"/>
  <c r="D16" i="1"/>
  <c r="D26" i="2"/>
  <c r="E26" i="2"/>
  <c r="C27" i="2" s="1"/>
  <c r="C17" i="1" l="1"/>
  <c r="E27" i="2"/>
  <c r="C28" i="2" s="1"/>
  <c r="D27" i="2"/>
  <c r="D17" i="1" l="1"/>
  <c r="E17" i="1"/>
  <c r="F18" i="1" s="1"/>
  <c r="G18" i="1" s="1"/>
  <c r="E28" i="2"/>
  <c r="D28" i="2"/>
  <c r="C29" i="2"/>
  <c r="C18" i="1" l="1"/>
  <c r="E29" i="2"/>
  <c r="D29" i="2"/>
  <c r="C30" i="2"/>
  <c r="E18" i="1" l="1"/>
  <c r="F19" i="1" s="1"/>
  <c r="G19" i="1" s="1"/>
  <c r="D18" i="1"/>
  <c r="C19" i="1"/>
  <c r="E30" i="2"/>
  <c r="D30" i="2"/>
  <c r="C31" i="2"/>
  <c r="E19" i="1" l="1"/>
  <c r="F20" i="1" s="1"/>
  <c r="G20" i="1" s="1"/>
  <c r="D19" i="1"/>
  <c r="C20" i="1"/>
  <c r="E31" i="2"/>
  <c r="D31" i="2"/>
  <c r="C32" i="2"/>
  <c r="E20" i="1" l="1"/>
  <c r="F21" i="1" s="1"/>
  <c r="G21" i="1" s="1"/>
  <c r="D20" i="1"/>
  <c r="C21" i="1"/>
  <c r="E32" i="2"/>
  <c r="D32" i="2"/>
  <c r="C33" i="2"/>
  <c r="E21" i="1" l="1"/>
  <c r="F22" i="1" s="1"/>
  <c r="G22" i="1" s="1"/>
  <c r="D21" i="1"/>
  <c r="C22" i="1"/>
  <c r="E33" i="2"/>
  <c r="D33" i="2"/>
  <c r="C34" i="2"/>
  <c r="D22" i="1" l="1"/>
  <c r="E22" i="1"/>
  <c r="F23" i="1" s="1"/>
  <c r="G23" i="1" s="1"/>
  <c r="E34" i="2"/>
  <c r="D34" i="2"/>
  <c r="C35" i="2"/>
  <c r="C23" i="1" l="1"/>
  <c r="E23" i="1"/>
  <c r="F24" i="1" s="1"/>
  <c r="G24" i="1" s="1"/>
  <c r="D23" i="1"/>
  <c r="C24" i="1"/>
  <c r="E35" i="2"/>
  <c r="D35" i="2"/>
  <c r="C36" i="2"/>
  <c r="E24" i="1" l="1"/>
  <c r="F25" i="1" s="1"/>
  <c r="G25" i="1" s="1"/>
  <c r="H2" i="1" s="1"/>
  <c r="D24" i="1"/>
  <c r="C25" i="1"/>
  <c r="E36" i="2"/>
  <c r="D36" i="2"/>
  <c r="C37" i="2"/>
  <c r="D25" i="1" l="1"/>
  <c r="E25" i="1"/>
  <c r="F26" i="1" s="1"/>
  <c r="E37" i="2"/>
  <c r="D37" i="2"/>
  <c r="C38" i="2"/>
  <c r="E38" i="2" l="1"/>
  <c r="D38" i="2"/>
  <c r="C39" i="2"/>
  <c r="E39" i="2" l="1"/>
  <c r="D39" i="2"/>
  <c r="C40" i="2"/>
  <c r="E40" i="2" l="1"/>
  <c r="D40" i="2"/>
  <c r="C41" i="2"/>
  <c r="E41" i="2" l="1"/>
  <c r="D41" i="2"/>
  <c r="C42" i="2"/>
  <c r="E42" i="2" l="1"/>
  <c r="D42" i="2"/>
  <c r="C43" i="2"/>
  <c r="E43" i="2" l="1"/>
  <c r="D43" i="2"/>
  <c r="C44" i="2"/>
  <c r="E44" i="2" l="1"/>
  <c r="D44" i="2"/>
  <c r="C45" i="2"/>
  <c r="E45" i="2" l="1"/>
  <c r="D45" i="2"/>
  <c r="C46" i="2"/>
  <c r="E46" i="2" l="1"/>
  <c r="D46" i="2"/>
  <c r="C47" i="2"/>
  <c r="E47" i="2" l="1"/>
  <c r="D47" i="2"/>
  <c r="C48" i="2"/>
  <c r="E48" i="2" l="1"/>
  <c r="D48" i="2"/>
  <c r="C49" i="2"/>
  <c r="E49" i="2" l="1"/>
  <c r="D49" i="2"/>
  <c r="C50" i="2"/>
  <c r="E50" i="2" l="1"/>
  <c r="D50" i="2"/>
  <c r="C51" i="2"/>
  <c r="E51" i="2" l="1"/>
  <c r="D51" i="2"/>
  <c r="C52" i="2"/>
  <c r="E52" i="2" l="1"/>
  <c r="D52" i="2"/>
  <c r="C53" i="2"/>
  <c r="E53" i="2" l="1"/>
  <c r="D53" i="2"/>
  <c r="C54" i="2"/>
  <c r="E54" i="2" l="1"/>
  <c r="D54" i="2"/>
  <c r="C55" i="2"/>
  <c r="E55" i="2" l="1"/>
  <c r="D55" i="2"/>
  <c r="C56" i="2"/>
  <c r="E56" i="2" l="1"/>
  <c r="D56" i="2"/>
  <c r="C57" i="2"/>
  <c r="E57" i="2" l="1"/>
  <c r="D57" i="2"/>
  <c r="C58" i="2"/>
  <c r="E58" i="2" l="1"/>
  <c r="D58" i="2"/>
  <c r="C59" i="2"/>
  <c r="E59" i="2" l="1"/>
  <c r="D59" i="2"/>
  <c r="C60" i="2"/>
  <c r="E60" i="2" l="1"/>
  <c r="D60" i="2"/>
  <c r="C61" i="2"/>
  <c r="E61" i="2" l="1"/>
  <c r="D61" i="2"/>
  <c r="C62" i="2"/>
  <c r="E62" i="2" l="1"/>
  <c r="D62" i="2"/>
  <c r="C63" i="2"/>
  <c r="E63" i="2" l="1"/>
  <c r="D63" i="2"/>
  <c r="C64" i="2"/>
  <c r="E64" i="2" l="1"/>
  <c r="D64" i="2"/>
  <c r="C65" i="2"/>
  <c r="E65" i="2" l="1"/>
  <c r="D65" i="2"/>
  <c r="C66" i="2"/>
  <c r="E66" i="2" l="1"/>
  <c r="D66" i="2"/>
  <c r="C67" i="2"/>
  <c r="E67" i="2" l="1"/>
  <c r="C68" i="2" s="1"/>
  <c r="D67" i="2"/>
  <c r="E68" i="2" l="1"/>
  <c r="D68" i="2"/>
  <c r="C69" i="2"/>
  <c r="E69" i="2" l="1"/>
  <c r="D69" i="2"/>
  <c r="C70" i="2"/>
  <c r="E70" i="2" l="1"/>
  <c r="D70" i="2"/>
  <c r="C71" i="2"/>
  <c r="E71" i="2" l="1"/>
  <c r="D71" i="2"/>
  <c r="C72" i="2"/>
  <c r="E72" i="2" l="1"/>
  <c r="D72" i="2"/>
  <c r="C73" i="2"/>
  <c r="E73" i="2" l="1"/>
  <c r="D73" i="2"/>
  <c r="C74" i="2"/>
  <c r="E74" i="2" l="1"/>
  <c r="D74" i="2"/>
  <c r="C75" i="2"/>
  <c r="E75" i="2" l="1"/>
  <c r="D75" i="2"/>
  <c r="C76" i="2"/>
  <c r="E76" i="2" l="1"/>
  <c r="D76" i="2"/>
  <c r="C77" i="2"/>
  <c r="E77" i="2" l="1"/>
  <c r="D77" i="2"/>
  <c r="C78" i="2"/>
  <c r="E78" i="2" l="1"/>
  <c r="D78" i="2"/>
  <c r="C79" i="2"/>
  <c r="E79" i="2" l="1"/>
  <c r="D79" i="2"/>
  <c r="C80" i="2"/>
  <c r="E80" i="2" l="1"/>
  <c r="D80" i="2"/>
  <c r="C81" i="2"/>
  <c r="E81" i="2" l="1"/>
  <c r="D81" i="2"/>
  <c r="C82" i="2"/>
  <c r="E82" i="2" l="1"/>
  <c r="D82" i="2"/>
  <c r="C83" i="2"/>
  <c r="E83" i="2" l="1"/>
  <c r="D83" i="2"/>
  <c r="C84" i="2"/>
  <c r="E84" i="2" l="1"/>
  <c r="D84" i="2"/>
  <c r="C85" i="2"/>
  <c r="E85" i="2" l="1"/>
  <c r="D85" i="2"/>
  <c r="C86" i="2"/>
  <c r="E86" i="2" l="1"/>
  <c r="D86" i="2"/>
  <c r="C87" i="2"/>
  <c r="E87" i="2" l="1"/>
  <c r="D87" i="2"/>
  <c r="C88" i="2"/>
  <c r="E88" i="2" l="1"/>
  <c r="D88" i="2"/>
  <c r="C89" i="2"/>
  <c r="E89" i="2" l="1"/>
  <c r="D89" i="2"/>
  <c r="C90" i="2"/>
  <c r="E90" i="2" l="1"/>
  <c r="D90" i="2"/>
  <c r="C91" i="2"/>
  <c r="E91" i="2" l="1"/>
  <c r="D91" i="2"/>
  <c r="C92" i="2"/>
  <c r="E92" i="2" l="1"/>
  <c r="D92" i="2"/>
  <c r="C93" i="2"/>
  <c r="E93" i="2" l="1"/>
  <c r="D93" i="2"/>
  <c r="C94" i="2"/>
  <c r="E94" i="2" l="1"/>
  <c r="D94" i="2"/>
  <c r="C95" i="2"/>
  <c r="E95" i="2" l="1"/>
  <c r="D95" i="2"/>
  <c r="C96" i="2"/>
  <c r="E96" i="2" l="1"/>
  <c r="D96" i="2"/>
  <c r="C97" i="2"/>
  <c r="E97" i="2" l="1"/>
  <c r="D97" i="2"/>
  <c r="C98" i="2"/>
  <c r="E98" i="2" l="1"/>
  <c r="D98" i="2"/>
  <c r="C99" i="2"/>
  <c r="E99" i="2" l="1"/>
  <c r="D99" i="2"/>
  <c r="C100" i="2"/>
  <c r="E100" i="2" l="1"/>
  <c r="D100" i="2"/>
  <c r="C101" i="2"/>
  <c r="E101" i="2" l="1"/>
  <c r="D101" i="2"/>
  <c r="C102" i="2"/>
  <c r="E102" i="2" l="1"/>
  <c r="D102" i="2"/>
  <c r="C103" i="2"/>
  <c r="E103" i="2" l="1"/>
  <c r="D103" i="2"/>
  <c r="C104" i="2"/>
  <c r="E104" i="2" l="1"/>
  <c r="D104" i="2"/>
  <c r="C105" i="2"/>
  <c r="E105" i="2" l="1"/>
  <c r="D105" i="2"/>
  <c r="C106" i="2"/>
  <c r="E106" i="2" l="1"/>
  <c r="D106" i="2"/>
  <c r="C107" i="2"/>
  <c r="E107" i="2" l="1"/>
  <c r="D107" i="2"/>
  <c r="C108" i="2"/>
  <c r="E108" i="2" l="1"/>
  <c r="D108" i="2"/>
  <c r="C109" i="2"/>
  <c r="E109" i="2" l="1"/>
  <c r="D109" i="2"/>
  <c r="C110" i="2"/>
  <c r="E110" i="2" l="1"/>
  <c r="D110" i="2"/>
  <c r="C111" i="2"/>
  <c r="E111" i="2" l="1"/>
  <c r="D111" i="2"/>
  <c r="C112" i="2"/>
  <c r="E112" i="2" l="1"/>
  <c r="D112" i="2"/>
  <c r="C113" i="2"/>
  <c r="E113" i="2" l="1"/>
  <c r="D113" i="2"/>
  <c r="C114" i="2"/>
  <c r="E114" i="2" l="1"/>
  <c r="D114" i="2"/>
  <c r="C115" i="2"/>
  <c r="E115" i="2" l="1"/>
  <c r="D115" i="2"/>
  <c r="C116" i="2"/>
  <c r="E116" i="2" l="1"/>
  <c r="D116" i="2"/>
  <c r="C117" i="2"/>
  <c r="E117" i="2" l="1"/>
  <c r="D117" i="2"/>
  <c r="C118" i="2"/>
  <c r="E118" i="2" l="1"/>
  <c r="D118" i="2"/>
  <c r="C119" i="2"/>
  <c r="E119" i="2" l="1"/>
  <c r="D119" i="2"/>
  <c r="C120" i="2"/>
  <c r="E120" i="2" l="1"/>
  <c r="D120" i="2"/>
  <c r="C121" i="2"/>
  <c r="E121" i="2" l="1"/>
  <c r="D121" i="2"/>
  <c r="C122" i="2"/>
  <c r="E122" i="2" l="1"/>
  <c r="D122" i="2"/>
  <c r="C123" i="2"/>
  <c r="E123" i="2" l="1"/>
  <c r="D123" i="2"/>
  <c r="C124" i="2"/>
  <c r="E124" i="2" l="1"/>
  <c r="D124" i="2"/>
  <c r="C125" i="2"/>
  <c r="E125" i="2" l="1"/>
  <c r="D125" i="2"/>
  <c r="C126" i="2"/>
  <c r="E126" i="2" l="1"/>
  <c r="D126" i="2"/>
  <c r="C127" i="2"/>
  <c r="E127" i="2" l="1"/>
  <c r="D127" i="2"/>
  <c r="C128" i="2"/>
  <c r="E128" i="2" l="1"/>
  <c r="D128" i="2"/>
  <c r="C129" i="2"/>
  <c r="E129" i="2" l="1"/>
  <c r="D129" i="2"/>
  <c r="C130" i="2"/>
  <c r="E130" i="2" l="1"/>
  <c r="D130" i="2"/>
  <c r="C131" i="2"/>
  <c r="E131" i="2" l="1"/>
  <c r="D131" i="2"/>
  <c r="C132" i="2"/>
  <c r="E132" i="2" l="1"/>
  <c r="D132" i="2"/>
  <c r="C133" i="2"/>
  <c r="E133" i="2" l="1"/>
  <c r="D133" i="2"/>
  <c r="C134" i="2"/>
  <c r="E134" i="2" l="1"/>
  <c r="D134" i="2"/>
  <c r="C135" i="2"/>
  <c r="E135" i="2" l="1"/>
  <c r="D135" i="2"/>
  <c r="C136" i="2"/>
  <c r="E136" i="2" l="1"/>
  <c r="D136" i="2"/>
  <c r="C137" i="2"/>
  <c r="E137" i="2" l="1"/>
  <c r="D137" i="2"/>
  <c r="C138" i="2"/>
  <c r="E138" i="2" l="1"/>
  <c r="D138" i="2"/>
  <c r="C139" i="2"/>
  <c r="E139" i="2" l="1"/>
  <c r="D139" i="2"/>
  <c r="C140" i="2"/>
  <c r="E140" i="2" l="1"/>
  <c r="D140" i="2"/>
  <c r="C141" i="2"/>
  <c r="E141" i="2" l="1"/>
  <c r="D141" i="2"/>
  <c r="C142" i="2"/>
  <c r="E142" i="2" l="1"/>
  <c r="D142" i="2"/>
  <c r="C143" i="2"/>
  <c r="E143" i="2" l="1"/>
  <c r="D143" i="2"/>
  <c r="C144" i="2"/>
  <c r="E144" i="2" l="1"/>
  <c r="D144" i="2"/>
  <c r="C145" i="2"/>
  <c r="D145" i="2" l="1"/>
  <c r="E145" i="2"/>
</calcChain>
</file>

<file path=xl/sharedStrings.xml><?xml version="1.0" encoding="utf-8"?>
<sst xmlns="http://schemas.openxmlformats.org/spreadsheetml/2006/main" count="22" uniqueCount="15">
  <si>
    <t>Time</t>
  </si>
  <si>
    <t>Data</t>
  </si>
  <si>
    <t>Kuartal</t>
  </si>
  <si>
    <t>Penjualan</t>
  </si>
  <si>
    <t>Alpha</t>
  </si>
  <si>
    <t>Beta</t>
  </si>
  <si>
    <t>Gamma</t>
  </si>
  <si>
    <t>St</t>
  </si>
  <si>
    <t>lt</t>
  </si>
  <si>
    <t>bt</t>
  </si>
  <si>
    <t>Ft+m</t>
  </si>
  <si>
    <t>E^2</t>
  </si>
  <si>
    <t>MSE</t>
  </si>
  <si>
    <t>Bt</t>
  </si>
  <si>
    <t xml:space="preserve">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</si>
</sst>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01470386574157E-2"/>
          <c:y val="0.14417423001259572"/>
          <c:w val="0.86562005674996068"/>
          <c:h val="0.74372171619293426"/>
        </c:manualLayout>
      </c:layout>
      <c:lineChart>
        <c:grouping val="standard"/>
        <c:varyColors val="0"/>
        <c:ser>
          <c:idx val="0"/>
          <c:order val="0"/>
          <c:tx>
            <c:strRef>
              <c:f>Multiplikatif!$B$1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Multiplikatif!$A$2:$A$145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Multiplikatif!$B$2:$B$145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4-4FD5-972B-AB9BBC60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95679"/>
        <c:axId val="670297343"/>
      </c:lineChart>
      <c:catAx>
        <c:axId val="6702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7343"/>
        <c:crosses val="autoZero"/>
        <c:auto val="1"/>
        <c:lblAlgn val="ctr"/>
        <c:lblOffset val="100"/>
        <c:noMultiLvlLbl val="0"/>
      </c:catAx>
      <c:valAx>
        <c:axId val="6702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</a:t>
            </a:r>
            <a:r>
              <a:rPr lang="en-ID" baseline="0"/>
              <a:t> Asli VS Ramal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Multiplikatif!$B$1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Multiplikatif!$B$2:$B$145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F-4B4C-85EB-D99187B36527}"/>
            </c:ext>
          </c:extLst>
        </c:ser>
        <c:ser>
          <c:idx val="1"/>
          <c:order val="1"/>
          <c:tx>
            <c:strRef>
              <c:f>Multiplikatif!$F$1</c:f>
              <c:strCache>
                <c:ptCount val="1"/>
                <c:pt idx="0">
                  <c:v>Ft+m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Multiplikatif!$F$2:$F$145</c:f>
              <c:numCache>
                <c:formatCode>General</c:formatCode>
                <c:ptCount val="144"/>
                <c:pt idx="13">
                  <c:v>120.49175187969927</c:v>
                </c:pt>
                <c:pt idx="14">
                  <c:v>137.32005536383332</c:v>
                </c:pt>
                <c:pt idx="15">
                  <c:v>136.26109851604437</c:v>
                </c:pt>
                <c:pt idx="16">
                  <c:v>128.8099857439303</c:v>
                </c:pt>
                <c:pt idx="17">
                  <c:v>144.15718942102012</c:v>
                </c:pt>
                <c:pt idx="18">
                  <c:v>160.62531959466895</c:v>
                </c:pt>
                <c:pt idx="19">
                  <c:v>164.2122449714827</c:v>
                </c:pt>
                <c:pt idx="20">
                  <c:v>153.64098304592267</c:v>
                </c:pt>
                <c:pt idx="21">
                  <c:v>136.74457622047618</c:v>
                </c:pt>
                <c:pt idx="22">
                  <c:v>120.13892759824692</c:v>
                </c:pt>
                <c:pt idx="23">
                  <c:v>136.23774001885999</c:v>
                </c:pt>
                <c:pt idx="24">
                  <c:v>131.44289329761321</c:v>
                </c:pt>
                <c:pt idx="25">
                  <c:v>143.17839431314945</c:v>
                </c:pt>
                <c:pt idx="26">
                  <c:v>163.6053501961477</c:v>
                </c:pt>
                <c:pt idx="27">
                  <c:v>164.73271753593974</c:v>
                </c:pt>
                <c:pt idx="28">
                  <c:v>156.15631676721819</c:v>
                </c:pt>
                <c:pt idx="29">
                  <c:v>180.90199923082028</c:v>
                </c:pt>
                <c:pt idx="30">
                  <c:v>200.76975893551381</c:v>
                </c:pt>
                <c:pt idx="31">
                  <c:v>203.08813658783717</c:v>
                </c:pt>
                <c:pt idx="32">
                  <c:v>188.3664089646345</c:v>
                </c:pt>
                <c:pt idx="33">
                  <c:v>165.83815342963487</c:v>
                </c:pt>
                <c:pt idx="34">
                  <c:v>145.93174075601016</c:v>
                </c:pt>
                <c:pt idx="35">
                  <c:v>168.17582591324731</c:v>
                </c:pt>
                <c:pt idx="36">
                  <c:v>161.71468229903624</c:v>
                </c:pt>
                <c:pt idx="37">
                  <c:v>174.36844983947705</c:v>
                </c:pt>
                <c:pt idx="38">
                  <c:v>199.0848060983879</c:v>
                </c:pt>
                <c:pt idx="39">
                  <c:v>194.76278952651222</c:v>
                </c:pt>
                <c:pt idx="40">
                  <c:v>182.7623648250223</c:v>
                </c:pt>
                <c:pt idx="41">
                  <c:v>205.78494476824346</c:v>
                </c:pt>
                <c:pt idx="42">
                  <c:v>231.30472267832985</c:v>
                </c:pt>
                <c:pt idx="43">
                  <c:v>233.43662955524388</c:v>
                </c:pt>
                <c:pt idx="44">
                  <c:v>218.64198102714286</c:v>
                </c:pt>
                <c:pt idx="45">
                  <c:v>191.34233052468676</c:v>
                </c:pt>
                <c:pt idx="46">
                  <c:v>169.02529669533766</c:v>
                </c:pt>
                <c:pt idx="47">
                  <c:v>195.14851353993421</c:v>
                </c:pt>
                <c:pt idx="48">
                  <c:v>188.27229255972273</c:v>
                </c:pt>
                <c:pt idx="49">
                  <c:v>201.91597128136416</c:v>
                </c:pt>
                <c:pt idx="50">
                  <c:v>226.64728453240403</c:v>
                </c:pt>
                <c:pt idx="51">
                  <c:v>224.36400044719363</c:v>
                </c:pt>
                <c:pt idx="52">
                  <c:v>216.4724886084025</c:v>
                </c:pt>
                <c:pt idx="53">
                  <c:v>247.59279684854991</c:v>
                </c:pt>
                <c:pt idx="54">
                  <c:v>273.50929388415108</c:v>
                </c:pt>
                <c:pt idx="55">
                  <c:v>274.93993652172765</c:v>
                </c:pt>
                <c:pt idx="56">
                  <c:v>254.11116221729307</c:v>
                </c:pt>
                <c:pt idx="57">
                  <c:v>221.49149915737777</c:v>
                </c:pt>
                <c:pt idx="58">
                  <c:v>193.67024623233982</c:v>
                </c:pt>
                <c:pt idx="59">
                  <c:v>218.72533775313275</c:v>
                </c:pt>
                <c:pt idx="60">
                  <c:v>207.24898720770395</c:v>
                </c:pt>
                <c:pt idx="61">
                  <c:v>217.9156282137931</c:v>
                </c:pt>
                <c:pt idx="62">
                  <c:v>238.13133811995908</c:v>
                </c:pt>
                <c:pt idx="63">
                  <c:v>231.25885276086811</c:v>
                </c:pt>
                <c:pt idx="64">
                  <c:v>218.19990179453461</c:v>
                </c:pt>
                <c:pt idx="65">
                  <c:v>247.27611053325319</c:v>
                </c:pt>
                <c:pt idx="66">
                  <c:v>275.67760450829206</c:v>
                </c:pt>
                <c:pt idx="67">
                  <c:v>283.29655322893797</c:v>
                </c:pt>
                <c:pt idx="68">
                  <c:v>262.5545575251478</c:v>
                </c:pt>
                <c:pt idx="69">
                  <c:v>230.86694408616384</c:v>
                </c:pt>
                <c:pt idx="70">
                  <c:v>202.83974257019426</c:v>
                </c:pt>
                <c:pt idx="71">
                  <c:v>232.11025451788615</c:v>
                </c:pt>
                <c:pt idx="72">
                  <c:v>223.65603758617641</c:v>
                </c:pt>
                <c:pt idx="73">
                  <c:v>239.10889635543691</c:v>
                </c:pt>
                <c:pt idx="74">
                  <c:v>269.8518774544537</c:v>
                </c:pt>
                <c:pt idx="75">
                  <c:v>263.2999014351974</c:v>
                </c:pt>
                <c:pt idx="76">
                  <c:v>252.61743381605888</c:v>
                </c:pt>
                <c:pt idx="77">
                  <c:v>287.43195949349456</c:v>
                </c:pt>
                <c:pt idx="78">
                  <c:v>324.28531552475931</c:v>
                </c:pt>
                <c:pt idx="79">
                  <c:v>336.07227628253389</c:v>
                </c:pt>
                <c:pt idx="80">
                  <c:v>312.4377427664362</c:v>
                </c:pt>
                <c:pt idx="81">
                  <c:v>276.97196334626494</c:v>
                </c:pt>
                <c:pt idx="82">
                  <c:v>244.60636830809514</c:v>
                </c:pt>
                <c:pt idx="83">
                  <c:v>279.26322029184092</c:v>
                </c:pt>
                <c:pt idx="84">
                  <c:v>271.87612444976662</c:v>
                </c:pt>
                <c:pt idx="85">
                  <c:v>288.43351268317747</c:v>
                </c:pt>
                <c:pt idx="86">
                  <c:v>325.97809914263553</c:v>
                </c:pt>
                <c:pt idx="87">
                  <c:v>318.43309548342887</c:v>
                </c:pt>
                <c:pt idx="88">
                  <c:v>304.48810814437229</c:v>
                </c:pt>
                <c:pt idx="89">
                  <c:v>345.83995627604224</c:v>
                </c:pt>
                <c:pt idx="90">
                  <c:v>390.12764756804626</c:v>
                </c:pt>
                <c:pt idx="91">
                  <c:v>398.09982386511865</c:v>
                </c:pt>
                <c:pt idx="92">
                  <c:v>368.58948331399904</c:v>
                </c:pt>
                <c:pt idx="93">
                  <c:v>324.19678501913501</c:v>
                </c:pt>
                <c:pt idx="94">
                  <c:v>283.15192176211843</c:v>
                </c:pt>
                <c:pt idx="95">
                  <c:v>322.41774516318515</c:v>
                </c:pt>
                <c:pt idx="96">
                  <c:v>310.91556456851293</c:v>
                </c:pt>
                <c:pt idx="97">
                  <c:v>325.83448861315355</c:v>
                </c:pt>
                <c:pt idx="98">
                  <c:v>364.51879869818021</c:v>
                </c:pt>
                <c:pt idx="99">
                  <c:v>355.41129264546112</c:v>
                </c:pt>
                <c:pt idx="100">
                  <c:v>339.34108773725904</c:v>
                </c:pt>
                <c:pt idx="101">
                  <c:v>384.93998566170563</c:v>
                </c:pt>
                <c:pt idx="102">
                  <c:v>433.95242496955404</c:v>
                </c:pt>
                <c:pt idx="103">
                  <c:v>442.18204911279054</c:v>
                </c:pt>
                <c:pt idx="104">
                  <c:v>411.00215225800753</c:v>
                </c:pt>
                <c:pt idx="105">
                  <c:v>362.20712797872892</c:v>
                </c:pt>
                <c:pt idx="106">
                  <c:v>317.11453378248439</c:v>
                </c:pt>
                <c:pt idx="107">
                  <c:v>360.99533441322939</c:v>
                </c:pt>
                <c:pt idx="108">
                  <c:v>347.30331237229302</c:v>
                </c:pt>
                <c:pt idx="109">
                  <c:v>359.52697603157151</c:v>
                </c:pt>
                <c:pt idx="110">
                  <c:v>398.84194585715045</c:v>
                </c:pt>
                <c:pt idx="111">
                  <c:v>382.04248873025972</c:v>
                </c:pt>
                <c:pt idx="112">
                  <c:v>358.86255111726882</c:v>
                </c:pt>
                <c:pt idx="113">
                  <c:v>402.75384130375966</c:v>
                </c:pt>
                <c:pt idx="114">
                  <c:v>449.50535702275181</c:v>
                </c:pt>
                <c:pt idx="115">
                  <c:v>457.18461013253687</c:v>
                </c:pt>
                <c:pt idx="116">
                  <c:v>425.93991134570848</c:v>
                </c:pt>
                <c:pt idx="117">
                  <c:v>370.5843327730031</c:v>
                </c:pt>
                <c:pt idx="118">
                  <c:v>323.69563320907309</c:v>
                </c:pt>
                <c:pt idx="119">
                  <c:v>365.99650567654044</c:v>
                </c:pt>
                <c:pt idx="120">
                  <c:v>350.37910827906001</c:v>
                </c:pt>
                <c:pt idx="121">
                  <c:v>363.39385813138648</c:v>
                </c:pt>
                <c:pt idx="122">
                  <c:v>407.04171524834777</c:v>
                </c:pt>
                <c:pt idx="123">
                  <c:v>396.64959277511076</c:v>
                </c:pt>
                <c:pt idx="124">
                  <c:v>381.01086068741228</c:v>
                </c:pt>
                <c:pt idx="125">
                  <c:v>437.55117061850683</c:v>
                </c:pt>
                <c:pt idx="126">
                  <c:v>489.5474181184988</c:v>
                </c:pt>
                <c:pt idx="127">
                  <c:v>502.1363802218072</c:v>
                </c:pt>
                <c:pt idx="128">
                  <c:v>467.00262107891353</c:v>
                </c:pt>
                <c:pt idx="129">
                  <c:v>411.60810621879091</c:v>
                </c:pt>
                <c:pt idx="130">
                  <c:v>362.19918030550497</c:v>
                </c:pt>
                <c:pt idx="131">
                  <c:v>414.23696764783921</c:v>
                </c:pt>
                <c:pt idx="132">
                  <c:v>405.15161130430272</c:v>
                </c:pt>
                <c:pt idx="133">
                  <c:v>421.21906806592085</c:v>
                </c:pt>
                <c:pt idx="134">
                  <c:v>474.16751784380449</c:v>
                </c:pt>
                <c:pt idx="135">
                  <c:v>452.96835012704554</c:v>
                </c:pt>
                <c:pt idx="136">
                  <c:v>440.09455077711641</c:v>
                </c:pt>
                <c:pt idx="137">
                  <c:v>503.4064121095696</c:v>
                </c:pt>
                <c:pt idx="138">
                  <c:v>563.71152222216665</c:v>
                </c:pt>
                <c:pt idx="139">
                  <c:v>577.46245850347077</c:v>
                </c:pt>
                <c:pt idx="140">
                  <c:v>528.3045507452365</c:v>
                </c:pt>
                <c:pt idx="141">
                  <c:v>462.96218015043723</c:v>
                </c:pt>
                <c:pt idx="142">
                  <c:v>408.31892896888149</c:v>
                </c:pt>
                <c:pt idx="143">
                  <c:v>462.27874614056088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4B4C-85EB-D99187B3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52047"/>
        <c:axId val="1007335407"/>
      </c:lineChart>
      <c:catAx>
        <c:axId val="100735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35407"/>
        <c:crosses val="autoZero"/>
        <c:auto val="1"/>
        <c:lblAlgn val="ctr"/>
        <c:lblOffset val="100"/>
        <c:noMultiLvlLbl val="0"/>
      </c:catAx>
      <c:valAx>
        <c:axId val="10073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Asli VS</a:t>
            </a:r>
            <a:r>
              <a:rPr lang="en-ID" baseline="0"/>
              <a:t> ramalan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Multiplikatif!$B$1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Multiplikatif!$B$2:$B$147</c:f>
              <c:numCache>
                <c:formatCode>General</c:formatCode>
                <c:ptCount val="14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D-4284-98B9-A28DD3356964}"/>
            </c:ext>
          </c:extLst>
        </c:ser>
        <c:ser>
          <c:idx val="1"/>
          <c:order val="1"/>
          <c:tx>
            <c:strRef>
              <c:f>Multiplikatif!$F$1</c:f>
              <c:strCache>
                <c:ptCount val="1"/>
                <c:pt idx="0">
                  <c:v>Ft+m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Multiplikatif!$F$2:$F$147</c:f>
              <c:numCache>
                <c:formatCode>General</c:formatCode>
                <c:ptCount val="146"/>
                <c:pt idx="13">
                  <c:v>120.49175187969927</c:v>
                </c:pt>
                <c:pt idx="14">
                  <c:v>137.32005536383332</c:v>
                </c:pt>
                <c:pt idx="15">
                  <c:v>136.26109851604437</c:v>
                </c:pt>
                <c:pt idx="16">
                  <c:v>128.8099857439303</c:v>
                </c:pt>
                <c:pt idx="17">
                  <c:v>144.15718942102012</c:v>
                </c:pt>
                <c:pt idx="18">
                  <c:v>160.62531959466895</c:v>
                </c:pt>
                <c:pt idx="19">
                  <c:v>164.2122449714827</c:v>
                </c:pt>
                <c:pt idx="20">
                  <c:v>153.64098304592267</c:v>
                </c:pt>
                <c:pt idx="21">
                  <c:v>136.74457622047618</c:v>
                </c:pt>
                <c:pt idx="22">
                  <c:v>120.13892759824692</c:v>
                </c:pt>
                <c:pt idx="23">
                  <c:v>136.23774001885999</c:v>
                </c:pt>
                <c:pt idx="24">
                  <c:v>131.44289329761321</c:v>
                </c:pt>
                <c:pt idx="25">
                  <c:v>143.17839431314945</c:v>
                </c:pt>
                <c:pt idx="26">
                  <c:v>163.6053501961477</c:v>
                </c:pt>
                <c:pt idx="27">
                  <c:v>164.73271753593974</c:v>
                </c:pt>
                <c:pt idx="28">
                  <c:v>156.15631676721819</c:v>
                </c:pt>
                <c:pt idx="29">
                  <c:v>180.90199923082028</c:v>
                </c:pt>
                <c:pt idx="30">
                  <c:v>200.76975893551381</c:v>
                </c:pt>
                <c:pt idx="31">
                  <c:v>203.08813658783717</c:v>
                </c:pt>
                <c:pt idx="32">
                  <c:v>188.3664089646345</c:v>
                </c:pt>
                <c:pt idx="33">
                  <c:v>165.83815342963487</c:v>
                </c:pt>
                <c:pt idx="34">
                  <c:v>145.93174075601016</c:v>
                </c:pt>
                <c:pt idx="35">
                  <c:v>168.17582591324731</c:v>
                </c:pt>
                <c:pt idx="36">
                  <c:v>161.71468229903624</c:v>
                </c:pt>
                <c:pt idx="37">
                  <c:v>174.36844983947705</c:v>
                </c:pt>
                <c:pt idx="38">
                  <c:v>199.0848060983879</c:v>
                </c:pt>
                <c:pt idx="39">
                  <c:v>194.76278952651222</c:v>
                </c:pt>
                <c:pt idx="40">
                  <c:v>182.7623648250223</c:v>
                </c:pt>
                <c:pt idx="41">
                  <c:v>205.78494476824346</c:v>
                </c:pt>
                <c:pt idx="42">
                  <c:v>231.30472267832985</c:v>
                </c:pt>
                <c:pt idx="43">
                  <c:v>233.43662955524388</c:v>
                </c:pt>
                <c:pt idx="44">
                  <c:v>218.64198102714286</c:v>
                </c:pt>
                <c:pt idx="45">
                  <c:v>191.34233052468676</c:v>
                </c:pt>
                <c:pt idx="46">
                  <c:v>169.02529669533766</c:v>
                </c:pt>
                <c:pt idx="47">
                  <c:v>195.14851353993421</c:v>
                </c:pt>
                <c:pt idx="48">
                  <c:v>188.27229255972273</c:v>
                </c:pt>
                <c:pt idx="49">
                  <c:v>201.91597128136416</c:v>
                </c:pt>
                <c:pt idx="50">
                  <c:v>226.64728453240403</c:v>
                </c:pt>
                <c:pt idx="51">
                  <c:v>224.36400044719363</c:v>
                </c:pt>
                <c:pt idx="52">
                  <c:v>216.4724886084025</c:v>
                </c:pt>
                <c:pt idx="53">
                  <c:v>247.59279684854991</c:v>
                </c:pt>
                <c:pt idx="54">
                  <c:v>273.50929388415108</c:v>
                </c:pt>
                <c:pt idx="55">
                  <c:v>274.93993652172765</c:v>
                </c:pt>
                <c:pt idx="56">
                  <c:v>254.11116221729307</c:v>
                </c:pt>
                <c:pt idx="57">
                  <c:v>221.49149915737777</c:v>
                </c:pt>
                <c:pt idx="58">
                  <c:v>193.67024623233982</c:v>
                </c:pt>
                <c:pt idx="59">
                  <c:v>218.72533775313275</c:v>
                </c:pt>
                <c:pt idx="60">
                  <c:v>207.24898720770395</c:v>
                </c:pt>
                <c:pt idx="61">
                  <c:v>217.9156282137931</c:v>
                </c:pt>
                <c:pt idx="62">
                  <c:v>238.13133811995908</c:v>
                </c:pt>
                <c:pt idx="63">
                  <c:v>231.25885276086811</c:v>
                </c:pt>
                <c:pt idx="64">
                  <c:v>218.19990179453461</c:v>
                </c:pt>
                <c:pt idx="65">
                  <c:v>247.27611053325319</c:v>
                </c:pt>
                <c:pt idx="66">
                  <c:v>275.67760450829206</c:v>
                </c:pt>
                <c:pt idx="67">
                  <c:v>283.29655322893797</c:v>
                </c:pt>
                <c:pt idx="68">
                  <c:v>262.5545575251478</c:v>
                </c:pt>
                <c:pt idx="69">
                  <c:v>230.86694408616384</c:v>
                </c:pt>
                <c:pt idx="70">
                  <c:v>202.83974257019426</c:v>
                </c:pt>
                <c:pt idx="71">
                  <c:v>232.11025451788615</c:v>
                </c:pt>
                <c:pt idx="72">
                  <c:v>223.65603758617641</c:v>
                </c:pt>
                <c:pt idx="73">
                  <c:v>239.10889635543691</c:v>
                </c:pt>
                <c:pt idx="74">
                  <c:v>269.8518774544537</c:v>
                </c:pt>
                <c:pt idx="75">
                  <c:v>263.2999014351974</c:v>
                </c:pt>
                <c:pt idx="76">
                  <c:v>252.61743381605888</c:v>
                </c:pt>
                <c:pt idx="77">
                  <c:v>287.43195949349456</c:v>
                </c:pt>
                <c:pt idx="78">
                  <c:v>324.28531552475931</c:v>
                </c:pt>
                <c:pt idx="79">
                  <c:v>336.07227628253389</c:v>
                </c:pt>
                <c:pt idx="80">
                  <c:v>312.4377427664362</c:v>
                </c:pt>
                <c:pt idx="81">
                  <c:v>276.97196334626494</c:v>
                </c:pt>
                <c:pt idx="82">
                  <c:v>244.60636830809514</c:v>
                </c:pt>
                <c:pt idx="83">
                  <c:v>279.26322029184092</c:v>
                </c:pt>
                <c:pt idx="84">
                  <c:v>271.87612444976662</c:v>
                </c:pt>
                <c:pt idx="85">
                  <c:v>288.43351268317747</c:v>
                </c:pt>
                <c:pt idx="86">
                  <c:v>325.97809914263553</c:v>
                </c:pt>
                <c:pt idx="87">
                  <c:v>318.43309548342887</c:v>
                </c:pt>
                <c:pt idx="88">
                  <c:v>304.48810814437229</c:v>
                </c:pt>
                <c:pt idx="89">
                  <c:v>345.83995627604224</c:v>
                </c:pt>
                <c:pt idx="90">
                  <c:v>390.12764756804626</c:v>
                </c:pt>
                <c:pt idx="91">
                  <c:v>398.09982386511865</c:v>
                </c:pt>
                <c:pt idx="92">
                  <c:v>368.58948331399904</c:v>
                </c:pt>
                <c:pt idx="93">
                  <c:v>324.19678501913501</c:v>
                </c:pt>
                <c:pt idx="94">
                  <c:v>283.15192176211843</c:v>
                </c:pt>
                <c:pt idx="95">
                  <c:v>322.41774516318515</c:v>
                </c:pt>
                <c:pt idx="96">
                  <c:v>310.91556456851293</c:v>
                </c:pt>
                <c:pt idx="97">
                  <c:v>325.83448861315355</c:v>
                </c:pt>
                <c:pt idx="98">
                  <c:v>364.51879869818021</c:v>
                </c:pt>
                <c:pt idx="99">
                  <c:v>355.41129264546112</c:v>
                </c:pt>
                <c:pt idx="100">
                  <c:v>339.34108773725904</c:v>
                </c:pt>
                <c:pt idx="101">
                  <c:v>384.93998566170563</c:v>
                </c:pt>
                <c:pt idx="102">
                  <c:v>433.95242496955404</c:v>
                </c:pt>
                <c:pt idx="103">
                  <c:v>442.18204911279054</c:v>
                </c:pt>
                <c:pt idx="104">
                  <c:v>411.00215225800753</c:v>
                </c:pt>
                <c:pt idx="105">
                  <c:v>362.20712797872892</c:v>
                </c:pt>
                <c:pt idx="106">
                  <c:v>317.11453378248439</c:v>
                </c:pt>
                <c:pt idx="107">
                  <c:v>360.99533441322939</c:v>
                </c:pt>
                <c:pt idx="108">
                  <c:v>347.30331237229302</c:v>
                </c:pt>
                <c:pt idx="109">
                  <c:v>359.52697603157151</c:v>
                </c:pt>
                <c:pt idx="110">
                  <c:v>398.84194585715045</c:v>
                </c:pt>
                <c:pt idx="111">
                  <c:v>382.04248873025972</c:v>
                </c:pt>
                <c:pt idx="112">
                  <c:v>358.86255111726882</c:v>
                </c:pt>
                <c:pt idx="113">
                  <c:v>402.75384130375966</c:v>
                </c:pt>
                <c:pt idx="114">
                  <c:v>449.50535702275181</c:v>
                </c:pt>
                <c:pt idx="115">
                  <c:v>457.18461013253687</c:v>
                </c:pt>
                <c:pt idx="116">
                  <c:v>425.93991134570848</c:v>
                </c:pt>
                <c:pt idx="117">
                  <c:v>370.5843327730031</c:v>
                </c:pt>
                <c:pt idx="118">
                  <c:v>323.69563320907309</c:v>
                </c:pt>
                <c:pt idx="119">
                  <c:v>365.99650567654044</c:v>
                </c:pt>
                <c:pt idx="120">
                  <c:v>350.37910827906001</c:v>
                </c:pt>
                <c:pt idx="121">
                  <c:v>363.39385813138648</c:v>
                </c:pt>
                <c:pt idx="122">
                  <c:v>407.04171524834777</c:v>
                </c:pt>
                <c:pt idx="123">
                  <c:v>396.64959277511076</c:v>
                </c:pt>
                <c:pt idx="124">
                  <c:v>381.01086068741228</c:v>
                </c:pt>
                <c:pt idx="125">
                  <c:v>437.55117061850683</c:v>
                </c:pt>
                <c:pt idx="126">
                  <c:v>489.5474181184988</c:v>
                </c:pt>
                <c:pt idx="127">
                  <c:v>502.1363802218072</c:v>
                </c:pt>
                <c:pt idx="128">
                  <c:v>467.00262107891353</c:v>
                </c:pt>
                <c:pt idx="129">
                  <c:v>411.60810621879091</c:v>
                </c:pt>
                <c:pt idx="130">
                  <c:v>362.19918030550497</c:v>
                </c:pt>
                <c:pt idx="131">
                  <c:v>414.23696764783921</c:v>
                </c:pt>
                <c:pt idx="132">
                  <c:v>405.15161130430272</c:v>
                </c:pt>
                <c:pt idx="133">
                  <c:v>421.21906806592085</c:v>
                </c:pt>
                <c:pt idx="134">
                  <c:v>474.16751784380449</c:v>
                </c:pt>
                <c:pt idx="135">
                  <c:v>452.96835012704554</c:v>
                </c:pt>
                <c:pt idx="136">
                  <c:v>440.09455077711641</c:v>
                </c:pt>
                <c:pt idx="137">
                  <c:v>503.4064121095696</c:v>
                </c:pt>
                <c:pt idx="138">
                  <c:v>563.71152222216665</c:v>
                </c:pt>
                <c:pt idx="139">
                  <c:v>577.46245850347077</c:v>
                </c:pt>
                <c:pt idx="140">
                  <c:v>528.3045507452365</c:v>
                </c:pt>
                <c:pt idx="141">
                  <c:v>462.96218015043723</c:v>
                </c:pt>
                <c:pt idx="142">
                  <c:v>408.31892896888149</c:v>
                </c:pt>
                <c:pt idx="143">
                  <c:v>462.27874614056088</c:v>
                </c:pt>
                <c:pt idx="144">
                  <c:v>448.62964628934481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D-4284-98B9-A28DD335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880319"/>
        <c:axId val="1649862015"/>
      </c:lineChart>
      <c:catAx>
        <c:axId val="164988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2015"/>
        <c:crosses val="autoZero"/>
        <c:auto val="1"/>
        <c:lblAlgn val="ctr"/>
        <c:lblOffset val="100"/>
        <c:noMultiLvlLbl val="0"/>
      </c:catAx>
      <c:valAx>
        <c:axId val="1649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Aditif!$B$1</c:f>
              <c:strCache>
                <c:ptCount val="1"/>
                <c:pt idx="0">
                  <c:v>Penjualan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Aditif!$B$2:$B$26</c:f>
              <c:numCache>
                <c:formatCode>General</c:formatCode>
                <c:ptCount val="25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425</c:v>
                </c:pt>
                <c:pt idx="6">
                  <c:v>498</c:v>
                </c:pt>
                <c:pt idx="7">
                  <c:v>387</c:v>
                </c:pt>
                <c:pt idx="8">
                  <c:v>445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611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654</c:v>
                </c:pt>
                <c:pt idx="21">
                  <c:v>732</c:v>
                </c:pt>
                <c:pt idx="22">
                  <c:v>835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B-4C99-AC66-53525B45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4447"/>
        <c:axId val="1682011119"/>
      </c:lineChart>
      <c:catAx>
        <c:axId val="168201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11119"/>
        <c:crosses val="autoZero"/>
        <c:auto val="1"/>
        <c:lblAlgn val="ctr"/>
        <c:lblOffset val="100"/>
        <c:noMultiLvlLbl val="0"/>
      </c:catAx>
      <c:valAx>
        <c:axId val="1682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Asli Vs Ramalan</a:t>
            </a:r>
          </a:p>
        </c:rich>
      </c:tx>
      <c:layout>
        <c:manualLayout>
          <c:xMode val="edge"/>
          <c:yMode val="edge"/>
          <c:x val="0.2886248906386701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Aditif!$B$1</c:f>
              <c:strCache>
                <c:ptCount val="1"/>
                <c:pt idx="0">
                  <c:v>Penjualan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Aditif!$B$2:$B$26</c:f>
              <c:numCache>
                <c:formatCode>General</c:formatCode>
                <c:ptCount val="25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425</c:v>
                </c:pt>
                <c:pt idx="6">
                  <c:v>498</c:v>
                </c:pt>
                <c:pt idx="7">
                  <c:v>387</c:v>
                </c:pt>
                <c:pt idx="8">
                  <c:v>445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611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654</c:v>
                </c:pt>
                <c:pt idx="21">
                  <c:v>732</c:v>
                </c:pt>
                <c:pt idx="22">
                  <c:v>835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A-407E-A980-A24894639030}"/>
            </c:ext>
          </c:extLst>
        </c:ser>
        <c:ser>
          <c:idx val="1"/>
          <c:order val="1"/>
          <c:tx>
            <c:strRef>
              <c:f>Aditif!$F$1</c:f>
              <c:strCache>
                <c:ptCount val="1"/>
                <c:pt idx="0">
                  <c:v>Ft+m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Aditif!$F$2:$F$26</c:f>
              <c:numCache>
                <c:formatCode>General</c:formatCode>
                <c:ptCount val="25"/>
                <c:pt idx="5">
                  <c:v>408.53500000000003</c:v>
                </c:pt>
                <c:pt idx="6">
                  <c:v>470.09230000000002</c:v>
                </c:pt>
                <c:pt idx="7">
                  <c:v>396.49629400000003</c:v>
                </c:pt>
                <c:pt idx="8">
                  <c:v>427.59956332000007</c:v>
                </c:pt>
                <c:pt idx="9">
                  <c:v>466.34878750960007</c:v>
                </c:pt>
                <c:pt idx="10">
                  <c:v>536.05029911108807</c:v>
                </c:pt>
                <c:pt idx="11">
                  <c:v>466.57663465005675</c:v>
                </c:pt>
                <c:pt idx="12">
                  <c:v>504.48819937543055</c:v>
                </c:pt>
                <c:pt idx="13">
                  <c:v>551.62044897343696</c:v>
                </c:pt>
                <c:pt idx="14">
                  <c:v>626.88485617589788</c:v>
                </c:pt>
                <c:pt idx="15">
                  <c:v>560.71182409684945</c:v>
                </c:pt>
                <c:pt idx="16">
                  <c:v>600.66578177141753</c:v>
                </c:pt>
                <c:pt idx="17">
                  <c:v>648.89956668595426</c:v>
                </c:pt>
                <c:pt idx="18">
                  <c:v>726.41433348321095</c:v>
                </c:pt>
                <c:pt idx="19">
                  <c:v>658.9884971051132</c:v>
                </c:pt>
                <c:pt idx="20">
                  <c:v>688.82959829013191</c:v>
                </c:pt>
                <c:pt idx="21">
                  <c:v>725.91862859305604</c:v>
                </c:pt>
                <c:pt idx="22">
                  <c:v>791.58597118757189</c:v>
                </c:pt>
                <c:pt idx="23">
                  <c:v>717.93638682020833</c:v>
                </c:pt>
                <c:pt idx="24">
                  <c:v>750.22885431698785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A-407E-A980-A2489463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24399"/>
        <c:axId val="1005728975"/>
      </c:lineChart>
      <c:catAx>
        <c:axId val="100572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28975"/>
        <c:crosses val="autoZero"/>
        <c:auto val="1"/>
        <c:lblAlgn val="ctr"/>
        <c:lblOffset val="100"/>
        <c:noMultiLvlLbl val="0"/>
      </c:catAx>
      <c:valAx>
        <c:axId val="10057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11</xdr:row>
      <xdr:rowOff>9525</xdr:rowOff>
    </xdr:from>
    <xdr:to>
      <xdr:col>17</xdr:col>
      <xdr:colOff>142875</xdr:colOff>
      <xdr:row>30</xdr:row>
      <xdr:rowOff>80962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2151527-E83A-48E6-BC76-0D9D3DA2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30</xdr:row>
      <xdr:rowOff>119062</xdr:rowOff>
    </xdr:from>
    <xdr:to>
      <xdr:col>16</xdr:col>
      <xdr:colOff>85725</xdr:colOff>
      <xdr:row>45</xdr:row>
      <xdr:rowOff>4762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90C3898B-9F69-4F71-81CE-FF3042AF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13</xdr:row>
      <xdr:rowOff>157162</xdr:rowOff>
    </xdr:from>
    <xdr:to>
      <xdr:col>23</xdr:col>
      <xdr:colOff>400050</xdr:colOff>
      <xdr:row>28</xdr:row>
      <xdr:rowOff>42862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28A298A6-D296-4D16-9B31-A51CA565B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27</xdr:row>
      <xdr:rowOff>80962</xdr:rowOff>
    </xdr:from>
    <xdr:to>
      <xdr:col>11</xdr:col>
      <xdr:colOff>571500</xdr:colOff>
      <xdr:row>41</xdr:row>
      <xdr:rowOff>157162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B88E2EF-F8EB-43F2-BA3D-23326C9C9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11</xdr:row>
      <xdr:rowOff>14287</xdr:rowOff>
    </xdr:from>
    <xdr:to>
      <xdr:col>22</xdr:col>
      <xdr:colOff>57150</xdr:colOff>
      <xdr:row>25</xdr:row>
      <xdr:rowOff>90487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E825B774-59AF-4F3F-AD67-24FE58D8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9A18-A934-4CAE-B13A-61E5292ED536}">
  <dimension ref="A1:K146"/>
  <sheetViews>
    <sheetView workbookViewId="0">
      <selection sqref="A1:B145"/>
    </sheetView>
  </sheetViews>
  <sheetFormatPr defaultRowHeight="15" x14ac:dyDescent="0.25"/>
  <cols>
    <col min="1" max="2" width="8.7109375" style="3"/>
    <col min="3" max="3" width="14.140625" style="3" customWidth="1"/>
    <col min="4" max="7" width="8.7109375" style="3"/>
  </cols>
  <sheetData>
    <row r="1" spans="1:11" x14ac:dyDescent="0.25">
      <c r="A1" s="2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5" t="s">
        <v>12</v>
      </c>
      <c r="J1" t="s">
        <v>4</v>
      </c>
      <c r="K1">
        <v>0.2</v>
      </c>
    </row>
    <row r="2" spans="1:11" x14ac:dyDescent="0.25">
      <c r="A2" s="1">
        <v>1</v>
      </c>
      <c r="B2" s="1">
        <v>112</v>
      </c>
      <c r="D2" s="3">
        <f>B2/$C$13</f>
        <v>0.88421052631578945</v>
      </c>
      <c r="H2">
        <f>AVERAGE(G16:G145)</f>
        <v>381.95639817776532</v>
      </c>
      <c r="J2" t="s">
        <v>5</v>
      </c>
      <c r="K2">
        <v>0.05</v>
      </c>
    </row>
    <row r="3" spans="1:11" x14ac:dyDescent="0.25">
      <c r="A3" s="1">
        <v>2</v>
      </c>
      <c r="B3" s="1">
        <v>118</v>
      </c>
      <c r="D3" s="3">
        <f t="shared" ref="D3:D12" si="0">B3/$C$13</f>
        <v>0.93157894736842106</v>
      </c>
      <c r="J3" t="s">
        <v>6</v>
      </c>
      <c r="K3">
        <v>0.1</v>
      </c>
    </row>
    <row r="4" spans="1:11" x14ac:dyDescent="0.25">
      <c r="A4" s="1">
        <v>3</v>
      </c>
      <c r="B4" s="1">
        <v>132</v>
      </c>
      <c r="D4" s="3">
        <f t="shared" si="0"/>
        <v>1.0421052631578946</v>
      </c>
    </row>
    <row r="5" spans="1:11" x14ac:dyDescent="0.25">
      <c r="A5" s="1">
        <v>4</v>
      </c>
      <c r="B5" s="1">
        <v>129</v>
      </c>
      <c r="D5" s="3">
        <f t="shared" si="0"/>
        <v>1.0184210526315789</v>
      </c>
    </row>
    <row r="6" spans="1:11" x14ac:dyDescent="0.25">
      <c r="A6" s="1">
        <v>5</v>
      </c>
      <c r="B6" s="1">
        <v>121</v>
      </c>
      <c r="D6" s="3">
        <f t="shared" si="0"/>
        <v>0.95526315789473681</v>
      </c>
    </row>
    <row r="7" spans="1:11" x14ac:dyDescent="0.25">
      <c r="A7" s="1">
        <v>6</v>
      </c>
      <c r="B7" s="1">
        <v>135</v>
      </c>
      <c r="D7" s="3">
        <f t="shared" si="0"/>
        <v>1.0657894736842104</v>
      </c>
    </row>
    <row r="8" spans="1:11" x14ac:dyDescent="0.25">
      <c r="A8" s="1">
        <v>7</v>
      </c>
      <c r="B8" s="1">
        <v>148</v>
      </c>
      <c r="D8" s="3">
        <f t="shared" si="0"/>
        <v>1.1684210526315788</v>
      </c>
    </row>
    <row r="9" spans="1:11" x14ac:dyDescent="0.25">
      <c r="A9" s="1">
        <v>8</v>
      </c>
      <c r="B9" s="1">
        <v>148</v>
      </c>
      <c r="D9" s="3">
        <f t="shared" si="0"/>
        <v>1.1684210526315788</v>
      </c>
    </row>
    <row r="10" spans="1:11" x14ac:dyDescent="0.25">
      <c r="A10" s="1">
        <v>9</v>
      </c>
      <c r="B10" s="1">
        <v>136</v>
      </c>
      <c r="D10" s="3">
        <f t="shared" si="0"/>
        <v>1.0736842105263158</v>
      </c>
    </row>
    <row r="11" spans="1:11" x14ac:dyDescent="0.25">
      <c r="A11" s="1">
        <v>10</v>
      </c>
      <c r="B11" s="1">
        <v>119</v>
      </c>
      <c r="D11" s="3">
        <f t="shared" si="0"/>
        <v>0.93947368421052624</v>
      </c>
    </row>
    <row r="12" spans="1:11" x14ac:dyDescent="0.25">
      <c r="A12" s="1">
        <v>11</v>
      </c>
      <c r="B12" s="1">
        <v>104</v>
      </c>
      <c r="D12" s="3">
        <f t="shared" si="0"/>
        <v>0.82105263157894737</v>
      </c>
    </row>
    <row r="13" spans="1:11" x14ac:dyDescent="0.25">
      <c r="A13" s="1">
        <v>12</v>
      </c>
      <c r="B13" s="1">
        <v>118</v>
      </c>
      <c r="C13" s="3">
        <f>AVERAGE(B2:B13)</f>
        <v>126.66666666666667</v>
      </c>
      <c r="D13" s="3">
        <f>B13/$C$13</f>
        <v>0.93157894736842106</v>
      </c>
      <c r="E13" s="3">
        <f>(1/12^2)*(SUM(B14:B25)-SUM(B2:B13))</f>
        <v>1.0833333333333333</v>
      </c>
    </row>
    <row r="14" spans="1:11" x14ac:dyDescent="0.25">
      <c r="A14" s="1">
        <v>13</v>
      </c>
      <c r="B14" s="1">
        <v>115</v>
      </c>
      <c r="C14" s="3">
        <f>$K$1*(B14/D2)+(1-$K$1)*(C13+E13)</f>
        <v>128.21190476190478</v>
      </c>
      <c r="D14" s="3">
        <f>$K$2*(B14/C14)+(1-$K$2)*D2</f>
        <v>0.88484762948244167</v>
      </c>
      <c r="E14" s="3">
        <f>$K$3*(C14-C13)+(1-$K$3)*E13</f>
        <v>1.1295238095238105</v>
      </c>
    </row>
    <row r="15" spans="1:11" x14ac:dyDescent="0.25">
      <c r="A15" s="1">
        <v>14</v>
      </c>
      <c r="B15" s="1">
        <v>126</v>
      </c>
      <c r="C15" s="3">
        <f t="shared" ref="C15:C78" si="1">$K$1*(B15/D3)+(1-$K$1)*(C14+E14)</f>
        <v>130.52399031477</v>
      </c>
      <c r="D15" s="3">
        <f t="shared" ref="D15:D78" si="2">$K$2*(B15/C15)+(1-$K$2)*D3</f>
        <v>0.93326698896353844</v>
      </c>
      <c r="E15" s="3">
        <f t="shared" ref="E15:E78" si="3">$K$3*(C15-C14)+(1-$K$3)*E14</f>
        <v>1.2477799838579524</v>
      </c>
      <c r="F15" s="3">
        <f>(C14+E14)*D3</f>
        <v>120.49175187969927</v>
      </c>
    </row>
    <row r="16" spans="1:11" x14ac:dyDescent="0.25">
      <c r="A16" s="1">
        <v>15</v>
      </c>
      <c r="B16" s="1">
        <v>141</v>
      </c>
      <c r="C16" s="3">
        <f t="shared" si="1"/>
        <v>132.47802229950844</v>
      </c>
      <c r="D16" s="3">
        <f t="shared" si="2"/>
        <v>1.0432163741398648</v>
      </c>
      <c r="E16" s="3">
        <f t="shared" si="3"/>
        <v>1.3184051839460007</v>
      </c>
      <c r="F16" s="3">
        <f t="shared" ref="F16:F79" si="4">(C15+E15)*D4</f>
        <v>137.32005536383332</v>
      </c>
      <c r="G16" s="3">
        <f>(F16-B16)^2</f>
        <v>13.541992525251926</v>
      </c>
    </row>
    <row r="17" spans="1:7" x14ac:dyDescent="0.25">
      <c r="A17" s="1">
        <v>16</v>
      </c>
      <c r="B17" s="1">
        <v>135</v>
      </c>
      <c r="C17" s="3">
        <f t="shared" si="1"/>
        <v>133.54876989374031</v>
      </c>
      <c r="D17" s="3">
        <f t="shared" si="2"/>
        <v>1.018043333385779</v>
      </c>
      <c r="E17" s="3">
        <f t="shared" si="3"/>
        <v>1.2936394249745882</v>
      </c>
      <c r="F17" s="3">
        <f t="shared" si="4"/>
        <v>136.26109851604437</v>
      </c>
      <c r="G17" s="3">
        <f t="shared" ref="G17:G80" si="5">(F17-B17)^2</f>
        <v>1.5903694671693132</v>
      </c>
    </row>
    <row r="18" spans="1:7" x14ac:dyDescent="0.25">
      <c r="A18" s="1">
        <v>17</v>
      </c>
      <c r="B18" s="1">
        <v>125</v>
      </c>
      <c r="C18" s="3">
        <f t="shared" si="1"/>
        <v>134.04472635304356</v>
      </c>
      <c r="D18" s="3">
        <f t="shared" si="2"/>
        <v>0.95412622820042103</v>
      </c>
      <c r="E18" s="3">
        <f t="shared" si="3"/>
        <v>1.2138711284074537</v>
      </c>
      <c r="F18" s="3">
        <f t="shared" si="4"/>
        <v>128.8099857439303</v>
      </c>
      <c r="G18" s="3">
        <f t="shared" si="5"/>
        <v>14.515991368952106</v>
      </c>
    </row>
    <row r="19" spans="1:7" x14ac:dyDescent="0.25">
      <c r="A19" s="1">
        <v>18</v>
      </c>
      <c r="B19" s="1">
        <v>149</v>
      </c>
      <c r="C19" s="3">
        <f t="shared" si="1"/>
        <v>136.16737181232131</v>
      </c>
      <c r="D19" s="3">
        <f t="shared" si="2"/>
        <v>1.0672120789719599</v>
      </c>
      <c r="E19" s="3">
        <f t="shared" si="3"/>
        <v>1.3047485614944834</v>
      </c>
      <c r="F19" s="3">
        <f t="shared" si="4"/>
        <v>144.15718942102012</v>
      </c>
      <c r="G19" s="3">
        <f t="shared" si="5"/>
        <v>23.452814303879432</v>
      </c>
    </row>
    <row r="20" spans="1:7" x14ac:dyDescent="0.25">
      <c r="A20" s="1">
        <v>19</v>
      </c>
      <c r="B20" s="1">
        <v>170</v>
      </c>
      <c r="C20" s="3">
        <f t="shared" si="1"/>
        <v>139.07679539815175</v>
      </c>
      <c r="D20" s="3">
        <f t="shared" si="2"/>
        <v>1.1711173127455663</v>
      </c>
      <c r="E20" s="3">
        <f t="shared" si="3"/>
        <v>1.4652160639280791</v>
      </c>
      <c r="F20" s="3">
        <f t="shared" si="4"/>
        <v>160.62531959466895</v>
      </c>
      <c r="G20" s="3">
        <f t="shared" si="5"/>
        <v>87.884632702097903</v>
      </c>
    </row>
    <row r="21" spans="1:7" x14ac:dyDescent="0.25">
      <c r="A21" s="1">
        <v>20</v>
      </c>
      <c r="B21" s="1">
        <v>170</v>
      </c>
      <c r="C21" s="3">
        <f t="shared" si="1"/>
        <v>141.53270826876295</v>
      </c>
      <c r="D21" s="3">
        <f t="shared" si="2"/>
        <v>1.1700567890205205</v>
      </c>
      <c r="E21" s="3">
        <f t="shared" si="3"/>
        <v>1.5642857445963914</v>
      </c>
      <c r="F21" s="3">
        <f t="shared" si="4"/>
        <v>164.2122449714827</v>
      </c>
      <c r="G21" s="3">
        <f t="shared" si="5"/>
        <v>33.498108270127247</v>
      </c>
    </row>
    <row r="22" spans="1:7" x14ac:dyDescent="0.25">
      <c r="A22" s="1">
        <v>21</v>
      </c>
      <c r="B22" s="1">
        <v>158</v>
      </c>
      <c r="C22" s="3">
        <f t="shared" si="1"/>
        <v>143.90896775970708</v>
      </c>
      <c r="D22" s="3">
        <f t="shared" si="2"/>
        <v>1.0748958145067866</v>
      </c>
      <c r="E22" s="3">
        <f t="shared" si="3"/>
        <v>1.6454831192311659</v>
      </c>
      <c r="F22" s="3">
        <f t="shared" si="4"/>
        <v>153.64098304592267</v>
      </c>
      <c r="G22" s="3">
        <f t="shared" si="5"/>
        <v>19.001028805933633</v>
      </c>
    </row>
    <row r="23" spans="1:7" x14ac:dyDescent="0.25">
      <c r="A23" s="1">
        <v>22</v>
      </c>
      <c r="B23" s="1">
        <v>133</v>
      </c>
      <c r="C23" s="3">
        <f t="shared" si="1"/>
        <v>144.75728619334669</v>
      </c>
      <c r="D23" s="3">
        <f t="shared" si="2"/>
        <v>0.93843896566365459</v>
      </c>
      <c r="E23" s="3">
        <f t="shared" si="3"/>
        <v>1.5657666506720098</v>
      </c>
      <c r="F23" s="3">
        <f t="shared" si="4"/>
        <v>136.74457622047618</v>
      </c>
      <c r="G23" s="3">
        <f t="shared" si="5"/>
        <v>14.021851070955645</v>
      </c>
    </row>
    <row r="24" spans="1:7" x14ac:dyDescent="0.25">
      <c r="A24" s="1">
        <v>23</v>
      </c>
      <c r="B24" s="1">
        <v>114</v>
      </c>
      <c r="C24" s="3">
        <f t="shared" si="1"/>
        <v>144.82767304444573</v>
      </c>
      <c r="D24" s="3">
        <f t="shared" si="2"/>
        <v>0.81935711925890531</v>
      </c>
      <c r="E24" s="3">
        <f t="shared" si="3"/>
        <v>1.4162286707147134</v>
      </c>
      <c r="F24" s="3">
        <f t="shared" si="4"/>
        <v>120.13892759824692</v>
      </c>
      <c r="G24" s="3">
        <f t="shared" si="5"/>
        <v>37.686432056517731</v>
      </c>
    </row>
    <row r="25" spans="1:7" x14ac:dyDescent="0.25">
      <c r="A25" s="1">
        <v>24</v>
      </c>
      <c r="B25" s="1">
        <v>140</v>
      </c>
      <c r="C25" s="3">
        <f t="shared" si="1"/>
        <v>147.05161854726958</v>
      </c>
      <c r="D25" s="3">
        <f t="shared" si="2"/>
        <v>0.93260233222288447</v>
      </c>
      <c r="E25" s="3">
        <f t="shared" si="3"/>
        <v>1.4970003539256274</v>
      </c>
      <c r="F25" s="3">
        <f t="shared" si="4"/>
        <v>136.23774001885999</v>
      </c>
      <c r="G25" s="3">
        <f t="shared" si="5"/>
        <v>14.154600165687592</v>
      </c>
    </row>
    <row r="26" spans="1:7" x14ac:dyDescent="0.25">
      <c r="A26" s="1">
        <v>25</v>
      </c>
      <c r="B26" s="1">
        <v>145</v>
      </c>
      <c r="C26" s="3">
        <f t="shared" si="1"/>
        <v>151.61289940569665</v>
      </c>
      <c r="D26" s="3">
        <f t="shared" si="2"/>
        <v>0.88842439814936358</v>
      </c>
      <c r="E26" s="3">
        <f t="shared" si="3"/>
        <v>1.8034284043757716</v>
      </c>
      <c r="F26" s="3">
        <f t="shared" si="4"/>
        <v>131.44289329761321</v>
      </c>
      <c r="G26" s="3">
        <f t="shared" si="5"/>
        <v>183.7951421399008</v>
      </c>
    </row>
    <row r="27" spans="1:7" x14ac:dyDescent="0.25">
      <c r="A27" s="1">
        <v>26</v>
      </c>
      <c r="B27" s="1">
        <v>150</v>
      </c>
      <c r="C27" s="3">
        <f t="shared" si="1"/>
        <v>154.87820437219673</v>
      </c>
      <c r="D27" s="3">
        <f t="shared" si="2"/>
        <v>0.93502878771746945</v>
      </c>
      <c r="E27" s="3">
        <f t="shared" si="3"/>
        <v>1.9496160605882027</v>
      </c>
      <c r="F27" s="3">
        <f t="shared" si="4"/>
        <v>143.17839431314945</v>
      </c>
      <c r="G27" s="3">
        <f t="shared" si="5"/>
        <v>46.534304146871712</v>
      </c>
    </row>
    <row r="28" spans="1:7" x14ac:dyDescent="0.25">
      <c r="A28" s="1">
        <v>27</v>
      </c>
      <c r="B28" s="1">
        <v>178</v>
      </c>
      <c r="C28" s="3">
        <f t="shared" si="1"/>
        <v>159.58748758538704</v>
      </c>
      <c r="D28" s="3">
        <f t="shared" si="2"/>
        <v>1.0468243386542884</v>
      </c>
      <c r="E28" s="3">
        <f t="shared" si="3"/>
        <v>2.2255827758484128</v>
      </c>
      <c r="F28" s="3">
        <f t="shared" si="4"/>
        <v>163.6053501961477</v>
      </c>
      <c r="G28" s="3">
        <f t="shared" si="5"/>
        <v>207.20594297554516</v>
      </c>
    </row>
    <row r="29" spans="1:7" x14ac:dyDescent="0.25">
      <c r="A29" s="1">
        <v>28</v>
      </c>
      <c r="B29" s="1">
        <v>163</v>
      </c>
      <c r="C29" s="3">
        <f t="shared" si="1"/>
        <v>161.47266883231879</v>
      </c>
      <c r="D29" s="3">
        <f t="shared" si="2"/>
        <v>1.017614104699966</v>
      </c>
      <c r="E29" s="3">
        <f t="shared" si="3"/>
        <v>2.1915426229567467</v>
      </c>
      <c r="F29" s="3">
        <f t="shared" si="4"/>
        <v>164.73271753593974</v>
      </c>
      <c r="G29" s="3">
        <f t="shared" si="5"/>
        <v>3.0023100593530896</v>
      </c>
    </row>
    <row r="30" spans="1:7" x14ac:dyDescent="0.25">
      <c r="A30" s="1">
        <v>29</v>
      </c>
      <c r="B30" s="1">
        <v>172</v>
      </c>
      <c r="C30" s="3">
        <f t="shared" si="1"/>
        <v>166.98529890984946</v>
      </c>
      <c r="D30" s="3">
        <f t="shared" si="2"/>
        <v>0.95792145648368088</v>
      </c>
      <c r="E30" s="3">
        <f t="shared" si="3"/>
        <v>2.5236513684141393</v>
      </c>
      <c r="F30" s="3">
        <f t="shared" si="4"/>
        <v>156.15631676721819</v>
      </c>
      <c r="G30" s="3">
        <f t="shared" si="5"/>
        <v>251.0222983807316</v>
      </c>
    </row>
    <row r="31" spans="1:7" x14ac:dyDescent="0.25">
      <c r="A31" s="1">
        <v>30</v>
      </c>
      <c r="B31" s="1">
        <v>178</v>
      </c>
      <c r="C31" s="3">
        <f t="shared" si="1"/>
        <v>168.96510350441227</v>
      </c>
      <c r="D31" s="3">
        <f t="shared" si="2"/>
        <v>1.0665250733901843</v>
      </c>
      <c r="E31" s="3">
        <f t="shared" si="3"/>
        <v>2.4692666910290062</v>
      </c>
      <c r="F31" s="3">
        <f t="shared" si="4"/>
        <v>180.90199923082028</v>
      </c>
      <c r="G31" s="3">
        <f t="shared" si="5"/>
        <v>8.4215995356814979</v>
      </c>
    </row>
    <row r="32" spans="1:7" x14ac:dyDescent="0.25">
      <c r="A32" s="1">
        <v>31</v>
      </c>
      <c r="B32" s="1">
        <v>199</v>
      </c>
      <c r="C32" s="3">
        <f t="shared" si="1"/>
        <v>171.13213592458678</v>
      </c>
      <c r="D32" s="3">
        <f t="shared" si="2"/>
        <v>1.1707036536917708</v>
      </c>
      <c r="E32" s="3">
        <f t="shared" si="3"/>
        <v>2.4390432639435566</v>
      </c>
      <c r="F32" s="3">
        <f t="shared" si="4"/>
        <v>200.76975893551381</v>
      </c>
      <c r="G32" s="3">
        <f t="shared" si="5"/>
        <v>3.1320466898309611</v>
      </c>
    </row>
    <row r="33" spans="1:7" x14ac:dyDescent="0.25">
      <c r="A33" s="1">
        <v>32</v>
      </c>
      <c r="B33" s="1">
        <v>199</v>
      </c>
      <c r="C33" s="3">
        <f t="shared" si="1"/>
        <v>172.87238633912352</v>
      </c>
      <c r="D33" s="3">
        <f t="shared" si="2"/>
        <v>1.1691108573597362</v>
      </c>
      <c r="E33" s="3">
        <f t="shared" si="3"/>
        <v>2.3691639790028756</v>
      </c>
      <c r="F33" s="3">
        <f t="shared" si="4"/>
        <v>203.08813658783717</v>
      </c>
      <c r="G33" s="3">
        <f t="shared" si="5"/>
        <v>16.712860760812937</v>
      </c>
    </row>
    <row r="34" spans="1:7" x14ac:dyDescent="0.25">
      <c r="A34" s="1">
        <v>33</v>
      </c>
      <c r="B34" s="1">
        <v>184</v>
      </c>
      <c r="C34" s="3">
        <f t="shared" si="1"/>
        <v>174.42911642347252</v>
      </c>
      <c r="D34" s="3">
        <f t="shared" si="2"/>
        <v>1.0738945117302401</v>
      </c>
      <c r="E34" s="3">
        <f t="shared" si="3"/>
        <v>2.2879205895374883</v>
      </c>
      <c r="F34" s="3">
        <f t="shared" si="4"/>
        <v>188.3664089646345</v>
      </c>
      <c r="G34" s="3">
        <f t="shared" si="5"/>
        <v>19.065527246440542</v>
      </c>
    </row>
    <row r="35" spans="1:7" x14ac:dyDescent="0.25">
      <c r="A35" s="1">
        <v>34</v>
      </c>
      <c r="B35" s="1">
        <v>162</v>
      </c>
      <c r="C35" s="3">
        <f t="shared" si="1"/>
        <v>175.89905021364038</v>
      </c>
      <c r="D35" s="3">
        <f t="shared" si="2"/>
        <v>0.93756615744212679</v>
      </c>
      <c r="E35" s="3">
        <f t="shared" si="3"/>
        <v>2.2061219096005251</v>
      </c>
      <c r="F35" s="3">
        <f t="shared" si="4"/>
        <v>165.83815342963487</v>
      </c>
      <c r="G35" s="3">
        <f t="shared" si="5"/>
        <v>14.73142174941793</v>
      </c>
    </row>
    <row r="36" spans="1:7" x14ac:dyDescent="0.25">
      <c r="A36" s="1">
        <v>35</v>
      </c>
      <c r="B36" s="1">
        <v>146</v>
      </c>
      <c r="C36" s="3">
        <f t="shared" si="1"/>
        <v>178.12183378209158</v>
      </c>
      <c r="D36" s="3">
        <f t="shared" si="2"/>
        <v>0.81937244792300912</v>
      </c>
      <c r="E36" s="3">
        <f t="shared" si="3"/>
        <v>2.2077880754855932</v>
      </c>
      <c r="F36" s="3">
        <f t="shared" si="4"/>
        <v>145.93174075601016</v>
      </c>
      <c r="G36" s="3">
        <f t="shared" si="5"/>
        <v>4.6593243900648965E-3</v>
      </c>
    </row>
    <row r="37" spans="1:7" x14ac:dyDescent="0.25">
      <c r="A37" s="1">
        <v>36</v>
      </c>
      <c r="B37" s="1">
        <v>166</v>
      </c>
      <c r="C37" s="3">
        <f t="shared" si="1"/>
        <v>179.86300798839218</v>
      </c>
      <c r="D37" s="3">
        <f t="shared" si="2"/>
        <v>0.93211844708439329</v>
      </c>
      <c r="E37" s="3">
        <f t="shared" si="3"/>
        <v>2.1611266885670939</v>
      </c>
      <c r="F37" s="3">
        <f t="shared" si="4"/>
        <v>168.17582591324731</v>
      </c>
      <c r="G37" s="3">
        <f t="shared" si="5"/>
        <v>4.7342184047584848</v>
      </c>
    </row>
    <row r="38" spans="1:7" x14ac:dyDescent="0.25">
      <c r="A38" s="1">
        <v>37</v>
      </c>
      <c r="B38" s="1">
        <v>171</v>
      </c>
      <c r="C38" s="3">
        <f t="shared" si="1"/>
        <v>184.11442344442349</v>
      </c>
      <c r="D38" s="3">
        <f t="shared" si="2"/>
        <v>0.89044169098873027</v>
      </c>
      <c r="E38" s="3">
        <f t="shared" si="3"/>
        <v>2.3701555653135156</v>
      </c>
      <c r="F38" s="3">
        <f t="shared" si="4"/>
        <v>161.71468229903624</v>
      </c>
      <c r="G38" s="3">
        <f t="shared" si="5"/>
        <v>86.217124807830913</v>
      </c>
    </row>
    <row r="39" spans="1:7" x14ac:dyDescent="0.25">
      <c r="A39" s="1">
        <v>38</v>
      </c>
      <c r="B39" s="1">
        <v>180</v>
      </c>
      <c r="C39" s="3">
        <f t="shared" si="1"/>
        <v>187.68915158215384</v>
      </c>
      <c r="D39" s="3">
        <f t="shared" si="2"/>
        <v>0.93622897432666885</v>
      </c>
      <c r="E39" s="3">
        <f t="shared" si="3"/>
        <v>2.4906128225551987</v>
      </c>
      <c r="F39" s="3">
        <f t="shared" si="4"/>
        <v>174.36844983947705</v>
      </c>
      <c r="G39" s="3">
        <f t="shared" si="5"/>
        <v>31.714357210486046</v>
      </c>
    </row>
    <row r="40" spans="1:7" x14ac:dyDescent="0.25">
      <c r="A40" s="1">
        <v>39</v>
      </c>
      <c r="B40" s="1">
        <v>193</v>
      </c>
      <c r="C40" s="3">
        <f t="shared" si="1"/>
        <v>189.01723772784365</v>
      </c>
      <c r="D40" s="3">
        <f t="shared" si="2"/>
        <v>1.0455366664458627</v>
      </c>
      <c r="E40" s="3">
        <f t="shared" si="3"/>
        <v>2.3743601548686599</v>
      </c>
      <c r="F40" s="3">
        <f t="shared" si="4"/>
        <v>199.0848060983879</v>
      </c>
      <c r="G40" s="3">
        <f t="shared" si="5"/>
        <v>37.024865254978586</v>
      </c>
    </row>
    <row r="41" spans="1:7" x14ac:dyDescent="0.25">
      <c r="A41" s="1">
        <v>40</v>
      </c>
      <c r="B41" s="1">
        <v>181</v>
      </c>
      <c r="C41" s="3">
        <f t="shared" si="1"/>
        <v>188.68668460312094</v>
      </c>
      <c r="D41" s="3">
        <f t="shared" si="2"/>
        <v>1.0146965083564909</v>
      </c>
      <c r="E41" s="3">
        <f t="shared" si="3"/>
        <v>2.1038688269095229</v>
      </c>
      <c r="F41" s="3">
        <f t="shared" si="4"/>
        <v>194.76278952651222</v>
      </c>
      <c r="G41" s="3">
        <f t="shared" si="5"/>
        <v>189.4143755510745</v>
      </c>
    </row>
    <row r="42" spans="1:7" x14ac:dyDescent="0.25">
      <c r="A42" s="1">
        <v>41</v>
      </c>
      <c r="B42" s="1">
        <v>183</v>
      </c>
      <c r="C42" s="3">
        <f t="shared" si="1"/>
        <v>190.84016818150496</v>
      </c>
      <c r="D42" s="3">
        <f t="shared" si="2"/>
        <v>0.9579712646927685</v>
      </c>
      <c r="E42" s="3">
        <f t="shared" si="3"/>
        <v>2.1088303020569734</v>
      </c>
      <c r="F42" s="3">
        <f t="shared" si="4"/>
        <v>182.7623648250223</v>
      </c>
      <c r="G42" s="3">
        <f t="shared" si="5"/>
        <v>5.6470476386680797E-2</v>
      </c>
    </row>
    <row r="43" spans="1:7" x14ac:dyDescent="0.25">
      <c r="A43" s="1">
        <v>42</v>
      </c>
      <c r="B43" s="1">
        <v>218</v>
      </c>
      <c r="C43" s="3">
        <f t="shared" si="1"/>
        <v>195.23962540580172</v>
      </c>
      <c r="D43" s="3">
        <f t="shared" si="2"/>
        <v>1.0690276504580041</v>
      </c>
      <c r="E43" s="3">
        <f t="shared" si="3"/>
        <v>2.3378929942809514</v>
      </c>
      <c r="F43" s="3">
        <f t="shared" si="4"/>
        <v>205.78494476824346</v>
      </c>
      <c r="G43" s="3">
        <f t="shared" si="5"/>
        <v>149.20757431486274</v>
      </c>
    </row>
    <row r="44" spans="1:7" x14ac:dyDescent="0.25">
      <c r="A44" s="1">
        <v>43</v>
      </c>
      <c r="B44" s="1">
        <v>230</v>
      </c>
      <c r="C44" s="3">
        <f t="shared" si="1"/>
        <v>197.35462293474174</v>
      </c>
      <c r="D44" s="3">
        <f t="shared" si="2"/>
        <v>1.1704392114083464</v>
      </c>
      <c r="E44" s="3">
        <f t="shared" si="3"/>
        <v>2.3156034477468586</v>
      </c>
      <c r="F44" s="3">
        <f t="shared" si="4"/>
        <v>231.30472267832985</v>
      </c>
      <c r="G44" s="3">
        <f t="shared" si="5"/>
        <v>1.7023012673482243</v>
      </c>
    </row>
    <row r="45" spans="1:7" x14ac:dyDescent="0.25">
      <c r="A45" s="1">
        <v>44</v>
      </c>
      <c r="B45" s="1">
        <v>242</v>
      </c>
      <c r="C45" s="3">
        <f t="shared" si="1"/>
        <v>201.1351636706591</v>
      </c>
      <c r="D45" s="3">
        <f t="shared" si="2"/>
        <v>1.1708138654839202</v>
      </c>
      <c r="E45" s="3">
        <f t="shared" si="3"/>
        <v>2.4620971765639084</v>
      </c>
      <c r="F45" s="3">
        <f t="shared" si="4"/>
        <v>233.43662955524388</v>
      </c>
      <c r="G45" s="3">
        <f t="shared" si="5"/>
        <v>73.331313374122587</v>
      </c>
    </row>
    <row r="46" spans="1:7" x14ac:dyDescent="0.25">
      <c r="A46" s="1">
        <v>45</v>
      </c>
      <c r="B46" s="1">
        <v>209</v>
      </c>
      <c r="C46" s="3">
        <f t="shared" si="1"/>
        <v>201.8015572800993</v>
      </c>
      <c r="D46" s="3">
        <f t="shared" si="2"/>
        <v>1.071983331032311</v>
      </c>
      <c r="E46" s="3">
        <f t="shared" si="3"/>
        <v>2.2825268198515385</v>
      </c>
      <c r="F46" s="3">
        <f t="shared" si="4"/>
        <v>218.64198102714286</v>
      </c>
      <c r="G46" s="3">
        <f t="shared" si="5"/>
        <v>92.967798127782913</v>
      </c>
    </row>
    <row r="47" spans="1:7" x14ac:dyDescent="0.25">
      <c r="A47" s="1">
        <v>46</v>
      </c>
      <c r="B47" s="1">
        <v>191</v>
      </c>
      <c r="C47" s="3">
        <f t="shared" si="1"/>
        <v>204.01105874126671</v>
      </c>
      <c r="D47" s="3">
        <f t="shared" si="2"/>
        <v>0.93749903744837759</v>
      </c>
      <c r="E47" s="3">
        <f t="shared" si="3"/>
        <v>2.2752242839831256</v>
      </c>
      <c r="F47" s="3">
        <f t="shared" si="4"/>
        <v>191.34233052468676</v>
      </c>
      <c r="G47" s="3">
        <f t="shared" si="5"/>
        <v>0.11719018813231137</v>
      </c>
    </row>
    <row r="48" spans="1:7" x14ac:dyDescent="0.25">
      <c r="A48" s="1">
        <v>47</v>
      </c>
      <c r="B48" s="1">
        <v>172</v>
      </c>
      <c r="C48" s="3">
        <f t="shared" si="1"/>
        <v>207.01237610104289</v>
      </c>
      <c r="D48" s="3">
        <f t="shared" si="2"/>
        <v>0.81994723545227455</v>
      </c>
      <c r="E48" s="3">
        <f t="shared" si="3"/>
        <v>2.3478335915624315</v>
      </c>
      <c r="F48" s="3">
        <f t="shared" si="4"/>
        <v>169.02529669533766</v>
      </c>
      <c r="G48" s="3">
        <f t="shared" si="5"/>
        <v>8.848859750769055</v>
      </c>
    </row>
    <row r="49" spans="1:7" x14ac:dyDescent="0.25">
      <c r="A49" s="1">
        <v>48</v>
      </c>
      <c r="B49" s="1">
        <v>194</v>
      </c>
      <c r="C49" s="3">
        <f t="shared" si="1"/>
        <v>209.11377887825407</v>
      </c>
      <c r="D49" s="3">
        <f t="shared" si="2"/>
        <v>0.93189875547992895</v>
      </c>
      <c r="E49" s="3">
        <f t="shared" si="3"/>
        <v>2.323190510127306</v>
      </c>
      <c r="F49" s="3">
        <f t="shared" si="4"/>
        <v>195.14851353993421</v>
      </c>
      <c r="G49" s="3">
        <f t="shared" si="5"/>
        <v>1.3190833514122196</v>
      </c>
    </row>
    <row r="50" spans="1:7" x14ac:dyDescent="0.25">
      <c r="A50" s="1">
        <v>49</v>
      </c>
      <c r="B50" s="1">
        <v>196</v>
      </c>
      <c r="C50" s="3">
        <f t="shared" si="1"/>
        <v>213.1726714603939</v>
      </c>
      <c r="D50" s="3">
        <f t="shared" si="2"/>
        <v>0.89189172816044404</v>
      </c>
      <c r="E50" s="3">
        <f t="shared" si="3"/>
        <v>2.4967607173285589</v>
      </c>
      <c r="F50" s="3">
        <f t="shared" si="4"/>
        <v>188.27229255972273</v>
      </c>
      <c r="G50" s="3">
        <f t="shared" si="5"/>
        <v>59.717462282516692</v>
      </c>
    </row>
    <row r="51" spans="1:7" x14ac:dyDescent="0.25">
      <c r="A51" s="1">
        <v>50</v>
      </c>
      <c r="B51" s="1">
        <v>196</v>
      </c>
      <c r="C51" s="3">
        <f t="shared" si="1"/>
        <v>214.40564491123268</v>
      </c>
      <c r="D51" s="3">
        <f t="shared" si="2"/>
        <v>0.93512527740044038</v>
      </c>
      <c r="E51" s="3">
        <f t="shared" si="3"/>
        <v>2.3703819906795816</v>
      </c>
      <c r="F51" s="3">
        <f t="shared" si="4"/>
        <v>201.91597128136416</v>
      </c>
      <c r="G51" s="3">
        <f t="shared" si="5"/>
        <v>34.998716201925554</v>
      </c>
    </row>
    <row r="52" spans="1:7" x14ac:dyDescent="0.25">
      <c r="A52" s="1">
        <v>51</v>
      </c>
      <c r="B52" s="1">
        <v>236</v>
      </c>
      <c r="C52" s="3">
        <f t="shared" si="1"/>
        <v>218.56510150211528</v>
      </c>
      <c r="D52" s="3">
        <f t="shared" si="2"/>
        <v>1.0472483240532884</v>
      </c>
      <c r="E52" s="3">
        <f t="shared" si="3"/>
        <v>2.5492894506998831</v>
      </c>
      <c r="F52" s="3">
        <f t="shared" si="4"/>
        <v>226.64728453240403</v>
      </c>
      <c r="G52" s="3">
        <f t="shared" si="5"/>
        <v>87.473286617808924</v>
      </c>
    </row>
    <row r="53" spans="1:7" x14ac:dyDescent="0.25">
      <c r="A53" s="1">
        <v>52</v>
      </c>
      <c r="B53" s="1">
        <v>235</v>
      </c>
      <c r="C53" s="3">
        <f t="shared" si="1"/>
        <v>223.21078124591546</v>
      </c>
      <c r="D53" s="3">
        <f t="shared" si="2"/>
        <v>1.016602509400605</v>
      </c>
      <c r="E53" s="3">
        <f t="shared" si="3"/>
        <v>2.7589284800099123</v>
      </c>
      <c r="F53" s="3">
        <f t="shared" si="4"/>
        <v>224.36400044719363</v>
      </c>
      <c r="G53" s="3">
        <f t="shared" si="5"/>
        <v>113.12448648729726</v>
      </c>
    </row>
    <row r="54" spans="1:7" x14ac:dyDescent="0.25">
      <c r="A54" s="1">
        <v>53</v>
      </c>
      <c r="B54" s="1">
        <v>229</v>
      </c>
      <c r="C54" s="3">
        <f t="shared" si="1"/>
        <v>228.58513502171755</v>
      </c>
      <c r="D54" s="3">
        <f t="shared" si="2"/>
        <v>0.96016344773046369</v>
      </c>
      <c r="E54" s="3">
        <f t="shared" si="3"/>
        <v>3.0204710095891305</v>
      </c>
      <c r="F54" s="3">
        <f t="shared" si="4"/>
        <v>216.4724886084025</v>
      </c>
      <c r="G54" s="3">
        <f t="shared" si="5"/>
        <v>156.93854166660512</v>
      </c>
    </row>
    <row r="55" spans="1:7" x14ac:dyDescent="0.25">
      <c r="A55" s="1">
        <v>54</v>
      </c>
      <c r="B55" s="1">
        <v>243</v>
      </c>
      <c r="C55" s="3">
        <f t="shared" si="1"/>
        <v>230.74635849985469</v>
      </c>
      <c r="D55" s="3">
        <f t="shared" si="2"/>
        <v>1.0682314867606164</v>
      </c>
      <c r="E55" s="3">
        <f t="shared" si="3"/>
        <v>2.934546256443932</v>
      </c>
      <c r="F55" s="3">
        <f t="shared" si="4"/>
        <v>247.59279684854991</v>
      </c>
      <c r="G55" s="3">
        <f t="shared" si="5"/>
        <v>21.09378289204998</v>
      </c>
    </row>
    <row r="56" spans="1:7" x14ac:dyDescent="0.25">
      <c r="A56" s="1">
        <v>55</v>
      </c>
      <c r="B56" s="1">
        <v>264</v>
      </c>
      <c r="C56" s="3">
        <f t="shared" si="1"/>
        <v>232.05599441640857</v>
      </c>
      <c r="D56" s="3">
        <f t="shared" si="2"/>
        <v>1.1688000735945498</v>
      </c>
      <c r="E56" s="3">
        <f t="shared" si="3"/>
        <v>2.772055222454926</v>
      </c>
      <c r="F56" s="3">
        <f t="shared" si="4"/>
        <v>273.50929388415108</v>
      </c>
      <c r="G56" s="3">
        <f t="shared" si="5"/>
        <v>90.426670175153077</v>
      </c>
    </row>
    <row r="57" spans="1:7" x14ac:dyDescent="0.25">
      <c r="A57" s="1">
        <v>56</v>
      </c>
      <c r="B57" s="1">
        <v>272</v>
      </c>
      <c r="C57" s="3">
        <f t="shared" si="1"/>
        <v>234.3258457261156</v>
      </c>
      <c r="D57" s="3">
        <f t="shared" si="2"/>
        <v>1.1703120110661767</v>
      </c>
      <c r="E57" s="3">
        <f t="shared" si="3"/>
        <v>2.721834831180137</v>
      </c>
      <c r="F57" s="3">
        <f t="shared" si="4"/>
        <v>274.93993652172765</v>
      </c>
      <c r="G57" s="3">
        <f t="shared" si="5"/>
        <v>8.6432267517880454</v>
      </c>
    </row>
    <row r="58" spans="1:7" x14ac:dyDescent="0.25">
      <c r="A58" s="1">
        <v>57</v>
      </c>
      <c r="B58" s="1">
        <v>237</v>
      </c>
      <c r="C58" s="3">
        <f t="shared" si="1"/>
        <v>233.85524990619314</v>
      </c>
      <c r="D58" s="3">
        <f t="shared" si="2"/>
        <v>1.0690565355510624</v>
      </c>
      <c r="E58" s="3">
        <f t="shared" si="3"/>
        <v>2.402591766069877</v>
      </c>
      <c r="F58" s="3">
        <f t="shared" si="4"/>
        <v>254.11116221729307</v>
      </c>
      <c r="G58" s="3">
        <f t="shared" si="5"/>
        <v>292.7918724265179</v>
      </c>
    </row>
    <row r="59" spans="1:7" x14ac:dyDescent="0.25">
      <c r="A59" s="1">
        <v>58</v>
      </c>
      <c r="B59" s="1">
        <v>211</v>
      </c>
      <c r="C59" s="3">
        <f t="shared" si="1"/>
        <v>234.01965288735872</v>
      </c>
      <c r="D59" s="3">
        <f t="shared" si="2"/>
        <v>0.93570576939965888</v>
      </c>
      <c r="E59" s="3">
        <f t="shared" si="3"/>
        <v>2.1787728875794472</v>
      </c>
      <c r="F59" s="3">
        <f t="shared" si="4"/>
        <v>221.49149915737777</v>
      </c>
      <c r="G59" s="3">
        <f t="shared" si="5"/>
        <v>110.07155456925854</v>
      </c>
    </row>
    <row r="60" spans="1:7" x14ac:dyDescent="0.25">
      <c r="A60" s="1">
        <v>59</v>
      </c>
      <c r="B60" s="1">
        <v>180</v>
      </c>
      <c r="C60" s="3">
        <f t="shared" si="1"/>
        <v>232.8640048167897</v>
      </c>
      <c r="D60" s="3">
        <f t="shared" si="2"/>
        <v>0.81759904149364271</v>
      </c>
      <c r="E60" s="3">
        <f t="shared" si="3"/>
        <v>1.8453307917646009</v>
      </c>
      <c r="F60" s="3">
        <f t="shared" si="4"/>
        <v>193.67024623233982</v>
      </c>
      <c r="G60" s="3">
        <f t="shared" si="5"/>
        <v>186.87563205280108</v>
      </c>
    </row>
    <row r="61" spans="1:7" x14ac:dyDescent="0.25">
      <c r="A61" s="1">
        <v>60</v>
      </c>
      <c r="B61" s="1">
        <v>201</v>
      </c>
      <c r="C61" s="3">
        <f t="shared" si="1"/>
        <v>230.90520181206605</v>
      </c>
      <c r="D61" s="3">
        <f t="shared" si="2"/>
        <v>0.92882817281413699</v>
      </c>
      <c r="E61" s="3">
        <f t="shared" si="3"/>
        <v>1.464917412115776</v>
      </c>
      <c r="F61" s="3">
        <f t="shared" si="4"/>
        <v>218.72533775313275</v>
      </c>
      <c r="G61" s="3">
        <f t="shared" si="5"/>
        <v>314.1875984626331</v>
      </c>
    </row>
    <row r="62" spans="1:7" x14ac:dyDescent="0.25">
      <c r="A62" s="1">
        <v>61</v>
      </c>
      <c r="B62" s="1">
        <v>204</v>
      </c>
      <c r="C62" s="3">
        <f t="shared" si="1"/>
        <v>231.64155832264615</v>
      </c>
      <c r="D62" s="3">
        <f t="shared" si="2"/>
        <v>0.89133069114597552</v>
      </c>
      <c r="E62" s="3">
        <f t="shared" si="3"/>
        <v>1.3920613219622078</v>
      </c>
      <c r="F62" s="3">
        <f t="shared" si="4"/>
        <v>207.24898720770395</v>
      </c>
      <c r="G62" s="3">
        <f t="shared" si="5"/>
        <v>10.555917875823896</v>
      </c>
    </row>
    <row r="63" spans="1:7" x14ac:dyDescent="0.25">
      <c r="A63" s="1">
        <v>62</v>
      </c>
      <c r="B63" s="1">
        <v>188</v>
      </c>
      <c r="C63" s="3">
        <f t="shared" si="1"/>
        <v>226.63541205964057</v>
      </c>
      <c r="D63" s="3">
        <f t="shared" si="2"/>
        <v>0.9298453208496219</v>
      </c>
      <c r="E63" s="3">
        <f t="shared" si="3"/>
        <v>0.75224056346542933</v>
      </c>
      <c r="F63" s="3">
        <f t="shared" si="4"/>
        <v>217.9156282137931</v>
      </c>
      <c r="G63" s="3">
        <f t="shared" si="5"/>
        <v>894.9448114258937</v>
      </c>
    </row>
    <row r="64" spans="1:7" x14ac:dyDescent="0.25">
      <c r="A64" s="1">
        <v>63</v>
      </c>
      <c r="B64" s="1">
        <v>235</v>
      </c>
      <c r="C64" s="3">
        <f t="shared" si="1"/>
        <v>226.78964008910845</v>
      </c>
      <c r="D64" s="3">
        <f t="shared" si="2"/>
        <v>1.0466960346067813</v>
      </c>
      <c r="E64" s="3">
        <f t="shared" si="3"/>
        <v>0.69243931006567372</v>
      </c>
      <c r="F64" s="3">
        <f t="shared" si="4"/>
        <v>238.13133811995908</v>
      </c>
      <c r="G64" s="3">
        <f t="shared" si="5"/>
        <v>9.8052784215088788</v>
      </c>
    </row>
    <row r="65" spans="1:7" x14ac:dyDescent="0.25">
      <c r="A65" s="1">
        <v>64</v>
      </c>
      <c r="B65" s="1">
        <v>227</v>
      </c>
      <c r="C65" s="3">
        <f t="shared" si="1"/>
        <v>226.64421942509654</v>
      </c>
      <c r="D65" s="3">
        <f t="shared" si="2"/>
        <v>1.0158508727126416</v>
      </c>
      <c r="E65" s="3">
        <f t="shared" si="3"/>
        <v>0.60865331265791556</v>
      </c>
      <c r="F65" s="3">
        <f t="shared" si="4"/>
        <v>231.25885276086811</v>
      </c>
      <c r="G65" s="3">
        <f t="shared" si="5"/>
        <v>18.137826838753917</v>
      </c>
    </row>
    <row r="66" spans="1:7" x14ac:dyDescent="0.25">
      <c r="A66" s="1">
        <v>65</v>
      </c>
      <c r="B66" s="1">
        <v>234</v>
      </c>
      <c r="C66" s="3">
        <f t="shared" si="1"/>
        <v>230.54399952305587</v>
      </c>
      <c r="D66" s="3">
        <f t="shared" si="2"/>
        <v>0.96290480699171566</v>
      </c>
      <c r="E66" s="3">
        <f t="shared" si="3"/>
        <v>0.9377659911880577</v>
      </c>
      <c r="F66" s="3">
        <f t="shared" si="4"/>
        <v>218.19990179453461</v>
      </c>
      <c r="G66" s="3">
        <f t="shared" si="5"/>
        <v>249.6431033023506</v>
      </c>
    </row>
    <row r="67" spans="1:7" x14ac:dyDescent="0.25">
      <c r="A67" s="1">
        <v>66</v>
      </c>
      <c r="B67" s="1">
        <v>264</v>
      </c>
      <c r="C67" s="3">
        <f t="shared" si="1"/>
        <v>234.61290135399747</v>
      </c>
      <c r="D67" s="3">
        <f t="shared" si="2"/>
        <v>1.0710828030130868</v>
      </c>
      <c r="E67" s="3">
        <f t="shared" si="3"/>
        <v>1.2508795751634119</v>
      </c>
      <c r="F67" s="3">
        <f t="shared" si="4"/>
        <v>247.27611053325319</v>
      </c>
      <c r="G67" s="3">
        <f t="shared" si="5"/>
        <v>279.68847889596498</v>
      </c>
    </row>
    <row r="68" spans="1:7" x14ac:dyDescent="0.25">
      <c r="A68" s="1">
        <v>67</v>
      </c>
      <c r="B68" s="1">
        <v>302</v>
      </c>
      <c r="C68" s="3">
        <f t="shared" si="1"/>
        <v>240.36795509656247</v>
      </c>
      <c r="D68" s="3">
        <f t="shared" si="2"/>
        <v>1.1731804237924177</v>
      </c>
      <c r="E68" s="3">
        <f t="shared" si="3"/>
        <v>1.7012969919035705</v>
      </c>
      <c r="F68" s="3">
        <f t="shared" si="4"/>
        <v>275.67760450829206</v>
      </c>
      <c r="G68" s="3">
        <f t="shared" si="5"/>
        <v>692.86850442188631</v>
      </c>
    </row>
    <row r="69" spans="1:7" x14ac:dyDescent="0.25">
      <c r="A69" s="1">
        <v>68</v>
      </c>
      <c r="B69" s="1">
        <v>293</v>
      </c>
      <c r="C69" s="3">
        <f t="shared" si="1"/>
        <v>243.72751871810135</v>
      </c>
      <c r="D69" s="3">
        <f t="shared" si="2"/>
        <v>1.1719045184403292</v>
      </c>
      <c r="E69" s="3">
        <f t="shared" si="3"/>
        <v>1.8671236548671017</v>
      </c>
      <c r="F69" s="3">
        <f t="shared" si="4"/>
        <v>283.29655322893797</v>
      </c>
      <c r="G69" s="3">
        <f t="shared" si="5"/>
        <v>94.156879238834208</v>
      </c>
    </row>
    <row r="70" spans="1:7" x14ac:dyDescent="0.25">
      <c r="A70" s="1">
        <v>69</v>
      </c>
      <c r="B70" s="1">
        <v>259</v>
      </c>
      <c r="C70" s="3">
        <f t="shared" si="1"/>
        <v>244.9296527476414</v>
      </c>
      <c r="D70" s="3">
        <f t="shared" si="2"/>
        <v>1.0684760329479235</v>
      </c>
      <c r="E70" s="3">
        <f t="shared" si="3"/>
        <v>1.8006246923343963</v>
      </c>
      <c r="F70" s="3">
        <f t="shared" si="4"/>
        <v>262.5545575251478</v>
      </c>
      <c r="G70" s="3">
        <f t="shared" si="5"/>
        <v>12.634879199584852</v>
      </c>
    </row>
    <row r="71" spans="1:7" x14ac:dyDescent="0.25">
      <c r="A71" s="1">
        <v>70</v>
      </c>
      <c r="B71" s="1">
        <v>229</v>
      </c>
      <c r="C71" s="3">
        <f t="shared" si="1"/>
        <v>246.33123232403904</v>
      </c>
      <c r="D71" s="3">
        <f t="shared" si="2"/>
        <v>0.93540260945220921</v>
      </c>
      <c r="E71" s="3">
        <f t="shared" si="3"/>
        <v>1.7607201807407205</v>
      </c>
      <c r="F71" s="3">
        <f t="shared" si="4"/>
        <v>230.86694408616384</v>
      </c>
      <c r="G71" s="3">
        <f t="shared" si="5"/>
        <v>3.4854802208621383</v>
      </c>
    </row>
    <row r="72" spans="1:7" x14ac:dyDescent="0.25">
      <c r="A72" s="1">
        <v>71</v>
      </c>
      <c r="B72" s="1">
        <v>203</v>
      </c>
      <c r="C72" s="3">
        <f t="shared" si="1"/>
        <v>248.13115446605238</v>
      </c>
      <c r="D72" s="3">
        <f t="shared" si="2"/>
        <v>0.81762487580375187</v>
      </c>
      <c r="E72" s="3">
        <f t="shared" si="3"/>
        <v>1.7646403768679828</v>
      </c>
      <c r="F72" s="3">
        <f t="shared" si="4"/>
        <v>202.83974257019426</v>
      </c>
      <c r="G72" s="3">
        <f t="shared" si="5"/>
        <v>2.5682443807941394E-2</v>
      </c>
    </row>
    <row r="73" spans="1:7" x14ac:dyDescent="0.25">
      <c r="A73" s="1">
        <v>72</v>
      </c>
      <c r="B73" s="1">
        <v>229</v>
      </c>
      <c r="C73" s="3">
        <f t="shared" si="1"/>
        <v>249.22607904210378</v>
      </c>
      <c r="D73" s="3">
        <f t="shared" si="2"/>
        <v>0.92832898676910658</v>
      </c>
      <c r="E73" s="3">
        <f t="shared" si="3"/>
        <v>1.6976687967863242</v>
      </c>
      <c r="F73" s="3">
        <f t="shared" si="4"/>
        <v>232.11025451788615</v>
      </c>
      <c r="G73" s="3">
        <f t="shared" si="5"/>
        <v>9.6736831660311928</v>
      </c>
    </row>
    <row r="74" spans="1:7" x14ac:dyDescent="0.25">
      <c r="A74" s="1">
        <v>73</v>
      </c>
      <c r="B74" s="1">
        <v>242</v>
      </c>
      <c r="C74" s="3">
        <f t="shared" si="1"/>
        <v>255.03983238440014</v>
      </c>
      <c r="D74" s="3">
        <f t="shared" si="2"/>
        <v>0.89420772603771348</v>
      </c>
      <c r="E74" s="3">
        <f t="shared" si="3"/>
        <v>2.1092772513373284</v>
      </c>
      <c r="F74" s="3">
        <f t="shared" si="4"/>
        <v>223.65603758617641</v>
      </c>
      <c r="G74" s="3">
        <f t="shared" si="5"/>
        <v>336.50095703977257</v>
      </c>
    </row>
    <row r="75" spans="1:7" x14ac:dyDescent="0.25">
      <c r="A75" s="1">
        <v>74</v>
      </c>
      <c r="B75" s="1">
        <v>233</v>
      </c>
      <c r="C75" s="3">
        <f t="shared" si="1"/>
        <v>255.83514994406426</v>
      </c>
      <c r="D75" s="3">
        <f t="shared" si="2"/>
        <v>0.92889019074232071</v>
      </c>
      <c r="E75" s="3">
        <f t="shared" si="3"/>
        <v>1.9778812821700069</v>
      </c>
      <c r="F75" s="3">
        <f t="shared" si="4"/>
        <v>239.10889635543691</v>
      </c>
      <c r="G75" s="3">
        <f t="shared" si="5"/>
        <v>37.318614681470379</v>
      </c>
    </row>
    <row r="76" spans="1:7" x14ac:dyDescent="0.25">
      <c r="A76" s="1">
        <v>75</v>
      </c>
      <c r="B76" s="1">
        <v>267</v>
      </c>
      <c r="C76" s="3">
        <f t="shared" si="1"/>
        <v>257.26810177963995</v>
      </c>
      <c r="D76" s="3">
        <f t="shared" si="2"/>
        <v>1.0462526251930644</v>
      </c>
      <c r="E76" s="3">
        <f t="shared" si="3"/>
        <v>1.9233883375105756</v>
      </c>
      <c r="F76" s="3">
        <f t="shared" si="4"/>
        <v>269.8518774544537</v>
      </c>
      <c r="G76" s="3">
        <f t="shared" si="5"/>
        <v>8.1332050152213125</v>
      </c>
    </row>
    <row r="77" spans="1:7" x14ac:dyDescent="0.25">
      <c r="A77" s="1">
        <v>76</v>
      </c>
      <c r="B77" s="1">
        <v>269</v>
      </c>
      <c r="C77" s="3">
        <f t="shared" si="1"/>
        <v>260.31372148356786</v>
      </c>
      <c r="D77" s="3">
        <f t="shared" si="2"/>
        <v>1.0167267540964298</v>
      </c>
      <c r="E77" s="3">
        <f t="shared" si="3"/>
        <v>2.0356114741523093</v>
      </c>
      <c r="F77" s="3">
        <f t="shared" si="4"/>
        <v>263.2999014351974</v>
      </c>
      <c r="G77" s="3">
        <f t="shared" si="5"/>
        <v>32.491123648464679</v>
      </c>
    </row>
    <row r="78" spans="1:7" x14ac:dyDescent="0.25">
      <c r="A78" s="1">
        <v>77</v>
      </c>
      <c r="B78" s="1">
        <v>270</v>
      </c>
      <c r="C78" s="3">
        <f t="shared" si="1"/>
        <v>265.95977628664014</v>
      </c>
      <c r="D78" s="3">
        <f t="shared" si="2"/>
        <v>0.96551912204741897</v>
      </c>
      <c r="E78" s="3">
        <f t="shared" si="3"/>
        <v>2.396655807044306</v>
      </c>
      <c r="F78" s="3">
        <f t="shared" si="4"/>
        <v>252.61743381605888</v>
      </c>
      <c r="G78" s="3">
        <f t="shared" si="5"/>
        <v>302.15360713909342</v>
      </c>
    </row>
    <row r="79" spans="1:7" x14ac:dyDescent="0.25">
      <c r="A79" s="1">
        <v>78</v>
      </c>
      <c r="B79" s="1">
        <v>315</v>
      </c>
      <c r="C79" s="3">
        <f t="shared" ref="C79:C142" si="6">$K$1*(B79/D67)+(1-$K$1)*(C78+E78)</f>
        <v>273.5041275713736</v>
      </c>
      <c r="D79" s="3">
        <f t="shared" ref="D79:D142" si="7">$K$2*(B79/C79)+(1-$K$2)*D67</f>
        <v>1.0751146310884143</v>
      </c>
      <c r="E79" s="3">
        <f t="shared" ref="E79:E142" si="8">$K$3*(C79-C78)+(1-$K$3)*E78</f>
        <v>2.9114253548132223</v>
      </c>
      <c r="F79" s="3">
        <f t="shared" si="4"/>
        <v>287.43195949349456</v>
      </c>
      <c r="G79" s="3">
        <f t="shared" si="5"/>
        <v>759.99685736832475</v>
      </c>
    </row>
    <row r="80" spans="1:7" x14ac:dyDescent="0.25">
      <c r="A80" s="1">
        <v>79</v>
      </c>
      <c r="B80" s="1">
        <v>364</v>
      </c>
      <c r="C80" s="3">
        <f t="shared" si="6"/>
        <v>283.18598374310403</v>
      </c>
      <c r="D80" s="3">
        <f t="shared" si="7"/>
        <v>1.1787901201411279</v>
      </c>
      <c r="E80" s="3">
        <f t="shared" si="8"/>
        <v>3.5884684365049431</v>
      </c>
      <c r="F80" s="3">
        <f t="shared" ref="F80:F143" si="9">(C79+E79)*D68</f>
        <v>324.28531552475931</v>
      </c>
      <c r="G80" s="3">
        <f t="shared" si="5"/>
        <v>1577.2561629679237</v>
      </c>
    </row>
    <row r="81" spans="1:7" x14ac:dyDescent="0.25">
      <c r="A81" s="1">
        <v>80</v>
      </c>
      <c r="B81" s="1">
        <v>347</v>
      </c>
      <c r="C81" s="3">
        <f t="shared" si="6"/>
        <v>288.63940338433849</v>
      </c>
      <c r="D81" s="3">
        <f t="shared" si="7"/>
        <v>1.1734188956998906</v>
      </c>
      <c r="E81" s="3">
        <f t="shared" si="8"/>
        <v>3.774963556977895</v>
      </c>
      <c r="F81" s="3">
        <f t="shared" si="9"/>
        <v>336.07227628253389</v>
      </c>
      <c r="G81" s="3">
        <f t="shared" ref="G81:G144" si="10">(F81-B81)^2</f>
        <v>119.41514564527129</v>
      </c>
    </row>
    <row r="82" spans="1:7" x14ac:dyDescent="0.25">
      <c r="A82" s="1">
        <v>81</v>
      </c>
      <c r="B82" s="1">
        <v>312</v>
      </c>
      <c r="C82" s="3">
        <f t="shared" si="6"/>
        <v>292.33242916209861</v>
      </c>
      <c r="D82" s="3">
        <f t="shared" si="7"/>
        <v>1.0684161363750129</v>
      </c>
      <c r="E82" s="3">
        <f t="shared" si="8"/>
        <v>3.766769779056117</v>
      </c>
      <c r="F82" s="3">
        <f t="shared" si="9"/>
        <v>312.4377427664362</v>
      </c>
      <c r="G82" s="3">
        <f t="shared" si="10"/>
        <v>0.19161872956721904</v>
      </c>
    </row>
    <row r="83" spans="1:7" x14ac:dyDescent="0.25">
      <c r="A83" s="1">
        <v>82</v>
      </c>
      <c r="B83" s="1">
        <v>274</v>
      </c>
      <c r="C83" s="3">
        <f t="shared" si="6"/>
        <v>295.46375847600456</v>
      </c>
      <c r="D83" s="3">
        <f t="shared" si="7"/>
        <v>0.93500026388379243</v>
      </c>
      <c r="E83" s="3">
        <f t="shared" si="8"/>
        <v>3.7032257325411004</v>
      </c>
      <c r="F83" s="3">
        <f t="shared" si="9"/>
        <v>276.97196334626494</v>
      </c>
      <c r="G83" s="3">
        <f t="shared" si="10"/>
        <v>8.8325661315423147</v>
      </c>
    </row>
    <row r="84" spans="1:7" x14ac:dyDescent="0.25">
      <c r="A84" s="1">
        <v>83</v>
      </c>
      <c r="B84" s="1">
        <v>237</v>
      </c>
      <c r="C84" s="3">
        <f t="shared" si="6"/>
        <v>297.30638320845554</v>
      </c>
      <c r="D84" s="3">
        <f t="shared" si="7"/>
        <v>0.81660150479825788</v>
      </c>
      <c r="E84" s="3">
        <f t="shared" si="8"/>
        <v>3.5171656325320892</v>
      </c>
      <c r="F84" s="3">
        <f t="shared" si="9"/>
        <v>244.60636830809514</v>
      </c>
      <c r="G84" s="3">
        <f t="shared" si="10"/>
        <v>57.856838838394154</v>
      </c>
    </row>
    <row r="85" spans="1:7" x14ac:dyDescent="0.25">
      <c r="A85" s="1">
        <v>84</v>
      </c>
      <c r="B85" s="1">
        <v>278</v>
      </c>
      <c r="C85" s="3">
        <f t="shared" si="6"/>
        <v>300.55139956851104</v>
      </c>
      <c r="D85" s="3">
        <f t="shared" si="7"/>
        <v>0.92816086640185436</v>
      </c>
      <c r="E85" s="3">
        <f t="shared" si="8"/>
        <v>3.4899507052844307</v>
      </c>
      <c r="F85" s="3">
        <f t="shared" si="9"/>
        <v>279.26322029184092</v>
      </c>
      <c r="G85" s="3">
        <f t="shared" si="10"/>
        <v>1.5957255057186677</v>
      </c>
    </row>
    <row r="86" spans="1:7" x14ac:dyDescent="0.25">
      <c r="A86" s="1">
        <v>85</v>
      </c>
      <c r="B86" s="1">
        <v>284</v>
      </c>
      <c r="C86" s="3">
        <f t="shared" si="6"/>
        <v>306.75299661663246</v>
      </c>
      <c r="D86" s="3">
        <f t="shared" si="7"/>
        <v>0.89578865606075542</v>
      </c>
      <c r="E86" s="3">
        <f t="shared" si="8"/>
        <v>3.7611153395681294</v>
      </c>
      <c r="F86" s="3">
        <f t="shared" si="9"/>
        <v>271.87612444976662</v>
      </c>
      <c r="G86" s="3">
        <f t="shared" si="10"/>
        <v>146.9883583575467</v>
      </c>
    </row>
    <row r="87" spans="1:7" x14ac:dyDescent="0.25">
      <c r="A87" s="1">
        <v>86</v>
      </c>
      <c r="B87" s="1">
        <v>277</v>
      </c>
      <c r="C87" s="3">
        <f t="shared" si="6"/>
        <v>308.05235430236201</v>
      </c>
      <c r="D87" s="3">
        <f t="shared" si="7"/>
        <v>0.92740557132312218</v>
      </c>
      <c r="E87" s="3">
        <f t="shared" si="8"/>
        <v>3.5149395741842713</v>
      </c>
      <c r="F87" s="3">
        <f t="shared" si="9"/>
        <v>288.43351268317747</v>
      </c>
      <c r="G87" s="3">
        <f t="shared" si="10"/>
        <v>130.72521227638003</v>
      </c>
    </row>
    <row r="88" spans="1:7" x14ac:dyDescent="0.25">
      <c r="A88" s="1">
        <v>87</v>
      </c>
      <c r="B88" s="1">
        <v>317</v>
      </c>
      <c r="C88" s="3">
        <f t="shared" si="6"/>
        <v>309.85105461913389</v>
      </c>
      <c r="D88" s="3">
        <f t="shared" si="7"/>
        <v>1.0450936039138021</v>
      </c>
      <c r="E88" s="3">
        <f t="shared" si="8"/>
        <v>3.3433156484430326</v>
      </c>
      <c r="F88" s="3">
        <f t="shared" si="9"/>
        <v>325.97809914263553</v>
      </c>
      <c r="G88" s="3">
        <f t="shared" si="10"/>
        <v>80.606264214992819</v>
      </c>
    </row>
    <row r="89" spans="1:7" x14ac:dyDescent="0.25">
      <c r="A89" s="1">
        <v>88</v>
      </c>
      <c r="B89" s="1">
        <v>313</v>
      </c>
      <c r="C89" s="3">
        <f t="shared" si="6"/>
        <v>312.12562776394185</v>
      </c>
      <c r="D89" s="3">
        <f t="shared" si="7"/>
        <v>1.0160304837488325</v>
      </c>
      <c r="E89" s="3">
        <f t="shared" si="8"/>
        <v>3.2364413980795255</v>
      </c>
      <c r="F89" s="3">
        <f t="shared" si="9"/>
        <v>318.43309548342887</v>
      </c>
      <c r="G89" s="3">
        <f t="shared" si="10"/>
        <v>29.518526532055205</v>
      </c>
    </row>
    <row r="90" spans="1:7" x14ac:dyDescent="0.25">
      <c r="A90" s="1">
        <v>89</v>
      </c>
      <c r="B90" s="1">
        <v>318</v>
      </c>
      <c r="C90" s="3">
        <f t="shared" si="6"/>
        <v>318.16095559463292</v>
      </c>
      <c r="D90" s="3">
        <f t="shared" si="7"/>
        <v>0.96721787126450931</v>
      </c>
      <c r="E90" s="3">
        <f t="shared" si="8"/>
        <v>3.5163300413406802</v>
      </c>
      <c r="F90" s="3">
        <f t="shared" si="9"/>
        <v>304.48810814437229</v>
      </c>
      <c r="G90" s="3">
        <f t="shared" si="10"/>
        <v>182.57122151817842</v>
      </c>
    </row>
    <row r="91" spans="1:7" x14ac:dyDescent="0.25">
      <c r="A91" s="1">
        <v>90</v>
      </c>
      <c r="B91" s="1">
        <v>374</v>
      </c>
      <c r="C91" s="3">
        <f t="shared" si="6"/>
        <v>326.91580493608751</v>
      </c>
      <c r="D91" s="3">
        <f t="shared" si="7"/>
        <v>1.0785601719033606</v>
      </c>
      <c r="E91" s="3">
        <f t="shared" si="8"/>
        <v>4.0401819713520712</v>
      </c>
      <c r="F91" s="3">
        <f t="shared" si="9"/>
        <v>345.83995627604224</v>
      </c>
      <c r="G91" s="3">
        <f t="shared" si="10"/>
        <v>792.98806253521263</v>
      </c>
    </row>
    <row r="92" spans="1:7" x14ac:dyDescent="0.25">
      <c r="A92" s="1">
        <v>91</v>
      </c>
      <c r="B92" s="1">
        <v>413</v>
      </c>
      <c r="C92" s="3">
        <f t="shared" si="6"/>
        <v>334.83663572543537</v>
      </c>
      <c r="D92" s="3">
        <f t="shared" si="7"/>
        <v>1.1815224797447774</v>
      </c>
      <c r="E92" s="3">
        <f t="shared" si="8"/>
        <v>4.4282468531516503</v>
      </c>
      <c r="F92" s="3">
        <f t="shared" si="9"/>
        <v>390.12764756804626</v>
      </c>
      <c r="G92" s="3">
        <f t="shared" si="10"/>
        <v>523.14450577150035</v>
      </c>
    </row>
    <row r="93" spans="1:7" x14ac:dyDescent="0.25">
      <c r="A93" s="1">
        <v>92</v>
      </c>
      <c r="B93" s="1">
        <v>405</v>
      </c>
      <c r="C93" s="3">
        <f t="shared" si="6"/>
        <v>340.44096320250878</v>
      </c>
      <c r="D93" s="3">
        <f t="shared" si="7"/>
        <v>1.1742296296456496</v>
      </c>
      <c r="E93" s="3">
        <f t="shared" si="8"/>
        <v>4.5458549155438268</v>
      </c>
      <c r="F93" s="3">
        <f t="shared" si="9"/>
        <v>398.09982386511865</v>
      </c>
      <c r="G93" s="3">
        <f t="shared" si="10"/>
        <v>47.612430692386113</v>
      </c>
    </row>
    <row r="94" spans="1:7" x14ac:dyDescent="0.25">
      <c r="A94" s="1">
        <v>93</v>
      </c>
      <c r="B94" s="1">
        <v>355</v>
      </c>
      <c r="C94" s="3">
        <f t="shared" si="6"/>
        <v>342.44296224554466</v>
      </c>
      <c r="D94" s="3">
        <f t="shared" si="7"/>
        <v>1.0668287790849242</v>
      </c>
      <c r="E94" s="3">
        <f t="shared" si="8"/>
        <v>4.2914693282930321</v>
      </c>
      <c r="F94" s="3">
        <f t="shared" si="9"/>
        <v>368.58948331399904</v>
      </c>
      <c r="G94" s="3">
        <f t="shared" si="10"/>
        <v>184.67405674145832</v>
      </c>
    </row>
    <row r="95" spans="1:7" x14ac:dyDescent="0.25">
      <c r="A95" s="1">
        <v>94</v>
      </c>
      <c r="B95" s="1">
        <v>306</v>
      </c>
      <c r="C95" s="3">
        <f t="shared" si="6"/>
        <v>342.84207224047253</v>
      </c>
      <c r="D95" s="3">
        <f t="shared" si="7"/>
        <v>0.93287721231077869</v>
      </c>
      <c r="E95" s="3">
        <f t="shared" si="8"/>
        <v>3.9022333949565162</v>
      </c>
      <c r="F95" s="3">
        <f t="shared" si="9"/>
        <v>324.19678501913501</v>
      </c>
      <c r="G95" s="3">
        <f t="shared" si="10"/>
        <v>331.12298503261621</v>
      </c>
    </row>
    <row r="96" spans="1:7" x14ac:dyDescent="0.25">
      <c r="A96" s="1">
        <v>95</v>
      </c>
      <c r="B96" s="1">
        <v>271</v>
      </c>
      <c r="C96" s="3">
        <f t="shared" si="6"/>
        <v>343.76808732313964</v>
      </c>
      <c r="D96" s="3">
        <f t="shared" si="7"/>
        <v>0.81518753739287786</v>
      </c>
      <c r="E96" s="3">
        <f t="shared" si="8"/>
        <v>3.6046115637275755</v>
      </c>
      <c r="F96" s="3">
        <f t="shared" si="9"/>
        <v>283.15192176211843</v>
      </c>
      <c r="G96" s="3">
        <f t="shared" si="10"/>
        <v>147.66920251264759</v>
      </c>
    </row>
    <row r="97" spans="1:7" x14ac:dyDescent="0.25">
      <c r="A97" s="1">
        <v>96</v>
      </c>
      <c r="B97" s="1">
        <v>306</v>
      </c>
      <c r="C97" s="3">
        <f t="shared" si="6"/>
        <v>343.83500498972398</v>
      </c>
      <c r="D97" s="3">
        <f t="shared" si="7"/>
        <v>0.92625091018158223</v>
      </c>
      <c r="E97" s="3">
        <f t="shared" si="8"/>
        <v>3.2508421740132527</v>
      </c>
      <c r="F97" s="3">
        <f t="shared" si="9"/>
        <v>322.41774516318515</v>
      </c>
      <c r="G97" s="3">
        <f t="shared" si="10"/>
        <v>269.54235624328925</v>
      </c>
    </row>
    <row r="98" spans="1:7" x14ac:dyDescent="0.25">
      <c r="A98" s="1">
        <v>97</v>
      </c>
      <c r="B98" s="1">
        <v>315</v>
      </c>
      <c r="C98" s="3">
        <f t="shared" si="6"/>
        <v>347.99776660005801</v>
      </c>
      <c r="D98" s="3">
        <f t="shared" si="7"/>
        <v>0.89625813441073354</v>
      </c>
      <c r="E98" s="3">
        <f t="shared" si="8"/>
        <v>3.3420341176453303</v>
      </c>
      <c r="F98" s="3">
        <f t="shared" si="9"/>
        <v>310.91556456851293</v>
      </c>
      <c r="G98" s="3">
        <f t="shared" si="10"/>
        <v>16.682612793986934</v>
      </c>
    </row>
    <row r="99" spans="1:7" x14ac:dyDescent="0.25">
      <c r="A99" s="1">
        <v>98</v>
      </c>
      <c r="B99" s="1">
        <v>301</v>
      </c>
      <c r="C99" s="3">
        <f t="shared" si="6"/>
        <v>345.98410966276987</v>
      </c>
      <c r="D99" s="3">
        <f t="shared" si="7"/>
        <v>0.92453440031618084</v>
      </c>
      <c r="E99" s="3">
        <f t="shared" si="8"/>
        <v>2.8064650121519823</v>
      </c>
      <c r="F99" s="3">
        <f t="shared" si="9"/>
        <v>325.83448861315355</v>
      </c>
      <c r="G99" s="3">
        <f t="shared" si="10"/>
        <v>616.75182467685352</v>
      </c>
    </row>
    <row r="100" spans="1:7" x14ac:dyDescent="0.25">
      <c r="A100" s="1">
        <v>99</v>
      </c>
      <c r="B100" s="1">
        <v>356</v>
      </c>
      <c r="C100" s="3">
        <f t="shared" si="6"/>
        <v>347.16032860580844</v>
      </c>
      <c r="D100" s="3">
        <f t="shared" si="7"/>
        <v>1.044112063340616</v>
      </c>
      <c r="E100" s="3">
        <f t="shared" si="8"/>
        <v>2.6434404052406419</v>
      </c>
      <c r="F100" s="3">
        <f t="shared" si="9"/>
        <v>364.51879869818021</v>
      </c>
      <c r="G100" s="3">
        <f t="shared" si="10"/>
        <v>72.569931260116761</v>
      </c>
    </row>
    <row r="101" spans="1:7" x14ac:dyDescent="0.25">
      <c r="A101" s="1">
        <v>100</v>
      </c>
      <c r="B101" s="1">
        <v>348</v>
      </c>
      <c r="C101" s="3">
        <f t="shared" si="6"/>
        <v>348.34489690750439</v>
      </c>
      <c r="D101" s="3">
        <f t="shared" si="7"/>
        <v>1.0151794544716699</v>
      </c>
      <c r="E101" s="3">
        <f t="shared" si="8"/>
        <v>2.4975531948861724</v>
      </c>
      <c r="F101" s="3">
        <f t="shared" si="9"/>
        <v>355.41129264546112</v>
      </c>
      <c r="G101" s="3">
        <f t="shared" si="10"/>
        <v>54.927258676666042</v>
      </c>
    </row>
    <row r="102" spans="1:7" x14ac:dyDescent="0.25">
      <c r="A102" s="1">
        <v>101</v>
      </c>
      <c r="B102" s="1">
        <v>355</v>
      </c>
      <c r="C102" s="3">
        <f t="shared" si="6"/>
        <v>354.08037874865704</v>
      </c>
      <c r="D102" s="3">
        <f t="shared" si="7"/>
        <v>0.96898683822258591</v>
      </c>
      <c r="E102" s="3">
        <f t="shared" si="8"/>
        <v>2.8213460595128201</v>
      </c>
      <c r="F102" s="3">
        <f t="shared" si="9"/>
        <v>339.34108773725904</v>
      </c>
      <c r="G102" s="3">
        <f t="shared" si="10"/>
        <v>245.20153325221906</v>
      </c>
    </row>
    <row r="103" spans="1:7" x14ac:dyDescent="0.25">
      <c r="A103" s="1">
        <v>102</v>
      </c>
      <c r="B103" s="1">
        <v>422</v>
      </c>
      <c r="C103" s="3">
        <f t="shared" si="6"/>
        <v>363.77385216901871</v>
      </c>
      <c r="D103" s="3">
        <f t="shared" si="7"/>
        <v>1.082635232726707</v>
      </c>
      <c r="E103" s="3">
        <f t="shared" si="8"/>
        <v>3.5085587955977049</v>
      </c>
      <c r="F103" s="3">
        <f t="shared" si="9"/>
        <v>384.93998566170563</v>
      </c>
      <c r="G103" s="3">
        <f t="shared" si="10"/>
        <v>1373.444662754584</v>
      </c>
    </row>
    <row r="104" spans="1:7" x14ac:dyDescent="0.25">
      <c r="A104" s="1">
        <v>103</v>
      </c>
      <c r="B104" s="1">
        <v>465</v>
      </c>
      <c r="C104" s="3">
        <f t="shared" si="6"/>
        <v>372.5379309505168</v>
      </c>
      <c r="D104" s="3">
        <f t="shared" si="7"/>
        <v>1.1848561080763924</v>
      </c>
      <c r="E104" s="3">
        <f t="shared" si="8"/>
        <v>4.0341107941877432</v>
      </c>
      <c r="F104" s="3">
        <f t="shared" si="9"/>
        <v>433.95242496955404</v>
      </c>
      <c r="G104" s="3">
        <f t="shared" si="10"/>
        <v>963.95191527117117</v>
      </c>
    </row>
    <row r="105" spans="1:7" x14ac:dyDescent="0.25">
      <c r="A105" s="1">
        <v>104</v>
      </c>
      <c r="B105" s="1">
        <v>467</v>
      </c>
      <c r="C105" s="3">
        <f t="shared" si="6"/>
        <v>380.79914524484343</v>
      </c>
      <c r="D105" s="3">
        <f t="shared" si="7"/>
        <v>1.1768365631114537</v>
      </c>
      <c r="E105" s="3">
        <f t="shared" si="8"/>
        <v>4.4568211442016326</v>
      </c>
      <c r="F105" s="3">
        <f t="shared" si="9"/>
        <v>442.18204911279054</v>
      </c>
      <c r="G105" s="3">
        <f t="shared" si="10"/>
        <v>615.930686239941</v>
      </c>
    </row>
    <row r="106" spans="1:7" x14ac:dyDescent="0.25">
      <c r="A106" s="1">
        <v>105</v>
      </c>
      <c r="B106" s="1">
        <v>404</v>
      </c>
      <c r="C106" s="3">
        <f t="shared" si="6"/>
        <v>383.94326234594388</v>
      </c>
      <c r="D106" s="3">
        <f t="shared" si="7"/>
        <v>1.0660992804381477</v>
      </c>
      <c r="E106" s="3">
        <f t="shared" si="8"/>
        <v>4.325550739891515</v>
      </c>
      <c r="F106" s="3">
        <f t="shared" si="9"/>
        <v>411.00215225800753</v>
      </c>
      <c r="G106" s="3">
        <f t="shared" si="10"/>
        <v>49.030136244319912</v>
      </c>
    </row>
    <row r="107" spans="1:7" x14ac:dyDescent="0.25">
      <c r="A107" s="1">
        <v>106</v>
      </c>
      <c r="B107" s="1">
        <v>347</v>
      </c>
      <c r="C107" s="3">
        <f t="shared" si="6"/>
        <v>385.00854951029794</v>
      </c>
      <c r="D107" s="3">
        <f t="shared" si="7"/>
        <v>0.9312972860470039</v>
      </c>
      <c r="E107" s="3">
        <f t="shared" si="8"/>
        <v>3.9995243823377695</v>
      </c>
      <c r="F107" s="3">
        <f t="shared" si="9"/>
        <v>362.20712797872892</v>
      </c>
      <c r="G107" s="3">
        <f t="shared" si="10"/>
        <v>231.25674136143994</v>
      </c>
    </row>
    <row r="108" spans="1:7" x14ac:dyDescent="0.25">
      <c r="A108" s="1">
        <v>107</v>
      </c>
      <c r="B108" s="1">
        <v>305</v>
      </c>
      <c r="C108" s="3">
        <f t="shared" si="6"/>
        <v>386.03586609337799</v>
      </c>
      <c r="D108" s="3">
        <f t="shared" si="7"/>
        <v>0.81393226192792356</v>
      </c>
      <c r="E108" s="3">
        <f t="shared" si="8"/>
        <v>3.7023036024119977</v>
      </c>
      <c r="F108" s="3">
        <f t="shared" si="9"/>
        <v>317.11453378248439</v>
      </c>
      <c r="G108" s="3">
        <f t="shared" si="10"/>
        <v>146.76192876695546</v>
      </c>
    </row>
    <row r="109" spans="1:7" x14ac:dyDescent="0.25">
      <c r="A109" s="1">
        <v>108</v>
      </c>
      <c r="B109" s="1">
        <v>336</v>
      </c>
      <c r="C109" s="3">
        <f t="shared" si="6"/>
        <v>384.34107175213899</v>
      </c>
      <c r="D109" s="3">
        <f t="shared" si="7"/>
        <v>0.92364954007046918</v>
      </c>
      <c r="E109" s="3">
        <f t="shared" si="8"/>
        <v>3.1625938080468976</v>
      </c>
      <c r="F109" s="3">
        <f t="shared" si="9"/>
        <v>360.99533441322939</v>
      </c>
      <c r="G109" s="3">
        <f t="shared" si="10"/>
        <v>624.7667424291692</v>
      </c>
    </row>
    <row r="110" spans="1:7" x14ac:dyDescent="0.25">
      <c r="A110" s="1">
        <v>109</v>
      </c>
      <c r="B110" s="1">
        <v>340</v>
      </c>
      <c r="C110" s="3">
        <f t="shared" si="6"/>
        <v>385.87393142625922</v>
      </c>
      <c r="D110" s="3">
        <f t="shared" si="7"/>
        <v>0.8955010672157252</v>
      </c>
      <c r="E110" s="3">
        <f t="shared" si="8"/>
        <v>2.9996203946542312</v>
      </c>
      <c r="F110" s="3">
        <f t="shared" si="9"/>
        <v>347.30331237229302</v>
      </c>
      <c r="G110" s="3">
        <f t="shared" si="10"/>
        <v>53.338371607288316</v>
      </c>
    </row>
    <row r="111" spans="1:7" x14ac:dyDescent="0.25">
      <c r="A111" s="1">
        <v>110</v>
      </c>
      <c r="B111" s="1">
        <v>318</v>
      </c>
      <c r="C111" s="3">
        <f t="shared" si="6"/>
        <v>379.89022442555216</v>
      </c>
      <c r="D111" s="3">
        <f t="shared" si="7"/>
        <v>0.92016187653309411</v>
      </c>
      <c r="E111" s="3">
        <f t="shared" si="8"/>
        <v>2.1012876551181021</v>
      </c>
      <c r="F111" s="3">
        <f t="shared" si="9"/>
        <v>359.52697603157151</v>
      </c>
      <c r="G111" s="3">
        <f t="shared" si="10"/>
        <v>1724.4897383267144</v>
      </c>
    </row>
    <row r="112" spans="1:7" x14ac:dyDescent="0.25">
      <c r="A112" s="1">
        <v>111</v>
      </c>
      <c r="B112" s="1">
        <v>362</v>
      </c>
      <c r="C112" s="3">
        <f t="shared" si="6"/>
        <v>374.93442555697368</v>
      </c>
      <c r="D112" s="3">
        <f t="shared" si="7"/>
        <v>1.0401815684758224</v>
      </c>
      <c r="E112" s="3">
        <f t="shared" si="8"/>
        <v>1.3955790027484434</v>
      </c>
      <c r="F112" s="3">
        <f t="shared" si="9"/>
        <v>398.84194585715045</v>
      </c>
      <c r="G112" s="3">
        <f t="shared" si="10"/>
        <v>1357.3289745412051</v>
      </c>
    </row>
    <row r="113" spans="1:7" x14ac:dyDescent="0.25">
      <c r="A113" s="1">
        <v>112</v>
      </c>
      <c r="B113" s="1">
        <v>348</v>
      </c>
      <c r="C113" s="3">
        <f t="shared" si="6"/>
        <v>369.62331076675594</v>
      </c>
      <c r="D113" s="3">
        <f t="shared" si="7"/>
        <v>1.0114954347966509</v>
      </c>
      <c r="E113" s="3">
        <f t="shared" si="8"/>
        <v>0.72490962345182464</v>
      </c>
      <c r="F113" s="3">
        <f t="shared" si="9"/>
        <v>382.04248873025972</v>
      </c>
      <c r="G113" s="3">
        <f t="shared" si="10"/>
        <v>1158.8910389498601</v>
      </c>
    </row>
    <row r="114" spans="1:7" x14ac:dyDescent="0.25">
      <c r="A114" s="1">
        <v>113</v>
      </c>
      <c r="B114" s="1">
        <v>363</v>
      </c>
      <c r="C114" s="3">
        <f t="shared" si="6"/>
        <v>371.20219460730249</v>
      </c>
      <c r="D114" s="3">
        <f t="shared" si="7"/>
        <v>0.96943268137145067</v>
      </c>
      <c r="E114" s="3">
        <f t="shared" si="8"/>
        <v>0.81030704516129748</v>
      </c>
      <c r="F114" s="3">
        <f t="shared" si="9"/>
        <v>358.86255111726882</v>
      </c>
      <c r="G114" s="3">
        <f t="shared" si="10"/>
        <v>17.118483257213473</v>
      </c>
    </row>
    <row r="115" spans="1:7" x14ac:dyDescent="0.25">
      <c r="A115" s="1">
        <v>114</v>
      </c>
      <c r="B115" s="1">
        <v>435</v>
      </c>
      <c r="C115" s="3">
        <f t="shared" si="6"/>
        <v>377.96947732099545</v>
      </c>
      <c r="D115" s="3">
        <f t="shared" si="7"/>
        <v>1.0860478002096472</v>
      </c>
      <c r="E115" s="3">
        <f t="shared" si="8"/>
        <v>1.4060046120144643</v>
      </c>
      <c r="F115" s="3">
        <f t="shared" si="9"/>
        <v>402.75384130375966</v>
      </c>
      <c r="G115" s="3">
        <f t="shared" si="10"/>
        <v>1039.8147506631167</v>
      </c>
    </row>
    <row r="116" spans="1:7" x14ac:dyDescent="0.25">
      <c r="A116" s="1">
        <v>115</v>
      </c>
      <c r="B116" s="1">
        <v>491</v>
      </c>
      <c r="C116" s="3">
        <f t="shared" si="6"/>
        <v>386.37964770375731</v>
      </c>
      <c r="D116" s="3">
        <f t="shared" si="7"/>
        <v>1.1891518460350401</v>
      </c>
      <c r="E116" s="3">
        <f t="shared" si="8"/>
        <v>2.1064211890892039</v>
      </c>
      <c r="F116" s="3">
        <f t="shared" si="9"/>
        <v>449.50535702275181</v>
      </c>
      <c r="G116" s="3">
        <f t="shared" si="10"/>
        <v>1721.8053958092926</v>
      </c>
    </row>
    <row r="117" spans="1:7" x14ac:dyDescent="0.25">
      <c r="A117" s="1">
        <v>116</v>
      </c>
      <c r="B117" s="1">
        <v>505</v>
      </c>
      <c r="C117" s="3">
        <f t="shared" si="6"/>
        <v>396.61215731774104</v>
      </c>
      <c r="D117" s="3">
        <f t="shared" si="7"/>
        <v>1.1816589457828104</v>
      </c>
      <c r="E117" s="3">
        <f t="shared" si="8"/>
        <v>2.9190300315786559</v>
      </c>
      <c r="F117" s="3">
        <f t="shared" si="9"/>
        <v>457.18461013253687</v>
      </c>
      <c r="G117" s="3">
        <f t="shared" si="10"/>
        <v>2286.3115081774954</v>
      </c>
    </row>
    <row r="118" spans="1:7" x14ac:dyDescent="0.25">
      <c r="A118" s="1">
        <v>117</v>
      </c>
      <c r="B118" s="1">
        <v>404</v>
      </c>
      <c r="C118" s="3">
        <f t="shared" si="6"/>
        <v>395.41526461148771</v>
      </c>
      <c r="D118" s="3">
        <f t="shared" si="7"/>
        <v>1.0638798505567781</v>
      </c>
      <c r="E118" s="3">
        <f t="shared" si="8"/>
        <v>2.5074377577954583</v>
      </c>
      <c r="F118" s="3">
        <f t="shared" si="9"/>
        <v>425.93991134570848</v>
      </c>
      <c r="G118" s="3">
        <f t="shared" si="10"/>
        <v>481.35970985754773</v>
      </c>
    </row>
    <row r="119" spans="1:7" x14ac:dyDescent="0.25">
      <c r="A119" s="1">
        <v>118</v>
      </c>
      <c r="B119" s="1">
        <v>359</v>
      </c>
      <c r="C119" s="3">
        <f t="shared" si="6"/>
        <v>395.43491829720153</v>
      </c>
      <c r="D119" s="3">
        <f t="shared" si="7"/>
        <v>0.93012547928569034</v>
      </c>
      <c r="E119" s="3">
        <f t="shared" si="8"/>
        <v>2.2586593505872945</v>
      </c>
      <c r="F119" s="3">
        <f t="shared" si="9"/>
        <v>370.5843327730031</v>
      </c>
      <c r="G119" s="3">
        <f t="shared" si="10"/>
        <v>134.19676579567366</v>
      </c>
    </row>
    <row r="120" spans="1:7" x14ac:dyDescent="0.25">
      <c r="A120" s="1">
        <v>119</v>
      </c>
      <c r="B120" s="1">
        <v>310</v>
      </c>
      <c r="C120" s="3">
        <f t="shared" si="6"/>
        <v>394.32827715542783</v>
      </c>
      <c r="D120" s="3">
        <f t="shared" si="7"/>
        <v>0.81254299983311573</v>
      </c>
      <c r="E120" s="3">
        <f t="shared" si="8"/>
        <v>1.9221293013511944</v>
      </c>
      <c r="F120" s="3">
        <f t="shared" si="9"/>
        <v>323.69563320907309</v>
      </c>
      <c r="G120" s="3">
        <f t="shared" si="10"/>
        <v>187.57036899746578</v>
      </c>
    </row>
    <row r="121" spans="1:7" x14ac:dyDescent="0.25">
      <c r="A121" s="1">
        <v>120</v>
      </c>
      <c r="B121" s="1">
        <v>337</v>
      </c>
      <c r="C121" s="3">
        <f t="shared" si="6"/>
        <v>389.97172511313261</v>
      </c>
      <c r="D121" s="3">
        <f t="shared" si="7"/>
        <v>0.9206753238584473</v>
      </c>
      <c r="E121" s="3">
        <f t="shared" si="8"/>
        <v>1.2942611669865529</v>
      </c>
      <c r="F121" s="3">
        <f t="shared" si="9"/>
        <v>365.99650567654044</v>
      </c>
      <c r="G121" s="3">
        <f t="shared" si="10"/>
        <v>840.79734144964175</v>
      </c>
    </row>
    <row r="122" spans="1:7" x14ac:dyDescent="0.25">
      <c r="A122" s="1">
        <v>121</v>
      </c>
      <c r="B122" s="1">
        <v>360</v>
      </c>
      <c r="C122" s="3">
        <f t="shared" si="6"/>
        <v>393.41470325504207</v>
      </c>
      <c r="D122" s="3">
        <f t="shared" si="7"/>
        <v>0.89647926062246241</v>
      </c>
      <c r="E122" s="3">
        <f t="shared" si="8"/>
        <v>1.5091328644788442</v>
      </c>
      <c r="F122" s="3">
        <f t="shared" si="9"/>
        <v>350.37910827906001</v>
      </c>
      <c r="G122" s="3">
        <f t="shared" si="10"/>
        <v>92.561557506051727</v>
      </c>
    </row>
    <row r="123" spans="1:7" x14ac:dyDescent="0.25">
      <c r="A123" s="1">
        <v>122</v>
      </c>
      <c r="B123" s="1">
        <v>342</v>
      </c>
      <c r="C123" s="3">
        <f t="shared" si="6"/>
        <v>390.27381557922376</v>
      </c>
      <c r="D123" s="3">
        <f t="shared" si="7"/>
        <v>0.91796917415057477</v>
      </c>
      <c r="E123" s="3">
        <f t="shared" si="8"/>
        <v>1.0441308104491291</v>
      </c>
      <c r="F123" s="3">
        <f t="shared" si="9"/>
        <v>363.39385813138648</v>
      </c>
      <c r="G123" s="3">
        <f t="shared" si="10"/>
        <v>457.69716574589143</v>
      </c>
    </row>
    <row r="124" spans="1:7" x14ac:dyDescent="0.25">
      <c r="A124" s="1">
        <v>123</v>
      </c>
      <c r="B124" s="1">
        <v>406</v>
      </c>
      <c r="C124" s="3">
        <f t="shared" si="6"/>
        <v>391.1176515027189</v>
      </c>
      <c r="D124" s="3">
        <f t="shared" si="7"/>
        <v>1.0400750311979117</v>
      </c>
      <c r="E124" s="3">
        <f t="shared" si="8"/>
        <v>1.0241013217537298</v>
      </c>
      <c r="F124" s="3">
        <f t="shared" si="9"/>
        <v>407.04171524834777</v>
      </c>
      <c r="G124" s="3">
        <f t="shared" si="10"/>
        <v>1.0851706586402576</v>
      </c>
    </row>
    <row r="125" spans="1:7" x14ac:dyDescent="0.25">
      <c r="A125" s="1">
        <v>124</v>
      </c>
      <c r="B125" s="1">
        <v>396</v>
      </c>
      <c r="C125" s="3">
        <f t="shared" si="6"/>
        <v>392.01331076675018</v>
      </c>
      <c r="D125" s="3">
        <f t="shared" si="7"/>
        <v>1.0114291520702976</v>
      </c>
      <c r="E125" s="3">
        <f t="shared" si="8"/>
        <v>1.0112571159814849</v>
      </c>
      <c r="F125" s="3">
        <f t="shared" si="9"/>
        <v>396.64959277511076</v>
      </c>
      <c r="G125" s="3">
        <f t="shared" si="10"/>
        <v>0.4219707734761004</v>
      </c>
    </row>
    <row r="126" spans="1:7" x14ac:dyDescent="0.25">
      <c r="A126" s="1">
        <v>125</v>
      </c>
      <c r="B126" s="1">
        <v>420</v>
      </c>
      <c r="C126" s="3">
        <f t="shared" si="6"/>
        <v>401.06827015557644</v>
      </c>
      <c r="D126" s="3">
        <f t="shared" si="7"/>
        <v>0.9733212103041895</v>
      </c>
      <c r="E126" s="3">
        <f t="shared" si="8"/>
        <v>1.8156273432659629</v>
      </c>
      <c r="F126" s="3">
        <f t="shared" si="9"/>
        <v>381.01086068741228</v>
      </c>
      <c r="G126" s="3">
        <f t="shared" si="10"/>
        <v>1520.1529843363735</v>
      </c>
    </row>
    <row r="127" spans="1:7" x14ac:dyDescent="0.25">
      <c r="A127" s="1">
        <v>126</v>
      </c>
      <c r="B127" s="1">
        <v>472</v>
      </c>
      <c r="C127" s="3">
        <f t="shared" si="6"/>
        <v>409.2277857466421</v>
      </c>
      <c r="D127" s="3">
        <f t="shared" si="7"/>
        <v>1.0894150035698629</v>
      </c>
      <c r="E127" s="3">
        <f t="shared" si="8"/>
        <v>2.4500161680459325</v>
      </c>
      <c r="F127" s="3">
        <f t="shared" si="9"/>
        <v>437.55117061850683</v>
      </c>
      <c r="G127" s="3">
        <f t="shared" si="10"/>
        <v>1186.7218457552272</v>
      </c>
    </row>
    <row r="128" spans="1:7" x14ac:dyDescent="0.25">
      <c r="A128" s="1">
        <v>127</v>
      </c>
      <c r="B128" s="1">
        <v>548</v>
      </c>
      <c r="C128" s="3">
        <f t="shared" si="6"/>
        <v>421.50877212701175</v>
      </c>
      <c r="D128" s="3">
        <f t="shared" si="7"/>
        <v>1.194698832076307</v>
      </c>
      <c r="E128" s="3">
        <f t="shared" si="8"/>
        <v>3.4331131892783051</v>
      </c>
      <c r="F128" s="3">
        <f t="shared" si="9"/>
        <v>489.5474181184988</v>
      </c>
      <c r="G128" s="3">
        <f t="shared" si="10"/>
        <v>3416.7043286136027</v>
      </c>
    </row>
    <row r="129" spans="1:7" x14ac:dyDescent="0.25">
      <c r="A129" s="1">
        <v>128</v>
      </c>
      <c r="B129" s="1">
        <v>559</v>
      </c>
      <c r="C129" s="3">
        <f t="shared" si="6"/>
        <v>434.56625620285286</v>
      </c>
      <c r="D129" s="3">
        <f t="shared" si="7"/>
        <v>1.1868930033256169</v>
      </c>
      <c r="E129" s="3">
        <f t="shared" si="8"/>
        <v>4.3955502779345856</v>
      </c>
      <c r="F129" s="3">
        <f t="shared" si="9"/>
        <v>502.1363802218072</v>
      </c>
      <c r="G129" s="3">
        <f t="shared" si="10"/>
        <v>3233.4712542788793</v>
      </c>
    </row>
    <row r="130" spans="1:7" x14ac:dyDescent="0.25">
      <c r="A130" s="1">
        <v>129</v>
      </c>
      <c r="B130" s="1">
        <v>463</v>
      </c>
      <c r="C130" s="3">
        <f t="shared" si="6"/>
        <v>438.20934912823611</v>
      </c>
      <c r="D130" s="3">
        <f t="shared" si="7"/>
        <v>1.0635144890155992</v>
      </c>
      <c r="E130" s="3">
        <f t="shared" si="8"/>
        <v>4.3203045426794526</v>
      </c>
      <c r="F130" s="3">
        <f t="shared" si="9"/>
        <v>467.00262107891353</v>
      </c>
      <c r="G130" s="3">
        <f t="shared" si="10"/>
        <v>16.020975501362951</v>
      </c>
    </row>
    <row r="131" spans="1:7" x14ac:dyDescent="0.25">
      <c r="A131" s="1">
        <v>130</v>
      </c>
      <c r="B131" s="1">
        <v>407</v>
      </c>
      <c r="C131" s="3">
        <f t="shared" si="6"/>
        <v>441.53879677656846</v>
      </c>
      <c r="D131" s="3">
        <f t="shared" si="7"/>
        <v>0.92970802050268575</v>
      </c>
      <c r="E131" s="3">
        <f t="shared" si="8"/>
        <v>4.2212188532447419</v>
      </c>
      <c r="F131" s="3">
        <f t="shared" si="9"/>
        <v>411.60810621879091</v>
      </c>
      <c r="G131" s="3">
        <f t="shared" si="10"/>
        <v>21.234642923659443</v>
      </c>
    </row>
    <row r="132" spans="1:7" x14ac:dyDescent="0.25">
      <c r="A132" s="1">
        <v>131</v>
      </c>
      <c r="B132" s="1">
        <v>362</v>
      </c>
      <c r="C132" s="3">
        <f t="shared" si="6"/>
        <v>445.71098922615317</v>
      </c>
      <c r="D132" s="3">
        <f t="shared" si="7"/>
        <v>0.81252512454528836</v>
      </c>
      <c r="E132" s="3">
        <f t="shared" si="8"/>
        <v>4.2163162128787395</v>
      </c>
      <c r="F132" s="3">
        <f t="shared" si="9"/>
        <v>362.19918030550497</v>
      </c>
      <c r="G132" s="3">
        <f t="shared" si="10"/>
        <v>3.9672794101052081E-2</v>
      </c>
    </row>
    <row r="133" spans="1:7" x14ac:dyDescent="0.25">
      <c r="A133" s="1">
        <v>132</v>
      </c>
      <c r="B133" s="1">
        <v>405</v>
      </c>
      <c r="C133" s="3">
        <f t="shared" si="6"/>
        <v>447.92074190713925</v>
      </c>
      <c r="D133" s="3">
        <f t="shared" si="7"/>
        <v>0.9198504486710638</v>
      </c>
      <c r="E133" s="3">
        <f t="shared" si="8"/>
        <v>4.0156598596894728</v>
      </c>
      <c r="F133" s="3">
        <f t="shared" si="9"/>
        <v>414.23696764783921</v>
      </c>
      <c r="G133" s="3">
        <f t="shared" si="10"/>
        <v>85.321571327228185</v>
      </c>
    </row>
    <row r="134" spans="1:7" x14ac:dyDescent="0.25">
      <c r="A134" s="1">
        <v>133</v>
      </c>
      <c r="B134" s="1">
        <v>417</v>
      </c>
      <c r="C134" s="3">
        <f t="shared" si="6"/>
        <v>454.57971750566037</v>
      </c>
      <c r="D134" s="3">
        <f t="shared" si="7"/>
        <v>0.89752184023958315</v>
      </c>
      <c r="E134" s="3">
        <f t="shared" si="8"/>
        <v>4.2799914335726381</v>
      </c>
      <c r="F134" s="3">
        <f t="shared" si="9"/>
        <v>405.15161130430272</v>
      </c>
      <c r="G134" s="3">
        <f t="shared" si="10"/>
        <v>140.38431468432711</v>
      </c>
    </row>
    <row r="135" spans="1:7" x14ac:dyDescent="0.25">
      <c r="A135" s="1">
        <v>134</v>
      </c>
      <c r="B135" s="1">
        <v>391</v>
      </c>
      <c r="C135" s="3">
        <f t="shared" si="6"/>
        <v>452.27581289634395</v>
      </c>
      <c r="D135" s="3">
        <f t="shared" si="7"/>
        <v>0.91529655118872322</v>
      </c>
      <c r="E135" s="3">
        <f t="shared" si="8"/>
        <v>3.6216018292837324</v>
      </c>
      <c r="F135" s="3">
        <f t="shared" si="9"/>
        <v>421.21906806592085</v>
      </c>
      <c r="G135" s="3">
        <f t="shared" si="10"/>
        <v>913.19207477275734</v>
      </c>
    </row>
    <row r="136" spans="1:7" x14ac:dyDescent="0.25">
      <c r="A136" s="1">
        <v>135</v>
      </c>
      <c r="B136" s="1">
        <v>419</v>
      </c>
      <c r="C136" s="3">
        <f t="shared" si="6"/>
        <v>445.28904202384967</v>
      </c>
      <c r="D136" s="3">
        <f t="shared" si="7"/>
        <v>1.0351193720518372</v>
      </c>
      <c r="E136" s="3">
        <f t="shared" si="8"/>
        <v>2.5607645591059316</v>
      </c>
      <c r="F136" s="3">
        <f t="shared" si="9"/>
        <v>474.16751784380449</v>
      </c>
      <c r="G136" s="3">
        <f t="shared" si="10"/>
        <v>3043.4550250464868</v>
      </c>
    </row>
    <row r="137" spans="1:7" x14ac:dyDescent="0.25">
      <c r="A137" s="1">
        <v>136</v>
      </c>
      <c r="B137" s="1">
        <v>461</v>
      </c>
      <c r="C137" s="3">
        <f t="shared" si="6"/>
        <v>449.43798502462192</v>
      </c>
      <c r="D137" s="3">
        <f t="shared" si="7"/>
        <v>1.012143969254476</v>
      </c>
      <c r="E137" s="3">
        <f t="shared" si="8"/>
        <v>2.7195824032725637</v>
      </c>
      <c r="F137" s="3">
        <f t="shared" si="9"/>
        <v>452.96835012704554</v>
      </c>
      <c r="G137" s="3">
        <f t="shared" si="10"/>
        <v>64.507399681729396</v>
      </c>
    </row>
    <row r="138" spans="1:7" x14ac:dyDescent="0.25">
      <c r="A138" s="1">
        <v>137</v>
      </c>
      <c r="B138" s="1">
        <v>472</v>
      </c>
      <c r="C138" s="3">
        <f t="shared" si="6"/>
        <v>458.71356330779776</v>
      </c>
      <c r="D138" s="3">
        <f t="shared" si="7"/>
        <v>0.97610337780696066</v>
      </c>
      <c r="E138" s="3">
        <f t="shared" si="8"/>
        <v>3.3751819912628904</v>
      </c>
      <c r="F138" s="3">
        <f t="shared" si="9"/>
        <v>440.09455077711641</v>
      </c>
      <c r="G138" s="3">
        <f t="shared" si="10"/>
        <v>1017.9576901140031</v>
      </c>
    </row>
    <row r="139" spans="1:7" x14ac:dyDescent="0.25">
      <c r="A139" s="1">
        <v>138</v>
      </c>
      <c r="B139" s="1">
        <v>535</v>
      </c>
      <c r="C139" s="3">
        <f t="shared" si="6"/>
        <v>467.88884678231591</v>
      </c>
      <c r="D139" s="3">
        <f t="shared" si="7"/>
        <v>1.0921159517209207</v>
      </c>
      <c r="E139" s="3">
        <f t="shared" si="8"/>
        <v>3.9551921395884166</v>
      </c>
      <c r="F139" s="3">
        <f t="shared" si="9"/>
        <v>503.4064121095696</v>
      </c>
      <c r="G139" s="3">
        <f t="shared" si="10"/>
        <v>998.15479579035036</v>
      </c>
    </row>
    <row r="140" spans="1:7" x14ac:dyDescent="0.25">
      <c r="A140" s="1">
        <v>139</v>
      </c>
      <c r="B140" s="1">
        <v>622</v>
      </c>
      <c r="C140" s="3">
        <f t="shared" si="6"/>
        <v>481.60189189921607</v>
      </c>
      <c r="D140" s="3">
        <f t="shared" si="7"/>
        <v>1.1995400487540879</v>
      </c>
      <c r="E140" s="3">
        <f t="shared" si="8"/>
        <v>4.9309774373195916</v>
      </c>
      <c r="F140" s="3">
        <f t="shared" si="9"/>
        <v>563.71152222216665</v>
      </c>
      <c r="G140" s="3">
        <f t="shared" si="10"/>
        <v>3397.5466416569725</v>
      </c>
    </row>
    <row r="141" spans="1:7" x14ac:dyDescent="0.25">
      <c r="A141" s="1">
        <v>140</v>
      </c>
      <c r="B141" s="1">
        <v>606</v>
      </c>
      <c r="C141" s="3">
        <f t="shared" si="6"/>
        <v>491.34165014770713</v>
      </c>
      <c r="D141" s="3">
        <f t="shared" si="7"/>
        <v>1.1892162373920103</v>
      </c>
      <c r="E141" s="3">
        <f t="shared" si="8"/>
        <v>5.4118555184367381</v>
      </c>
      <c r="F141" s="3">
        <f t="shared" si="9"/>
        <v>577.46245850347077</v>
      </c>
      <c r="G141" s="3">
        <f t="shared" si="10"/>
        <v>814.39127466612774</v>
      </c>
    </row>
    <row r="142" spans="1:7" x14ac:dyDescent="0.25">
      <c r="A142" s="1">
        <v>141</v>
      </c>
      <c r="B142" s="1">
        <v>508</v>
      </c>
      <c r="C142" s="3">
        <f t="shared" si="6"/>
        <v>492.93511843118841</v>
      </c>
      <c r="D142" s="3">
        <f t="shared" si="7"/>
        <v>1.0618668441239261</v>
      </c>
      <c r="E142" s="3">
        <f t="shared" si="8"/>
        <v>5.0300167949411936</v>
      </c>
      <c r="F142" s="3">
        <f t="shared" si="9"/>
        <v>528.3045507452365</v>
      </c>
      <c r="G142" s="3">
        <f t="shared" si="10"/>
        <v>412.27478096588402</v>
      </c>
    </row>
    <row r="143" spans="1:7" x14ac:dyDescent="0.25">
      <c r="A143" s="1">
        <v>142</v>
      </c>
      <c r="B143" s="1">
        <v>461</v>
      </c>
      <c r="C143" s="3">
        <f t="shared" ref="C143:C145" si="11">$K$1*(B143/D131)+(1-$K$1)*(C142+E142)</f>
        <v>497.54302847709329</v>
      </c>
      <c r="D143" s="3">
        <f t="shared" ref="D143:D145" si="12">$K$2*(B143/C143)+(1-$K$2)*D131</f>
        <v>0.92955027091817699</v>
      </c>
      <c r="E143" s="3">
        <f t="shared" ref="E143:E145" si="13">$K$3*(C143-C142)+(1-$K$3)*E142</f>
        <v>4.9878061200375621</v>
      </c>
      <c r="F143" s="3">
        <f t="shared" si="9"/>
        <v>462.96218015043723</v>
      </c>
      <c r="G143" s="3">
        <f t="shared" si="10"/>
        <v>3.8501509427698872</v>
      </c>
    </row>
    <row r="144" spans="1:7" x14ac:dyDescent="0.25">
      <c r="A144" s="1">
        <v>143</v>
      </c>
      <c r="B144" s="1">
        <v>390</v>
      </c>
      <c r="C144" s="3">
        <f t="shared" si="11"/>
        <v>498.02169920783859</v>
      </c>
      <c r="D144" s="3">
        <f t="shared" si="12"/>
        <v>0.81105378873819234</v>
      </c>
      <c r="E144" s="3">
        <f t="shared" si="13"/>
        <v>4.5368925811083365</v>
      </c>
      <c r="F144" s="3">
        <f t="shared" ref="F144:F146" si="14">(C143+E143)*D132</f>
        <v>408.31892896888149</v>
      </c>
      <c r="G144" s="3">
        <f t="shared" si="10"/>
        <v>335.58315856692559</v>
      </c>
    </row>
    <row r="145" spans="1:7" x14ac:dyDescent="0.25">
      <c r="A145" s="1">
        <v>144</v>
      </c>
      <c r="B145" s="1">
        <v>432</v>
      </c>
      <c r="C145" s="3">
        <f t="shared" si="11"/>
        <v>495.97518550060835</v>
      </c>
      <c r="D145" s="3">
        <f t="shared" si="12"/>
        <v>0.91740849213567788</v>
      </c>
      <c r="E145" s="3">
        <f t="shared" si="13"/>
        <v>3.8785519522744778</v>
      </c>
      <c r="F145" s="3">
        <f t="shared" si="14"/>
        <v>462.27874614056088</v>
      </c>
      <c r="G145" s="3">
        <f t="shared" ref="G145" si="15">(F145-B145)^2</f>
        <v>916.80246784453061</v>
      </c>
    </row>
    <row r="146" spans="1:7" x14ac:dyDescent="0.25">
      <c r="F146" s="3">
        <f t="shared" si="14"/>
        <v>448.62964628934481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52AE-7E4C-4E8B-89FF-9BAA34CABCF4}">
  <dimension ref="A1:K26"/>
  <sheetViews>
    <sheetView tabSelected="1" workbookViewId="0">
      <selection sqref="A1:B25"/>
    </sheetView>
  </sheetViews>
  <sheetFormatPr defaultRowHeight="15" x14ac:dyDescent="0.25"/>
  <cols>
    <col min="1" max="7" width="8.7109375" style="3"/>
  </cols>
  <sheetData>
    <row r="1" spans="1:11" x14ac:dyDescent="0.25">
      <c r="A1" s="4" t="s">
        <v>2</v>
      </c>
      <c r="B1" s="4" t="s">
        <v>3</v>
      </c>
      <c r="C1" s="3" t="s">
        <v>7</v>
      </c>
      <c r="D1" s="3" t="s">
        <v>8</v>
      </c>
      <c r="E1" s="3" t="s">
        <v>13</v>
      </c>
      <c r="F1" s="3" t="s">
        <v>10</v>
      </c>
      <c r="G1" s="3" t="s">
        <v>11</v>
      </c>
      <c r="H1" s="5" t="s">
        <v>12</v>
      </c>
      <c r="J1" s="5" t="s">
        <v>14</v>
      </c>
      <c r="K1">
        <v>0.2</v>
      </c>
    </row>
    <row r="2" spans="1:11" x14ac:dyDescent="0.25">
      <c r="A2" s="1">
        <v>1</v>
      </c>
      <c r="B2" s="1">
        <v>362</v>
      </c>
      <c r="D2" s="3">
        <f t="shared" ref="D2:D4" si="0">B2-$C$5</f>
        <v>-18</v>
      </c>
      <c r="H2">
        <f>AVERAGE(G7:G25)</f>
        <v>1630.1139249534046</v>
      </c>
      <c r="J2" t="s">
        <v>6</v>
      </c>
      <c r="K2">
        <v>0.05</v>
      </c>
    </row>
    <row r="3" spans="1:11" x14ac:dyDescent="0.25">
      <c r="A3" s="1">
        <v>2</v>
      </c>
      <c r="B3" s="1">
        <v>385</v>
      </c>
      <c r="D3" s="3">
        <f t="shared" si="0"/>
        <v>5</v>
      </c>
      <c r="J3" t="s">
        <v>5</v>
      </c>
      <c r="K3">
        <v>0.1</v>
      </c>
    </row>
    <row r="4" spans="1:11" x14ac:dyDescent="0.25">
      <c r="A4" s="1">
        <v>3</v>
      </c>
      <c r="B4" s="1">
        <v>432</v>
      </c>
      <c r="D4" s="3">
        <f t="shared" si="0"/>
        <v>52</v>
      </c>
    </row>
    <row r="5" spans="1:11" x14ac:dyDescent="0.25">
      <c r="A5" s="1">
        <v>4</v>
      </c>
      <c r="B5" s="1">
        <v>341</v>
      </c>
      <c r="C5" s="3">
        <f>AVERAGE(B2:B5)</f>
        <v>380</v>
      </c>
      <c r="D5" s="3">
        <f>B5-$C$5</f>
        <v>-39</v>
      </c>
      <c r="E5" s="3">
        <f>1/(4^2)*(SUM(B6:B9)-SUM(B2:B5))</f>
        <v>10.75</v>
      </c>
    </row>
    <row r="6" spans="1:11" x14ac:dyDescent="0.25">
      <c r="A6" s="1">
        <v>1</v>
      </c>
      <c r="B6" s="1">
        <v>382</v>
      </c>
      <c r="C6" s="3">
        <f>$K$1*(B6-D2)+(1-$K$1)*(C5+E5)</f>
        <v>392.6</v>
      </c>
      <c r="D6" s="3">
        <f>$K$2*(B6-C6)+(1-$K$2)*D2</f>
        <v>-17.63</v>
      </c>
      <c r="E6" s="3">
        <f>$K$3*(C6-C5)+(1-$K$3)*E5</f>
        <v>10.935000000000002</v>
      </c>
    </row>
    <row r="7" spans="1:11" x14ac:dyDescent="0.25">
      <c r="A7" s="1">
        <v>2</v>
      </c>
      <c r="B7" s="1">
        <v>425</v>
      </c>
      <c r="C7" s="3">
        <f>$K$1*(B7-D3)+(1-$K$1)*(C6+E6)</f>
        <v>406.82800000000003</v>
      </c>
      <c r="D7" s="3">
        <f t="shared" ref="D7:D25" si="1">$K$2*(B7-C7)+(1-$K$2)*D3</f>
        <v>5.6585999999999981</v>
      </c>
      <c r="E7" s="3">
        <f t="shared" ref="E7:E25" si="2">$K$3*(C7-C6)+(1-$K$3)*E6</f>
        <v>11.264300000000002</v>
      </c>
      <c r="F7" s="3">
        <f>C6+E6+D3</f>
        <v>408.53500000000003</v>
      </c>
      <c r="G7" s="3">
        <f>(B7-F7)^2</f>
        <v>271.09622499999915</v>
      </c>
    </row>
    <row r="8" spans="1:11" x14ac:dyDescent="0.25">
      <c r="A8" s="1">
        <v>3</v>
      </c>
      <c r="B8" s="1">
        <v>498</v>
      </c>
      <c r="C8" s="3">
        <f t="shared" ref="C8:C25" si="3">$K$1*(B8-D4)+(1-$K$1)*(C7+E7)</f>
        <v>423.67384000000004</v>
      </c>
      <c r="D8" s="3">
        <f t="shared" si="1"/>
        <v>53.116307999999997</v>
      </c>
      <c r="E8" s="3">
        <f t="shared" si="2"/>
        <v>11.822454000000004</v>
      </c>
      <c r="F8" s="3">
        <f t="shared" ref="F8:F26" si="4">C7+E7+D4</f>
        <v>470.09230000000002</v>
      </c>
      <c r="G8" s="3">
        <f t="shared" ref="G8:G25" si="5">(B8-F8)^2</f>
        <v>778.8397192899987</v>
      </c>
    </row>
    <row r="9" spans="1:11" x14ac:dyDescent="0.25">
      <c r="A9" s="1">
        <v>4</v>
      </c>
      <c r="B9" s="1">
        <v>387</v>
      </c>
      <c r="C9" s="3">
        <f t="shared" si="3"/>
        <v>433.59703520000005</v>
      </c>
      <c r="D9" s="3">
        <f t="shared" si="1"/>
        <v>-39.379851760000001</v>
      </c>
      <c r="E9" s="3">
        <f t="shared" si="2"/>
        <v>11.632528120000005</v>
      </c>
      <c r="F9" s="3">
        <f t="shared" si="4"/>
        <v>396.49629400000003</v>
      </c>
      <c r="G9" s="3">
        <f t="shared" si="5"/>
        <v>90.17959973443665</v>
      </c>
    </row>
    <row r="10" spans="1:11" x14ac:dyDescent="0.25">
      <c r="A10" s="1">
        <v>1</v>
      </c>
      <c r="B10" s="1">
        <v>445</v>
      </c>
      <c r="C10" s="3">
        <f t="shared" si="3"/>
        <v>448.70965065600006</v>
      </c>
      <c r="D10" s="3">
        <f t="shared" si="1"/>
        <v>-16.933982532800002</v>
      </c>
      <c r="E10" s="3">
        <f t="shared" si="2"/>
        <v>11.980536853600007</v>
      </c>
      <c r="F10" s="3">
        <f t="shared" si="4"/>
        <v>427.59956332000007</v>
      </c>
      <c r="G10" s="3">
        <f t="shared" si="5"/>
        <v>302.77519665468691</v>
      </c>
    </row>
    <row r="11" spans="1:11" x14ac:dyDescent="0.25">
      <c r="A11" s="1">
        <v>2</v>
      </c>
      <c r="B11" s="1">
        <v>513</v>
      </c>
      <c r="C11" s="3">
        <f t="shared" si="3"/>
        <v>470.02043000768009</v>
      </c>
      <c r="D11" s="3">
        <f t="shared" si="1"/>
        <v>7.5246484996159939</v>
      </c>
      <c r="E11" s="3">
        <f t="shared" si="2"/>
        <v>12.913561103408011</v>
      </c>
      <c r="F11" s="3">
        <f t="shared" si="4"/>
        <v>466.34878750960007</v>
      </c>
      <c r="G11" s="3">
        <f t="shared" si="5"/>
        <v>2176.3356268244461</v>
      </c>
    </row>
    <row r="12" spans="1:11" x14ac:dyDescent="0.25">
      <c r="A12" s="1">
        <v>3</v>
      </c>
      <c r="B12" s="1">
        <v>582</v>
      </c>
      <c r="C12" s="3">
        <f t="shared" si="3"/>
        <v>492.12393128887049</v>
      </c>
      <c r="D12" s="3">
        <f t="shared" si="1"/>
        <v>54.954296035556467</v>
      </c>
      <c r="E12" s="3">
        <f t="shared" si="2"/>
        <v>13.832555121186251</v>
      </c>
      <c r="F12" s="3">
        <f t="shared" si="4"/>
        <v>536.05029911108807</v>
      </c>
      <c r="G12" s="3">
        <f t="shared" si="5"/>
        <v>2111.3750117804743</v>
      </c>
    </row>
    <row r="13" spans="1:11" x14ac:dyDescent="0.25">
      <c r="A13" s="1">
        <v>4</v>
      </c>
      <c r="B13" s="1">
        <v>474</v>
      </c>
      <c r="C13" s="3">
        <f t="shared" si="3"/>
        <v>507.44115948004543</v>
      </c>
      <c r="D13" s="3">
        <f t="shared" si="1"/>
        <v>-39.082917146002274</v>
      </c>
      <c r="E13" s="3">
        <f t="shared" si="2"/>
        <v>13.981022428185121</v>
      </c>
      <c r="F13" s="3">
        <f t="shared" si="4"/>
        <v>466.57663465005675</v>
      </c>
      <c r="G13" s="3">
        <f t="shared" si="5"/>
        <v>55.10635311873812</v>
      </c>
    </row>
    <row r="14" spans="1:11" x14ac:dyDescent="0.25">
      <c r="A14" s="1">
        <v>1</v>
      </c>
      <c r="B14" s="1">
        <v>544</v>
      </c>
      <c r="C14" s="3">
        <f t="shared" si="3"/>
        <v>529.32454203314444</v>
      </c>
      <c r="D14" s="3">
        <f t="shared" si="1"/>
        <v>-15.353510507817223</v>
      </c>
      <c r="E14" s="3">
        <f t="shared" si="2"/>
        <v>14.77125844067651</v>
      </c>
      <c r="F14" s="3">
        <f t="shared" si="4"/>
        <v>504.48819937543055</v>
      </c>
      <c r="G14" s="3">
        <f t="shared" si="5"/>
        <v>1561.1823885957265</v>
      </c>
    </row>
    <row r="15" spans="1:11" x14ac:dyDescent="0.25">
      <c r="A15" s="1">
        <v>2</v>
      </c>
      <c r="B15" s="1">
        <v>611</v>
      </c>
      <c r="C15" s="3">
        <f t="shared" si="3"/>
        <v>555.97171067913359</v>
      </c>
      <c r="D15" s="3">
        <f t="shared" si="1"/>
        <v>9.899830540678515</v>
      </c>
      <c r="E15" s="3">
        <f t="shared" si="2"/>
        <v>15.958849461207775</v>
      </c>
      <c r="F15" s="3">
        <f t="shared" si="4"/>
        <v>551.62044897343696</v>
      </c>
      <c r="G15" s="3">
        <f t="shared" si="5"/>
        <v>3525.9310801162032</v>
      </c>
    </row>
    <row r="16" spans="1:11" x14ac:dyDescent="0.25">
      <c r="A16" s="1">
        <v>3</v>
      </c>
      <c r="B16" s="1">
        <v>681</v>
      </c>
      <c r="C16" s="3">
        <f t="shared" si="3"/>
        <v>582.75358890516191</v>
      </c>
      <c r="D16" s="3">
        <f t="shared" si="1"/>
        <v>57.118901788520546</v>
      </c>
      <c r="E16" s="3">
        <f t="shared" si="2"/>
        <v>17.04115233768983</v>
      </c>
      <c r="F16" s="3">
        <f t="shared" si="4"/>
        <v>626.88485617589788</v>
      </c>
      <c r="G16" s="3">
        <f t="shared" si="5"/>
        <v>2928.4487911032579</v>
      </c>
    </row>
    <row r="17" spans="1:7" x14ac:dyDescent="0.25">
      <c r="A17" s="1">
        <v>4</v>
      </c>
      <c r="B17" s="1">
        <v>557</v>
      </c>
      <c r="C17" s="3">
        <f t="shared" si="3"/>
        <v>599.05237642348186</v>
      </c>
      <c r="D17" s="3">
        <f t="shared" si="1"/>
        <v>-39.231390109876251</v>
      </c>
      <c r="E17" s="3">
        <f t="shared" si="2"/>
        <v>16.966915855752845</v>
      </c>
      <c r="F17" s="3">
        <f t="shared" si="4"/>
        <v>560.71182409684945</v>
      </c>
      <c r="G17" s="3">
        <f t="shared" si="5"/>
        <v>13.77763812595227</v>
      </c>
    </row>
    <row r="18" spans="1:7" x14ac:dyDescent="0.25">
      <c r="A18" s="1">
        <v>1</v>
      </c>
      <c r="B18" s="1">
        <v>628</v>
      </c>
      <c r="C18" s="3">
        <f t="shared" si="3"/>
        <v>621.48613592495121</v>
      </c>
      <c r="D18" s="3">
        <f t="shared" si="1"/>
        <v>-14.260141778673921</v>
      </c>
      <c r="E18" s="3">
        <f t="shared" si="2"/>
        <v>17.513600220324495</v>
      </c>
      <c r="F18" s="3">
        <f t="shared" si="4"/>
        <v>600.66578177141753</v>
      </c>
      <c r="G18" s="3">
        <f t="shared" si="5"/>
        <v>747.1594861677703</v>
      </c>
    </row>
    <row r="19" spans="1:7" x14ac:dyDescent="0.25">
      <c r="A19" s="1">
        <v>2</v>
      </c>
      <c r="B19" s="1">
        <v>707</v>
      </c>
      <c r="C19" s="3">
        <f t="shared" si="3"/>
        <v>650.6198228080849</v>
      </c>
      <c r="D19" s="3">
        <f t="shared" si="1"/>
        <v>12.223847873240343</v>
      </c>
      <c r="E19" s="3">
        <f t="shared" si="2"/>
        <v>18.675608886605417</v>
      </c>
      <c r="F19" s="3">
        <f t="shared" si="4"/>
        <v>648.89956668595426</v>
      </c>
      <c r="G19" s="3">
        <f t="shared" si="5"/>
        <v>3375.6603512798765</v>
      </c>
    </row>
    <row r="20" spans="1:7" x14ac:dyDescent="0.25">
      <c r="A20" s="1">
        <v>3</v>
      </c>
      <c r="B20" s="1">
        <v>773</v>
      </c>
      <c r="C20" s="3">
        <f t="shared" si="3"/>
        <v>678.61256499804824</v>
      </c>
      <c r="D20" s="3">
        <f t="shared" si="1"/>
        <v>58.982328449192103</v>
      </c>
      <c r="E20" s="3">
        <f t="shared" si="2"/>
        <v>19.60732221694121</v>
      </c>
      <c r="F20" s="3">
        <f t="shared" si="4"/>
        <v>726.41433348321095</v>
      </c>
      <c r="G20" s="3">
        <f t="shared" si="5"/>
        <v>2170.2243248134801</v>
      </c>
    </row>
    <row r="21" spans="1:7" x14ac:dyDescent="0.25">
      <c r="A21" s="1">
        <v>4</v>
      </c>
      <c r="B21" s="1">
        <v>592</v>
      </c>
      <c r="C21" s="3">
        <f t="shared" si="3"/>
        <v>684.8221877939668</v>
      </c>
      <c r="D21" s="3">
        <f t="shared" si="1"/>
        <v>-41.910929994080782</v>
      </c>
      <c r="E21" s="3">
        <f t="shared" si="2"/>
        <v>18.267552274838948</v>
      </c>
      <c r="F21" s="3">
        <f t="shared" si="4"/>
        <v>658.9884971051132</v>
      </c>
      <c r="G21" s="3">
        <f t="shared" si="5"/>
        <v>4487.4587444017588</v>
      </c>
    </row>
    <row r="22" spans="1:7" x14ac:dyDescent="0.25">
      <c r="A22" s="1">
        <v>1</v>
      </c>
      <c r="B22" s="1">
        <v>654</v>
      </c>
      <c r="C22" s="3">
        <f t="shared" si="3"/>
        <v>696.12382041077944</v>
      </c>
      <c r="D22" s="3">
        <f t="shared" si="1"/>
        <v>-15.653325710279196</v>
      </c>
      <c r="E22" s="3">
        <f t="shared" si="2"/>
        <v>17.57096030903632</v>
      </c>
      <c r="F22" s="3">
        <f t="shared" si="4"/>
        <v>688.82959829013191</v>
      </c>
      <c r="G22" s="3">
        <f t="shared" si="5"/>
        <v>1213.1009170519599</v>
      </c>
    </row>
    <row r="23" spans="1:7" x14ac:dyDescent="0.25">
      <c r="A23" s="1">
        <v>2</v>
      </c>
      <c r="B23" s="1">
        <v>732</v>
      </c>
      <c r="C23" s="3">
        <f t="shared" si="3"/>
        <v>714.91105500120455</v>
      </c>
      <c r="D23" s="3">
        <f t="shared" si="1"/>
        <v>12.467102729518098</v>
      </c>
      <c r="E23" s="3">
        <f t="shared" si="2"/>
        <v>17.692587737175199</v>
      </c>
      <c r="F23" s="3">
        <f t="shared" si="4"/>
        <v>725.91862859305604</v>
      </c>
      <c r="G23" s="3">
        <f t="shared" si="5"/>
        <v>36.983078189195538</v>
      </c>
    </row>
    <row r="24" spans="1:7" x14ac:dyDescent="0.25">
      <c r="A24" s="1">
        <v>3</v>
      </c>
      <c r="B24" s="1">
        <v>835</v>
      </c>
      <c r="C24" s="3">
        <f t="shared" si="3"/>
        <v>741.28644850086539</v>
      </c>
      <c r="D24" s="3">
        <f t="shared" si="1"/>
        <v>60.71888960168922</v>
      </c>
      <c r="E24" s="3">
        <f t="shared" si="2"/>
        <v>18.560868313423764</v>
      </c>
      <c r="F24" s="3">
        <f t="shared" si="4"/>
        <v>791.58597118757189</v>
      </c>
      <c r="G24" s="3">
        <f t="shared" si="5"/>
        <v>1884.7778977263386</v>
      </c>
    </row>
    <row r="25" spans="1:7" x14ac:dyDescent="0.25">
      <c r="A25" s="1">
        <v>4</v>
      </c>
      <c r="B25" s="1">
        <v>661</v>
      </c>
      <c r="C25" s="3">
        <f t="shared" si="3"/>
        <v>748.46003945024745</v>
      </c>
      <c r="D25" s="3">
        <f t="shared" si="1"/>
        <v>-44.188385466889109</v>
      </c>
      <c r="E25" s="3">
        <f t="shared" si="2"/>
        <v>17.422140577019594</v>
      </c>
      <c r="F25" s="3">
        <f t="shared" si="4"/>
        <v>717.93638682020833</v>
      </c>
      <c r="G25" s="3">
        <f t="shared" si="5"/>
        <v>3241.7521441403924</v>
      </c>
    </row>
    <row r="26" spans="1:7" x14ac:dyDescent="0.25">
      <c r="A26" s="1">
        <v>1</v>
      </c>
      <c r="B26" s="1"/>
      <c r="F26" s="3">
        <f t="shared" si="4"/>
        <v>750.22885431698785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Multiplikatif</vt:lpstr>
      <vt:lpstr>Aditif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 Hilga</dc:creator>
  <cp:lastModifiedBy>Hasan Zein</cp:lastModifiedBy>
  <dcterms:created xsi:type="dcterms:W3CDTF">2021-04-14T03:38:11Z</dcterms:created>
  <dcterms:modified xsi:type="dcterms:W3CDTF">2022-04-04T15:50:18Z</dcterms:modified>
</cp:coreProperties>
</file>