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Zeta_Edit\"/>
    </mc:Choice>
  </mc:AlternateContent>
  <xr:revisionPtr revIDLastSave="0" documentId="13_ncr:1_{24CE917C-DFB1-47CF-8AB9-9BE0BB665FFC}" xr6:coauthVersionLast="47" xr6:coauthVersionMax="47" xr10:uidLastSave="{00000000-0000-0000-0000-000000000000}"/>
  <bookViews>
    <workbookView xWindow="-110" yWindow="-110" windowWidth="19420" windowHeight="10300" firstSheet="7" activeTab="7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3" l="1"/>
  <c r="D31" i="13" s="1"/>
  <c r="W31" i="13"/>
  <c r="L31" i="13"/>
  <c r="U123" i="21"/>
  <c r="X123" i="21" s="1"/>
  <c r="V123" i="21"/>
  <c r="Y123" i="21" s="1"/>
  <c r="T123" i="21"/>
  <c r="W123" i="21" s="1"/>
  <c r="U122" i="21"/>
  <c r="V122" i="21"/>
  <c r="T122" i="21"/>
  <c r="V121" i="21"/>
  <c r="U121" i="21"/>
  <c r="T121" i="21"/>
  <c r="AG29" i="13"/>
  <c r="AH29" i="13"/>
  <c r="H25" i="15"/>
  <c r="I25" i="15"/>
  <c r="AF29" i="13"/>
  <c r="G24" i="15"/>
  <c r="G25" i="15"/>
  <c r="AF11" i="13"/>
  <c r="O30" i="13"/>
  <c r="L30" i="13"/>
  <c r="N31" i="13"/>
  <c r="O31" i="13" s="1"/>
  <c r="N29" i="13"/>
  <c r="N32" i="13"/>
  <c r="N30" i="13"/>
  <c r="Q126" i="21"/>
  <c r="P126" i="21" s="1"/>
  <c r="O126" i="21" s="1"/>
  <c r="Q127" i="21"/>
  <c r="P127" i="21" s="1"/>
  <c r="R127" i="21"/>
  <c r="L107" i="5"/>
  <c r="J127" i="21"/>
  <c r="J126" i="21"/>
  <c r="J125" i="21"/>
  <c r="M125" i="21" s="1"/>
  <c r="N125" i="21" s="1"/>
  <c r="AA115" i="21"/>
  <c r="U30" i="13"/>
  <c r="A30" i="13"/>
  <c r="AR28" i="13"/>
  <c r="K20" i="13"/>
  <c r="M127" i="21" l="1"/>
  <c r="N127" i="21" s="1"/>
  <c r="H125" i="21"/>
  <c r="W30" i="13"/>
  <c r="L29" i="13"/>
  <c r="P70" i="20"/>
  <c r="N72" i="20"/>
  <c r="S125" i="21"/>
  <c r="R125" i="21"/>
  <c r="Q125" i="21" s="1"/>
  <c r="P125" i="21" s="1"/>
  <c r="O125" i="21" s="1"/>
  <c r="J118" i="21"/>
  <c r="M118" i="21" s="1"/>
  <c r="J124" i="21"/>
  <c r="H124" i="21" s="1"/>
  <c r="J121" i="21"/>
  <c r="M121" i="21" s="1"/>
  <c r="R124" i="21"/>
  <c r="Q124" i="21" s="1"/>
  <c r="P124" i="21" s="1"/>
  <c r="L105" i="5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I125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B29" i="13" l="1"/>
  <c r="AM23" i="13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W8" i="17" l="1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S92" i="13" l="1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AU15" i="13" s="1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B23" i="13" l="1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AA13" i="13" s="1"/>
  <c r="AE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BF23" i="13" l="1"/>
  <c r="BB23" i="13" s="1"/>
  <c r="AD13" i="13"/>
  <c r="W45" i="21"/>
  <c r="AB45" i="21" s="1"/>
  <c r="W31" i="4"/>
  <c r="AA15" i="13" s="1"/>
  <c r="AD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5" i="13"/>
  <c r="AA18" i="13" l="1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<sst xmlns="http://schemas.openxmlformats.org/spreadsheetml/2006/main" count="3402" uniqueCount="945">
  <si>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</si>
  <si>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</si>
  <si>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</si>
  <si>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</si>
  <si>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</si>
  <si>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</si>
  <si>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</si>
  <si>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</si>
  <si>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</si>
  <si>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</si>
  <si>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</si>
  <si>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</si>
  <si>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</si>
  <si>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</si>
  <si>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</si>
  <si>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</si>
  <si>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</si>
  <si>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</si>
  <si>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</si>
  <si>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</si>
  <si>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</si>
  <si>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</si>
  <si>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</si>
  <si>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</si>
  <si>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</si>
  <si>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</si>
  <si>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</si>
  <si>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</si>
  <si>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</si>
  <si>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</si>
  <si>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</si>
  <si>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</si>
  <si>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</si>
  <si>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</si>
  <si>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</si>
  <si>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</si>
  <si>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</si>
  <si>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</si>
  <si>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</si>
  <si>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</si>
  <si>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</si>
  <si>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</si>
  <si>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</si>
  <si>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</si>
  <si>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</si>
  <si>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</si>
  <si>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</si>
  <si>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</si>
  <si>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</si>
  <si>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</si>
  <si>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</si>
  <si>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</si>
  <si>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</si>
  <si>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</si>
  <si>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</si>
  <si>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</si>
  <si>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</si>
  <si>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</si>
  <si>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</si>
  <si>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</si>
  <si>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</si>
  <si>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</si>
  <si>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</si>
  <si>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</si>
  <si>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</si>
  <si>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</si>
  <si>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</si>
  <si>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</si>
  <si>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</si>
  <si>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</si>
  <si>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</si>
  <si>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</si>
  <si>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</si>
  <si>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</si>
  <si>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</si>
  <si>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</si>
  <si>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</si>
  <si>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</si>
  <si>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</si>
  <si>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</si>
  <si>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</si>
  <si>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</si>
  <si>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</si>
  <si>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</si>
  <si>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</si>
  <si>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</si>
  <si>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</si>
  <si>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</si>
  <si>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</si>
  <si>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</si>
  <si>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</si>
  <si>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</si>
  <si>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</si>
  <si>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</si>
  <si>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</si>
  <si>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</si>
  <si>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</si>
  <si>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</si>
  <si>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</si>
  <si>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</si>
  <si>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</si>
  <si>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</si>
  <si>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</si>
  <si>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</si>
  <si>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</si>
  <si>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</si>
  <si>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</si>
  <si>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</si>
  <si>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</si>
  <si>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</si>
  <si>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</si>
  <si>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</si>
  <si>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</si>
  <si>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</si>
  <si>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</si>
  <si>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</si>
  <si>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</si>
  <si>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</si>
  <si>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</si>
  <si>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</si>
  <si>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</si>
  <si>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</si>
  <si>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</si>
  <si>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</si>
  <si>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</si>
  <si>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</si>
  <si>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</si>
  <si>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</si>
  <si>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</si>
  <si>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</si>
  <si>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</si>
  <si>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</si>
  <si>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</si>
  <si>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</si>
  <si>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</si>
  <si>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</si>
  <si>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</si>
  <si>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</si>
  <si>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</si>
  <si>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</si>
  <si>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</si>
  <si>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</si>
  <si>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</si>
  <si>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</si>
  <si>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</si>
  <si>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</si>
  <si>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</si>
  <si>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</si>
  <si>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</si>
  <si>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</si>
  <si>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</si>
  <si>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</si>
  <si>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</si>
  <si>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</si>
  <si>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</si>
  <si>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</si>
  <si>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</si>
  <si>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</si>
  <si>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</si>
  <si>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</si>
  <si>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</si>
  <si>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</si>
  <si>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</si>
  <si>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</si>
  <si>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</si>
  <si>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</si>
  <si>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</si>
  <si>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</si>
  <si>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</si>
  <si>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</si>
  <si>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</si>
  <si>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</si>
  <si>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</si>
  <si>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</si>
  <si>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</si>
  <si>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</si>
  <si>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</si>
  <si>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</si>
  <si>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</si>
  <si>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</si>
  <si>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</si>
  <si>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</si>
  <si>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</si>
  <si>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</si>
  <si>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</si>
  <si>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</si>
  <si>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</si>
  <si>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</si>
  <si>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</si>
  <si>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</si>
  <si>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</si>
  <si>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</si>
  <si>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</si>
  <si>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</si>
  <si>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</si>
  <si>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</si>
  <si>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</si>
  <si>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</si>
  <si>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</si>
  <si>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</si>
  <si>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</si>
  <si>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</si>
  <si>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</si>
  <si>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</si>
  <si>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</si>
  <si>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</si>
  <si>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</si>
  <si>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</si>
  <si>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</si>
  <si>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</si>
  <si>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</si>
  <si>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</si>
  <si>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</si>
  <si>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</si>
  <si>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</si>
  <si>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</si>
  <si>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</si>
  <si>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</si>
  <si>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</si>
  <si>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</si>
  <si>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</si>
  <si>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</si>
  <si>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</si>
  <si>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</si>
  <si>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</si>
  <si>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</si>
  <si>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</si>
  <si>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</si>
  <si>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</si>
  <si>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</si>
  <si>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</si>
  <si>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</si>
  <si>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</si>
  <si>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</si>
  <si>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</si>
  <si>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</si>
  <si>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</si>
  <si>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</si>
  <si>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</si>
  <si>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</si>
  <si>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</si>
  <si>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</si>
  <si>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</si>
  <si>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</si>
  <si>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</si>
  <si>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</si>
  <si>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</si>
  <si>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</si>
  <si>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</si>
  <si>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</si>
  <si>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</si>
  <si>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</si>
  <si>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</si>
  <si>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</si>
  <si>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</si>
  <si>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</si>
  <si>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</si>
  <si>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</si>
  <si>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</si>
  <si>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</si>
  <si>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</si>
  <si>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</si>
  <si>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</si>
  <si>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</si>
  <si>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</si>
  <si>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</si>
  <si>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</si>
  <si>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</si>
  <si>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</si>
  <si>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</si>
  <si>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</si>
  <si>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</si>
  <si>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</si>
  <si>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</si>
  <si>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</si>
  <si>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</si>
  <si>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</si>
  <si>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</si>
  <si>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</si>
  <si>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</si>
  <si>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</si>
  <si>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</si>
  <si>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</si>
  <si>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</si>
  <si>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</si>
  <si>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</si>
  <si>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</si>
  <si>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</si>
  <si>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</si>
  <si>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</si>
  <si>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</si>
  <si>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</si>
  <si>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</si>
  <si>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</si>
  <si>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</si>
  <si>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</si>
  <si>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</si>
  <si>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</si>
  <si>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</si>
  <si>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</si>
  <si>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</si>
  <si>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</si>
  <si>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</si>
  <si>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</si>
  <si>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</si>
  <si>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</si>
  <si>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</si>
  <si>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</si>
  <si>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</si>
  <si>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</si>
  <si>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</si>
  <si>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</si>
  <si>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</si>
  <si>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</si>
  <si>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</si>
  <si>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</si>
  <si>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</si>
  <si>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</si>
  <si>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</si>
  <si>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</si>
  <si>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</si>
  <si>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</si>
  <si>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</si>
  <si>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</si>
  <si>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</si>
  <si>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</si>
  <si>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</si>
  <si>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</si>
  <si>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</si>
  <si>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</si>
  <si>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</si>
  <si>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</si>
  <si>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</si>
  <si>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</si>
  <si>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</si>
  <si>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</si>
  <si>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</si>
  <si>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</si>
  <si>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</si>
  <si>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</si>
  <si>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</si>
  <si>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</si>
  <si>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</si>
  <si>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</si>
  <si>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</si>
  <si>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</si>
  <si>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</si>
  <si>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</si>
  <si>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</si>
  <si>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</si>
  <si>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</si>
  <si>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</si>
  <si>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</si>
  <si>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</si>
  <si>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</si>
  <si>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</si>
  <si>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</si>
  <si>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</si>
  <si>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</si>
  <si>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</si>
  <si>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</si>
  <si>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</si>
  <si>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</si>
  <si>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</si>
  <si>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</si>
  <si>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</si>
  <si>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</si>
  <si>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</si>
  <si>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</si>
  <si>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</si>
  <si>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</si>
  <si>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</si>
  <si>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</si>
  <si>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</si>
  <si>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</si>
  <si>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</si>
  <si>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</si>
  <si>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</si>
  <si>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</si>
  <si>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</si>
  <si>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</si>
  <si>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</si>
  <si>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</si>
  <si>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</si>
  <si>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</si>
  <si>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</si>
  <si>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</si>
  <si>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</si>
  <si>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</si>
  <si>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</si>
  <si>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</si>
  <si>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</si>
  <si>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</si>
  <si>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</si>
  <si>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</si>
  <si>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</si>
  <si>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</si>
  <si>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</si>
  <si>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</si>
  <si>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</si>
  <si>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</si>
  <si>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</si>
  <si>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</si>
  <si>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</si>
  <si>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</si>
  <si>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</si>
  <si>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</si>
  <si>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</si>
  <si>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</si>
  <si>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</si>
  <si>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</si>
  <si>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</si>
  <si>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</si>
  <si>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</si>
  <si>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</si>
  <si>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</si>
  <si>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</si>
  <si>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</si>
  <si>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</si>
  <si>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</si>
  <si>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</si>
  <si>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</si>
  <si>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</si>
  <si>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</si>
  <si>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</si>
  <si>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</si>
  <si>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</si>
  <si>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</si>
  <si>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</si>
  <si>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</si>
  <si>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</si>
  <si>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</si>
  <si>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</si>
  <si>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</si>
  <si>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</si>
  <si>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</si>
  <si>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</si>
  <si>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</si>
  <si>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</si>
  <si>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</si>
  <si>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</si>
  <si>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</si>
  <si>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</si>
  <si>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</si>
  <si>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</si>
  <si>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</si>
  <si>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</si>
  <si>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</si>
  <si>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</si>
  <si>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</si>
  <si>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</si>
  <si>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</si>
  <si>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</si>
  <si>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</si>
  <si>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</si>
  <si>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</si>
  <si>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</si>
  <si>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</si>
  <si>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</si>
  <si>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</si>
  <si>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</si>
  <si>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</si>
  <si>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</si>
  <si>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</si>
  <si>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</si>
  <si>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</si>
  <si>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</si>
  <si>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</si>
  <si>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</si>
  <si>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</si>
  <si>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</si>
  <si>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</si>
  <si>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</si>
  <si>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</si>
  <si>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</si>
  <si>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</si>
  <si>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</si>
  <si>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</si>
  <si>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</si>
  <si>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</si>
  <si>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</si>
  <si>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</si>
  <si>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</si>
  <si>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</si>
  <si>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</si>
  <si>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</si>
  <si>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</si>
  <si>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</si>
  <si>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</si>
  <si>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</si>
  <si>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</si>
  <si>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</si>
  <si>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</si>
  <si>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</si>
  <si>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</si>
  <si>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</si>
  <si>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</si>
  <si>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</si>
  <si>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</si>
  <si>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</si>
  <si>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</si>
  <si>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</si>
  <si>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</si>
  <si>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</si>
  <si>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</si>
  <si>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</si>
  <si>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</si>
  <si>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</si>
  <si>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</si>
  <si>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</si>
  <si>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</si>
  <si>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</si>
  <si>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</si>
  <si>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</si>
  <si>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</si>
  <si>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</si>
  <si>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</si>
  <si>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</si>
  <si>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</si>
  <si>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</si>
  <si>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</si>
  <si>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</si>
  <si>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</si>
  <si>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</si>
  <si>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</si>
  <si>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</si>
  <si>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</si>
  <si>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</si>
  <si>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</si>
  <si>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</si>
  <si>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</si>
  <si>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</si>
  <si>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</si>
  <si>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</si>
  <si>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</si>
  <si>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</si>
  <si>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</si>
  <si>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</si>
  <si>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</si>
  <si>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</si>
  <si>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</si>
  <si>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</si>
  <si>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</si>
  <si>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</si>
  <si>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</si>
  <si>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</si>
  <si>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</si>
  <si>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</si>
  <si>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</si>
  <si>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</si>
  <si>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</si>
  <si>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</si>
  <si>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</si>
  <si>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</si>
  <si>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</si>
  <si>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</si>
  <si>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</si>
  <si>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</si>
  <si>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</si>
  <si>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</si>
  <si>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</si>
  <si>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</si>
  <si>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</si>
  <si>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</si>
  <si>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</si>
  <si>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</si>
  <si>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</si>
  <si>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</si>
  <si>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</si>
  <si>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</si>
  <si>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</si>
  <si>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</si>
  <si>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</si>
  <si>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</si>
  <si>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</si>
  <si>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</si>
  <si>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</si>
  <si>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</si>
  <si>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</si>
  <si>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</si>
  <si>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</si>
  <si>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</si>
  <si>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</si>
  <si>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</si>
  <si>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</si>
  <si>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</si>
  <si>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</si>
  <si>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</si>
  <si>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</si>
  <si>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</si>
  <si>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</si>
  <si>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</si>
  <si>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</si>
  <si>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</si>
  <si>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</si>
  <si>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</si>
  <si>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</si>
  <si>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</si>
  <si>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</si>
  <si>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</si>
  <si>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</si>
  <si>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</si>
  <si>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</si>
  <si>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</si>
  <si>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</si>
  <si>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</si>
  <si>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</si>
  <si>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</si>
  <si>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</si>
  <si>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</si>
  <si>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</si>
  <si>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</si>
  <si>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</si>
  <si>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</si>
  <si>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</si>
  <si>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</si>
  <si>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</si>
  <si>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</si>
  <si>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</si>
  <si>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</si>
  <si>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</si>
  <si>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</si>
  <si>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</si>
  <si>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</si>
  <si>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</si>
  <si>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</si>
  <si>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</si>
  <si>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</si>
  <si>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</si>
  <si>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</si>
  <si>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</si>
  <si>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</si>
  <si>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</si>
  <si>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</si>
  <si>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</si>
  <si>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</si>
  <si>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</si>
  <si>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</si>
  <si>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</si>
  <si>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</si>
  <si>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</si>
  <si>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</si>
  <si>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</si>
  <si>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</si>
  <si>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</si>
  <si>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</si>
  <si>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</si>
  <si>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</si>
  <si>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</si>
  <si>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</si>
  <si>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</si>
  <si>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</si>
  <si>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</si>
  <si>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</si>
  <si>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</si>
  <si>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</si>
  <si>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</si>
  <si>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</si>
  <si>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</si>
  <si>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</si>
  <si>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</si>
  <si>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</si>
  <si>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</si>
  <si>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</si>
  <si>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</si>
  <si>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</si>
  <si>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</si>
  <si>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</si>
  <si>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</si>
  <si>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</si>
  <si>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</si>
  <si>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</si>
  <si>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</si>
  <si>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</si>
  <si>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</si>
  <si>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</si>
  <si>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</si>
  <si>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</si>
  <si>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</si>
  <si>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</si>
  <si>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</si>
  <si>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</si>
  <si>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</si>
  <si>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</si>
  <si>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</si>
  <si>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</si>
  <si>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</si>
  <si>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</si>
  <si>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</si>
  <si>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</si>
  <si>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</si>
  <si>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</si>
  <si>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</si>
  <si>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</si>
  <si>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</si>
  <si>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</si>
  <si>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</si>
  <si>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</si>
  <si>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</si>
  <si>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</si>
  <si>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</si>
  <si>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</si>
  <si>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</si>
  <si>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</si>
  <si>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</si>
  <si>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</si>
  <si>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</si>
  <si>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</si>
  <si>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</si>
  <si>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</si>
  <si>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</si>
  <si>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</si>
  <si>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</si>
  <si>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</si>
  <si>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</si>
  <si>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</si>
  <si>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</si>
  <si>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</si>
  <si>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</si>
  <si>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</si>
  <si>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</si>
  <si>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</si>
  <si>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</si>
  <si>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</si>
  <si>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</si>
  <si>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</si>
  <si>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</si>
  <si>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</si>
  <si>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</si>
  <si>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</si>
  <si>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</si>
  <si>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</si>
  <si>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</si>
  <si>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</si>
  <si>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</si>
  <si>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</si>
  <si>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</si>
  <si>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</si>
  <si>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</si>
  <si>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</si>
  <si>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</si>
  <si>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</si>
  <si>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</si>
  <si>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</si>
  <si>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</si>
  <si>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</si>
  <si>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</si>
  <si>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</si>
  <si>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</si>
  <si>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</si>
  <si>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</si>
  <si>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</si>
  <si>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</si>
  <si>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</si>
  <si>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</si>
  <si>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</si>
  <si>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</si>
  <si>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</si>
  <si>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</si>
  <si>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</si>
  <si>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</si>
  <si>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</si>
  <si>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</si>
  <si>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</si>
  <si>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</si>
  <si>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</si>
  <si>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</si>
  <si>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</si>
  <si>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</si>
  <si>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</si>
  <si>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</si>
  <si>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</si>
  <si>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</si>
  <si>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</si>
  <si>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</si>
  <si>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</si>
  <si>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</si>
  <si>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</si>
  <si>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</si>
  <si>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</si>
  <si>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</si>
  <si>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</si>
  <si>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</si>
  <si>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</si>
  <si>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</si>
  <si>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</si>
  <si>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</si>
  <si>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</si>
  <si>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</si>
  <si>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</si>
  <si>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</si>
  <si>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</si>
  <si>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</si>
  <si>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</si>
  <si>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</si>
  <si>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</si>
  <si>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</si>
  <si>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</si>
  <si>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</si>
  <si>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</si>
  <si>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</si>
  <si>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</si>
  <si>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</si>
  <si>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</si>
  <si>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</si>
  <si>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</si>
  <si>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</si>
  <si>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</si>
  <si>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</si>
  <si>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</si>
  <si>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</si>
  <si>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</si>
  <si>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</si>
  <si>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</si>
  <si>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</si>
  <si>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</si>
  <si>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</si>
  <si>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</si>
  <si>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</si>
  <si>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</si>
  <si>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</si>
  <si>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</si>
  <si>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</si>
  <si>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</si>
  <si>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</si>
  <si>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</si>
  <si>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</si>
  <si>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</si>
  <si>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</si>
  <si>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</si>
  <si>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</si>
  <si>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</si>
  <si>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</si>
  <si>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</si>
  <si>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</si>
  <si>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</si>
  <si>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</si>
  <si>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</si>
  <si>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</si>
  <si>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</si>
  <si>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</si>
  <si>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</si>
  <si>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</si>
  <si>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</si>
  <si>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</si>
  <si>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</si>
  <si>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</si>
  <si>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</si>
  <si>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</si>
  <si>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</si>
  <si>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</si>
  <si>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</si>
  <si>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</si>
  <si>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</si>
  <si>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</si>
  <si>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</si>
  <si>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</si>
  <si>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</si>
  <si>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</si>
  <si>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</si>
  <si>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</si>
  <si>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</si>
  <si>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</si>
  <si>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</si>
  <si>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</si>
  <si>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</si>
  <si>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</si>
  <si>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</si>
  <si>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</si>
  <si>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</si>
  <si>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</si>
  <si>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</si>
  <si>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</si>
  <si>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</si>
  <si>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</si>
  <si>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</si>
  <si>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</si>
  <si>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</si>
  <si>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</si>
  <si>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</si>
  <si>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</si>
  <si>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</si>
  <si>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</si>
  <si>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</si>
  <si>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</si>
  <si>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</si>
  <si>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</si>
  <si>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</si>
  <si>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</si>
  <si>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</si>
  <si>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</si>
  <si>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</si>
  <si>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</si>
  <si>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</si>
  <si>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</si>
  <si>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</si>
  <si>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</si>
  <si>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</si>
  <si>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</si>
  <si>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</si>
  <si>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</si>
  <si>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</si>
  <si>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</si>
  <si>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</si>
  <si>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</si>
  <si>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</si>
  <si>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</si>
  <si>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</si>
  <si>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</si>
  <si>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</si>
  <si>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</si>
  <si>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</si>
  <si>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</si>
  <si>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</si>
  <si>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</si>
  <si>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</si>
  <si>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</si>
  <si>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</si>
  <si>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</si>
  <si>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</si>
  <si>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</si>
  <si>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</si>
  <si>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</si>
  <si>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</si>
  <si>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</si>
  <si>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</si>
  <si>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</si>
  <si>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</si>
  <si>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</si>
  <si>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</si>
  <si>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</si>
  <si>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</si>
  <si>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</si>
  <si>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</si>
  <si>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</si>
  <si>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</si>
  <si>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</si>
  <si>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</si>
  <si>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</si>
  <si>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</si>
  <si>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</si>
  <si>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</si>
  <si>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</si>
  <si>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20//10/2026</t>
  </si>
  <si>
    <t>batch 21 tank 2 finish pump jam 00:20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</si>
</sst>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6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20" fontId="0" fillId="2" borderId="12" xfId="0" applyNumberFormat="1" applyFill="1" applyBorder="1"/>
    <xf numFmtId="0" fontId="101" fillId="4" borderId="12" xfId="0" applyFont="1" applyFill="1" applyBorder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1" fontId="108" fillId="3" borderId="40" xfId="0" applyNumberFormat="1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21" xfId="0" applyNumberFormat="1" applyFont="1" applyFill="1" applyBorder="1" applyAlignment="1">
      <alignment horizontal="center" vertic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9" fontId="101" fillId="19" borderId="12" xfId="2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0" fontId="101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7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12" xfId="0" applyFont="1" applyFill="1" applyBorder="1" applyAlignment="1">
      <alignment horizontal="center" vertical="center"/>
    </xf>
    <xf numFmtId="0" fontId="123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18" borderId="12" xfId="0" applyFont="1" applyFill="1" applyBorder="1" applyAlignment="1">
      <alignment horizontal="center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7" fillId="2" borderId="12" xfId="0" applyFont="1" applyFill="1" applyBorder="1"/>
    <xf numFmtId="14" fontId="106" fillId="7" borderId="12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14" fontId="10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34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9862.5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1.3537451834508638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292093" y="807663"/>
              <a:ext cx="5777377" cy="36562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5" x14ac:dyDescent="0.35"/>
  <cols>
    <col min="4" max="4" width="20.1796875" bestFit="1" customWidth="1"/>
    <col min="5" max="5" width="10.90625" bestFit="1" customWidth="1"/>
    <col min="13" max="13" width="12.1796875" bestFit="1" customWidth="1"/>
    <col min="14" max="14" width="11.08984375" bestFit="1" customWidth="1"/>
  </cols>
  <sheetData>
    <row r="3" spans="3:17" x14ac:dyDescent="0.35">
      <c r="C3" s="1368" t="s">
        <v>335</v>
      </c>
      <c r="D3" s="1368"/>
      <c r="E3" s="1368"/>
      <c r="F3" s="1368"/>
      <c r="G3" s="1368"/>
      <c r="H3" s="1368"/>
      <c r="L3" s="1368" t="s">
        <v>335</v>
      </c>
      <c r="M3" s="1368"/>
      <c r="N3" s="1368"/>
      <c r="O3" s="1368"/>
      <c r="P3" s="1368"/>
      <c r="Q3" s="1368"/>
    </row>
    <row r="4" spans="3:17" x14ac:dyDescent="0.35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5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5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5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5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5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5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5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5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5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5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5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5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5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5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5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5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5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5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5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5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5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5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5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5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5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5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5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5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5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5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5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5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5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5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5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5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5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5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5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5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5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5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5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5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5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5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5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5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5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5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5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5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5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5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5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5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5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5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5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53125" defaultRowHeight="15" customHeight="1" x14ac:dyDescent="0.35"/>
  <cols>
    <col min="2" max="2" width="10.90625" bestFit="1" customWidth="1"/>
    <col min="3" max="3" width="12.1796875" customWidth="1"/>
    <col min="4" max="4" width="7.1796875" customWidth="1"/>
    <col min="5" max="5" width="9.08984375" bestFit="1" customWidth="1"/>
    <col min="6" max="6" width="13" customWidth="1"/>
    <col min="7" max="7" width="8.54296875" customWidth="1"/>
    <col min="8" max="8" width="11.1796875" customWidth="1"/>
    <col min="9" max="9" width="13.1796875" bestFit="1" customWidth="1"/>
    <col min="10" max="10" width="10.1796875" customWidth="1"/>
    <col min="11" max="11" width="9.1796875" customWidth="1"/>
    <col min="12" max="13" width="5.81640625" customWidth="1"/>
    <col min="14" max="14" width="11.453125" customWidth="1"/>
    <col min="15" max="15" width="13.1796875" customWidth="1"/>
    <col min="16" max="16" width="16.1796875" customWidth="1"/>
    <col min="20" max="20" width="14.453125" style="50"/>
    <col min="21" max="21" width="14.453125" style="78"/>
    <col min="25" max="25" width="11.54296875" customWidth="1"/>
    <col min="26" max="26" width="10.54296875" customWidth="1"/>
    <col min="27" max="27" width="10" customWidth="1"/>
    <col min="28" max="28" width="10.81640625" customWidth="1"/>
    <col min="29" max="31" width="8.453125" customWidth="1"/>
    <col min="32" max="33" width="10.54296875" customWidth="1"/>
    <col min="41" max="41" width="12.54296875" bestFit="1" customWidth="1"/>
  </cols>
  <sheetData>
    <row r="1" spans="1:45" ht="26.5" thickBot="1" x14ac:dyDescent="0.65">
      <c r="A1" s="74"/>
      <c r="B1" s="74"/>
      <c r="C1" s="75"/>
      <c r="D1" s="76"/>
      <c r="E1" s="76"/>
      <c r="F1" s="74"/>
      <c r="G1" s="76"/>
      <c r="H1" s="1373" t="s">
        <v>124</v>
      </c>
      <c r="I1" s="1373"/>
      <c r="J1" s="1373"/>
      <c r="K1" s="1373"/>
      <c r="L1" s="1373"/>
      <c r="M1" s="1373"/>
      <c r="N1" s="1373"/>
      <c r="O1" s="1373"/>
      <c r="P1" s="1373"/>
      <c r="Q1" s="1373"/>
      <c r="R1" s="1373"/>
      <c r="S1" s="1373"/>
      <c r="T1" s="1373"/>
      <c r="U1" s="1373"/>
      <c r="V1" s="1373"/>
      <c r="W1" s="1373"/>
      <c r="X1" s="1373"/>
      <c r="Y1" s="1373"/>
      <c r="Z1" s="1373"/>
      <c r="AA1" s="1373"/>
      <c r="AB1" s="1373"/>
      <c r="AC1" s="1373"/>
      <c r="AD1" s="1373"/>
      <c r="AE1" s="1373"/>
      <c r="AF1" s="1373"/>
      <c r="AG1" s="1373"/>
      <c r="AH1" s="1373"/>
      <c r="AI1" s="1373"/>
      <c r="AJ1" s="1373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5" x14ac:dyDescent="0.35">
      <c r="A2" s="74"/>
      <c r="B2" s="74"/>
      <c r="C2" s="75"/>
      <c r="D2" s="76"/>
      <c r="E2" s="76"/>
      <c r="F2" s="74"/>
      <c r="G2" s="74"/>
      <c r="H2" s="1374" t="s">
        <v>125</v>
      </c>
      <c r="I2" s="1374"/>
      <c r="J2" s="1374"/>
      <c r="K2" s="1374"/>
      <c r="L2" s="1374"/>
      <c r="M2" s="1374"/>
      <c r="N2" s="1374"/>
      <c r="O2" s="1374"/>
      <c r="P2" s="1374"/>
      <c r="Q2" s="1374"/>
      <c r="R2" s="1374"/>
      <c r="S2" s="1374"/>
      <c r="T2" s="1374"/>
      <c r="U2" s="1374"/>
      <c r="V2" s="1374"/>
      <c r="W2" s="1374"/>
      <c r="X2" s="1374"/>
      <c r="Y2" s="1374"/>
      <c r="Z2" s="1374"/>
      <c r="AA2" s="1374"/>
      <c r="AB2" s="1374"/>
      <c r="AC2" s="1374"/>
      <c r="AD2" s="1374"/>
      <c r="AE2" s="1374"/>
      <c r="AF2" s="1374"/>
      <c r="AG2" s="1374"/>
      <c r="AH2" s="1374"/>
      <c r="AI2" s="1374"/>
      <c r="AJ2" s="137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6" x14ac:dyDescent="0.6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4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5" thickBot="1" x14ac:dyDescent="0.4">
      <c r="A5" s="83"/>
      <c r="B5" s="1379" t="s">
        <v>72</v>
      </c>
      <c r="C5" s="1381" t="s">
        <v>73</v>
      </c>
      <c r="D5" s="1371"/>
      <c r="E5" s="1371"/>
      <c r="F5" s="1371"/>
      <c r="G5" s="1371"/>
      <c r="H5" s="1372"/>
      <c r="I5" s="1382" t="s">
        <v>429</v>
      </c>
      <c r="J5" s="1382" t="s">
        <v>319</v>
      </c>
      <c r="K5" s="1370" t="s">
        <v>74</v>
      </c>
      <c r="L5" s="1371"/>
      <c r="M5" s="1371"/>
      <c r="N5" s="1379" t="s">
        <v>75</v>
      </c>
      <c r="O5" s="1375" t="s">
        <v>177</v>
      </c>
      <c r="P5" s="1375"/>
      <c r="Q5" s="1375"/>
      <c r="R5" s="1375"/>
      <c r="S5" s="1375"/>
      <c r="T5" s="1375"/>
      <c r="U5" s="1375"/>
      <c r="V5" s="1375"/>
      <c r="W5" s="1375"/>
      <c r="X5" s="1375"/>
      <c r="Y5" s="1376"/>
      <c r="Z5" s="1370" t="s">
        <v>76</v>
      </c>
      <c r="AA5" s="1377"/>
      <c r="AB5" s="1377"/>
      <c r="AC5" s="1377"/>
      <c r="AD5" s="1377"/>
      <c r="AE5" s="1377"/>
      <c r="AF5" s="1377"/>
      <c r="AG5" s="1378"/>
      <c r="AH5" s="1370" t="s">
        <v>77</v>
      </c>
      <c r="AI5" s="1372"/>
      <c r="AJ5" s="1370" t="s">
        <v>78</v>
      </c>
      <c r="AK5" s="1371"/>
      <c r="AL5" s="1371"/>
      <c r="AM5" s="1371"/>
      <c r="AN5" s="1371"/>
      <c r="AO5" s="1372"/>
      <c r="AP5" s="1370" t="s">
        <v>79</v>
      </c>
      <c r="AQ5" s="1372"/>
      <c r="AR5" s="74"/>
      <c r="AS5" s="84" t="s">
        <v>80</v>
      </c>
    </row>
    <row r="6" spans="1:45" ht="29.5" thickBot="1" x14ac:dyDescent="0.4">
      <c r="A6" s="83"/>
      <c r="B6" s="1380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80"/>
      <c r="J6" s="1384"/>
      <c r="K6" s="85" t="s">
        <v>86</v>
      </c>
      <c r="L6" s="85" t="s">
        <v>87</v>
      </c>
      <c r="M6" s="85" t="s">
        <v>126</v>
      </c>
      <c r="N6" s="138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5" x14ac:dyDescent="0.35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5" x14ac:dyDescent="0.35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5" x14ac:dyDescent="0.35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5" x14ac:dyDescent="0.35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5" x14ac:dyDescent="0.35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5" x14ac:dyDescent="0.35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5" x14ac:dyDescent="0.35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5" x14ac:dyDescent="0.35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5" x14ac:dyDescent="0.35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5" x14ac:dyDescent="0.35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5" x14ac:dyDescent="0.35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5" x14ac:dyDescent="0.35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5" x14ac:dyDescent="0.35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5" x14ac:dyDescent="0.35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5" x14ac:dyDescent="0.35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5" x14ac:dyDescent="0.35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5" x14ac:dyDescent="0.35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5" x14ac:dyDescent="0.35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5" x14ac:dyDescent="0.35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5" x14ac:dyDescent="0.35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5" x14ac:dyDescent="0.35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5" x14ac:dyDescent="0.35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5" x14ac:dyDescent="0.35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5" x14ac:dyDescent="0.35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5" x14ac:dyDescent="0.35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5" x14ac:dyDescent="0.35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5" x14ac:dyDescent="0.35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5" x14ac:dyDescent="0.35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5" x14ac:dyDescent="0.35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5" x14ac:dyDescent="0.35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5" x14ac:dyDescent="0.35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5" x14ac:dyDescent="0.35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5" x14ac:dyDescent="0.35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5" x14ac:dyDescent="0.35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5" x14ac:dyDescent="0.35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5" x14ac:dyDescent="0.35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5" x14ac:dyDescent="0.35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5" x14ac:dyDescent="0.35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5" x14ac:dyDescent="0.35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5" x14ac:dyDescent="0.35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5" x14ac:dyDescent="0.35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5" x14ac:dyDescent="0.35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5" x14ac:dyDescent="0.35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5" x14ac:dyDescent="0.35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5" x14ac:dyDescent="0.35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5" x14ac:dyDescent="0.35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5" x14ac:dyDescent="0.35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5" x14ac:dyDescent="0.35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5" x14ac:dyDescent="0.35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5" x14ac:dyDescent="0.35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5" x14ac:dyDescent="0.35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5" x14ac:dyDescent="0.35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5" x14ac:dyDescent="0.35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5" x14ac:dyDescent="0.35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5" x14ac:dyDescent="0.35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5" x14ac:dyDescent="0.35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5" x14ac:dyDescent="0.35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5" x14ac:dyDescent="0.35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5" x14ac:dyDescent="0.35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5" x14ac:dyDescent="0.35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5" x14ac:dyDescent="0.35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5" x14ac:dyDescent="0.35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5" x14ac:dyDescent="0.35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5" x14ac:dyDescent="0.35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5" x14ac:dyDescent="0.35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5" x14ac:dyDescent="0.35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5" x14ac:dyDescent="0.35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5" x14ac:dyDescent="0.35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5" x14ac:dyDescent="0.35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5" x14ac:dyDescent="0.35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6487.5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5" x14ac:dyDescent="0.35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5" x14ac:dyDescent="0.35">
      <c r="C78" s="75"/>
      <c r="D78" s="76"/>
      <c r="E78" s="76"/>
      <c r="I78" s="75"/>
      <c r="J78" s="75"/>
      <c r="K78" s="76"/>
      <c r="L78" s="76"/>
      <c r="M78" s="76"/>
    </row>
    <row r="79" spans="1:45" ht="14.5" x14ac:dyDescent="0.35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5" x14ac:dyDescent="0.35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69" t="s">
        <v>203</v>
      </c>
      <c r="X80" s="1369"/>
    </row>
    <row r="81" spans="3:35" ht="14.5" x14ac:dyDescent="0.35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5" x14ac:dyDescent="0.35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5" x14ac:dyDescent="0.35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5" x14ac:dyDescent="0.35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5" x14ac:dyDescent="0.35">
      <c r="C85" s="75"/>
      <c r="D85" s="76"/>
      <c r="E85" s="76"/>
      <c r="I85" s="75"/>
      <c r="J85" s="75"/>
      <c r="K85" s="76"/>
      <c r="L85" s="76"/>
      <c r="M85" s="76"/>
    </row>
    <row r="86" spans="3:35" ht="14.5" x14ac:dyDescent="0.35">
      <c r="C86" s="75"/>
      <c r="D86" s="144"/>
      <c r="E86" s="76"/>
      <c r="I86" s="75"/>
      <c r="J86" s="75"/>
      <c r="K86" s="76"/>
      <c r="L86" s="76"/>
      <c r="M86" s="76"/>
      <c r="W86" s="1369" t="s">
        <v>205</v>
      </c>
      <c r="X86" s="1369"/>
    </row>
    <row r="87" spans="3:35" ht="14.5" x14ac:dyDescent="0.35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5" x14ac:dyDescent="0.35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5" x14ac:dyDescent="0.35">
      <c r="C89" s="75"/>
      <c r="D89" s="76"/>
      <c r="E89" s="76"/>
      <c r="I89" s="75"/>
      <c r="J89" s="75"/>
      <c r="K89" s="76"/>
      <c r="L89" s="76"/>
      <c r="M89" s="76"/>
    </row>
    <row r="90" spans="3:35" ht="14.5" x14ac:dyDescent="0.35">
      <c r="C90" s="75"/>
      <c r="D90" s="76"/>
      <c r="E90" s="76"/>
      <c r="I90" s="75"/>
      <c r="J90" s="75"/>
      <c r="K90" s="76"/>
      <c r="L90" s="76"/>
      <c r="M90" s="76"/>
    </row>
    <row r="91" spans="3:35" ht="14.5" x14ac:dyDescent="0.35">
      <c r="C91" s="75"/>
      <c r="D91" s="76"/>
      <c r="E91" s="76"/>
      <c r="I91" s="75"/>
      <c r="J91" s="75"/>
      <c r="K91" s="76"/>
      <c r="L91" s="76"/>
      <c r="M91" s="76"/>
    </row>
    <row r="92" spans="3:35" ht="14.5" x14ac:dyDescent="0.35">
      <c r="C92" s="75"/>
      <c r="D92" s="76"/>
      <c r="E92" s="76"/>
      <c r="I92" s="75"/>
      <c r="J92" s="75"/>
      <c r="K92" s="76"/>
      <c r="L92" s="76"/>
      <c r="M92" s="76"/>
    </row>
    <row r="93" spans="3:35" ht="14.5" x14ac:dyDescent="0.35">
      <c r="C93" s="75"/>
      <c r="D93" s="76"/>
      <c r="E93" s="76"/>
      <c r="I93" s="75"/>
      <c r="J93" s="75"/>
      <c r="K93" s="76"/>
      <c r="L93" s="76"/>
      <c r="M93" s="76"/>
    </row>
    <row r="94" spans="3:35" ht="14.5" x14ac:dyDescent="0.35">
      <c r="C94" s="75"/>
      <c r="D94" s="76"/>
      <c r="E94" s="76"/>
      <c r="I94" s="75"/>
      <c r="J94" s="75"/>
      <c r="K94" s="76"/>
      <c r="L94" s="76"/>
      <c r="M94" s="76"/>
    </row>
    <row r="95" spans="3:35" ht="14.5" x14ac:dyDescent="0.35">
      <c r="C95" s="75"/>
      <c r="D95" s="76"/>
      <c r="E95" s="76"/>
      <c r="I95" s="75"/>
      <c r="J95" s="75"/>
      <c r="K95" s="76"/>
      <c r="L95" s="76"/>
      <c r="M95" s="76"/>
    </row>
    <row r="96" spans="3:35" ht="14.5" x14ac:dyDescent="0.35">
      <c r="C96" s="75"/>
      <c r="D96" s="76"/>
      <c r="E96" s="76"/>
      <c r="I96" s="75"/>
      <c r="J96" s="75"/>
      <c r="K96" s="76"/>
      <c r="L96" s="76"/>
      <c r="M96" s="76"/>
    </row>
    <row r="97" spans="3:13" ht="14.5" x14ac:dyDescent="0.35">
      <c r="C97" s="75"/>
      <c r="D97" s="76"/>
      <c r="E97" s="76"/>
      <c r="I97" s="75"/>
      <c r="J97" s="75"/>
      <c r="K97" s="76"/>
      <c r="L97" s="76"/>
      <c r="M97" s="76"/>
    </row>
    <row r="98" spans="3:13" ht="14.5" x14ac:dyDescent="0.35">
      <c r="C98" s="75"/>
      <c r="D98" s="76"/>
      <c r="E98" s="76"/>
      <c r="I98" s="75"/>
      <c r="J98" s="75"/>
      <c r="K98" s="76"/>
      <c r="L98" s="76"/>
      <c r="M98" s="76"/>
    </row>
    <row r="99" spans="3:13" ht="14.5" x14ac:dyDescent="0.35">
      <c r="C99" s="75"/>
      <c r="D99" s="76"/>
      <c r="E99" s="76"/>
      <c r="I99" s="75"/>
      <c r="J99" s="75"/>
      <c r="K99" s="76"/>
      <c r="L99" s="76"/>
      <c r="M99" s="76"/>
    </row>
    <row r="100" spans="3:13" ht="14.5" x14ac:dyDescent="0.35">
      <c r="C100" s="75"/>
      <c r="D100" s="76"/>
      <c r="E100" s="76"/>
      <c r="I100" s="75"/>
      <c r="J100" s="75"/>
      <c r="K100" s="76"/>
      <c r="L100" s="76"/>
      <c r="M100" s="76"/>
    </row>
    <row r="101" spans="3:13" ht="14.5" x14ac:dyDescent="0.35">
      <c r="C101" s="75"/>
      <c r="D101" s="76"/>
      <c r="E101" s="76"/>
      <c r="I101" s="75"/>
      <c r="J101" s="75"/>
      <c r="K101" s="76"/>
      <c r="L101" s="76"/>
      <c r="M101" s="76"/>
    </row>
    <row r="102" spans="3:13" ht="14.5" x14ac:dyDescent="0.35">
      <c r="C102" s="75"/>
      <c r="D102" s="76"/>
      <c r="E102" s="76"/>
      <c r="I102" s="75"/>
      <c r="J102" s="75"/>
      <c r="K102" s="76"/>
      <c r="L102" s="76"/>
      <c r="M102" s="76"/>
    </row>
    <row r="103" spans="3:13" ht="14.5" x14ac:dyDescent="0.35">
      <c r="C103" s="75"/>
      <c r="D103" s="76"/>
      <c r="E103" s="76"/>
      <c r="I103" s="75"/>
      <c r="J103" s="75"/>
      <c r="K103" s="76"/>
      <c r="L103" s="76"/>
      <c r="M103" s="76"/>
    </row>
    <row r="104" spans="3:13" ht="14.5" x14ac:dyDescent="0.35">
      <c r="C104" s="75"/>
      <c r="D104" s="76"/>
      <c r="E104" s="76"/>
      <c r="I104" s="75"/>
      <c r="J104" s="75"/>
      <c r="K104" s="76"/>
      <c r="L104" s="76"/>
      <c r="M104" s="76"/>
    </row>
    <row r="105" spans="3:13" ht="14.5" x14ac:dyDescent="0.35">
      <c r="C105" s="75"/>
      <c r="D105" s="76"/>
      <c r="E105" s="76"/>
      <c r="I105" s="75"/>
      <c r="J105" s="75"/>
      <c r="K105" s="76"/>
      <c r="L105" s="76"/>
      <c r="M105" s="76"/>
    </row>
    <row r="106" spans="3:13" ht="14.5" x14ac:dyDescent="0.35">
      <c r="C106" s="75"/>
      <c r="D106" s="76"/>
      <c r="E106" s="76"/>
      <c r="I106" s="75"/>
      <c r="J106" s="75"/>
      <c r="K106" s="76"/>
      <c r="L106" s="76"/>
      <c r="M106" s="76"/>
    </row>
    <row r="107" spans="3:13" ht="14.5" x14ac:dyDescent="0.35">
      <c r="C107" s="75"/>
      <c r="D107" s="76"/>
      <c r="E107" s="76"/>
      <c r="I107" s="75"/>
      <c r="J107" s="75"/>
      <c r="K107" s="76"/>
      <c r="L107" s="76"/>
      <c r="M107" s="76"/>
    </row>
    <row r="108" spans="3:13" ht="14.5" x14ac:dyDescent="0.35">
      <c r="C108" s="75"/>
      <c r="D108" s="76"/>
      <c r="E108" s="76"/>
      <c r="I108" s="75"/>
      <c r="J108" s="75"/>
      <c r="K108" s="76"/>
      <c r="L108" s="76"/>
      <c r="M108" s="76"/>
    </row>
    <row r="109" spans="3:13" ht="14.5" x14ac:dyDescent="0.35">
      <c r="C109" s="75"/>
      <c r="D109" s="76"/>
      <c r="E109" s="76"/>
      <c r="I109" s="75"/>
      <c r="J109" s="75"/>
      <c r="K109" s="76"/>
      <c r="L109" s="76"/>
      <c r="M109" s="76"/>
    </row>
    <row r="110" spans="3:13" ht="14.5" x14ac:dyDescent="0.35">
      <c r="C110" s="75"/>
      <c r="D110" s="76"/>
      <c r="E110" s="76"/>
      <c r="I110" s="75"/>
      <c r="J110" s="75"/>
      <c r="K110" s="76"/>
      <c r="L110" s="76"/>
      <c r="M110" s="76"/>
    </row>
    <row r="111" spans="3:13" ht="14.5" x14ac:dyDescent="0.35">
      <c r="C111" s="75"/>
      <c r="D111" s="76"/>
      <c r="E111" s="76"/>
      <c r="I111" s="75"/>
      <c r="J111" s="75"/>
      <c r="K111" s="76"/>
      <c r="L111" s="76"/>
      <c r="M111" s="76"/>
    </row>
    <row r="112" spans="3:13" ht="14.5" x14ac:dyDescent="0.35">
      <c r="C112" s="75"/>
      <c r="D112" s="76"/>
      <c r="E112" s="76"/>
      <c r="I112" s="75"/>
      <c r="J112" s="75"/>
      <c r="K112" s="76"/>
      <c r="L112" s="76"/>
      <c r="M112" s="76"/>
    </row>
    <row r="113" spans="3:13" ht="14.5" x14ac:dyDescent="0.35">
      <c r="C113" s="75"/>
      <c r="D113" s="76"/>
      <c r="E113" s="76"/>
      <c r="I113" s="75"/>
      <c r="J113" s="75"/>
      <c r="K113" s="76"/>
      <c r="L113" s="76"/>
      <c r="M113" s="76"/>
    </row>
    <row r="114" spans="3:13" ht="14.5" x14ac:dyDescent="0.35">
      <c r="C114" s="75"/>
      <c r="D114" s="76"/>
      <c r="E114" s="76"/>
      <c r="I114" s="75"/>
      <c r="J114" s="75"/>
      <c r="K114" s="76"/>
      <c r="L114" s="76"/>
      <c r="M114" s="76"/>
    </row>
    <row r="115" spans="3:13" ht="14.5" x14ac:dyDescent="0.35">
      <c r="C115" s="75"/>
      <c r="D115" s="76"/>
      <c r="E115" s="76"/>
      <c r="I115" s="75"/>
      <c r="J115" s="75"/>
      <c r="K115" s="76"/>
      <c r="L115" s="76"/>
      <c r="M115" s="76"/>
    </row>
    <row r="116" spans="3:13" ht="14.5" x14ac:dyDescent="0.35">
      <c r="C116" s="75"/>
      <c r="D116" s="76"/>
      <c r="E116" s="76"/>
      <c r="I116" s="75"/>
      <c r="J116" s="75"/>
      <c r="K116" s="76"/>
      <c r="L116" s="76"/>
      <c r="M116" s="76"/>
    </row>
    <row r="117" spans="3:13" ht="14.5" x14ac:dyDescent="0.35">
      <c r="C117" s="75"/>
      <c r="D117" s="76"/>
      <c r="E117" s="76"/>
      <c r="I117" s="75"/>
      <c r="J117" s="75"/>
      <c r="K117" s="76"/>
      <c r="L117" s="76"/>
      <c r="M117" s="76"/>
    </row>
    <row r="118" spans="3:13" ht="14.5" x14ac:dyDescent="0.35">
      <c r="C118" s="75"/>
      <c r="D118" s="76"/>
      <c r="E118" s="76"/>
      <c r="I118" s="75"/>
      <c r="J118" s="75"/>
      <c r="K118" s="76"/>
      <c r="L118" s="76"/>
      <c r="M118" s="76"/>
    </row>
    <row r="119" spans="3:13" ht="14.5" x14ac:dyDescent="0.35">
      <c r="C119" s="75"/>
      <c r="D119" s="76"/>
      <c r="E119" s="76"/>
      <c r="I119" s="75"/>
      <c r="J119" s="75"/>
      <c r="K119" s="76"/>
      <c r="L119" s="76"/>
      <c r="M119" s="76"/>
    </row>
    <row r="120" spans="3:13" ht="14.5" x14ac:dyDescent="0.35">
      <c r="C120" s="75"/>
      <c r="D120" s="76"/>
      <c r="E120" s="76"/>
      <c r="I120" s="75"/>
      <c r="J120" s="75"/>
      <c r="K120" s="76"/>
      <c r="L120" s="76"/>
      <c r="M120" s="76"/>
    </row>
    <row r="121" spans="3:13" ht="14.5" x14ac:dyDescent="0.35">
      <c r="C121" s="75"/>
      <c r="D121" s="76"/>
      <c r="E121" s="76"/>
      <c r="I121" s="75"/>
      <c r="J121" s="75"/>
      <c r="K121" s="76"/>
      <c r="L121" s="76"/>
      <c r="M121" s="76"/>
    </row>
    <row r="122" spans="3:13" ht="14.5" x14ac:dyDescent="0.35">
      <c r="C122" s="75"/>
      <c r="D122" s="76"/>
      <c r="E122" s="76"/>
      <c r="I122" s="75"/>
      <c r="J122" s="75"/>
      <c r="K122" s="76"/>
      <c r="L122" s="76"/>
      <c r="M122" s="76"/>
    </row>
    <row r="123" spans="3:13" ht="14.5" x14ac:dyDescent="0.35">
      <c r="C123" s="75"/>
      <c r="D123" s="76"/>
      <c r="E123" s="76"/>
      <c r="I123" s="75"/>
      <c r="J123" s="75"/>
      <c r="K123" s="76"/>
      <c r="L123" s="76"/>
      <c r="M123" s="76"/>
    </row>
    <row r="124" spans="3:13" ht="14.5" x14ac:dyDescent="0.35">
      <c r="C124" s="75"/>
      <c r="D124" s="76"/>
      <c r="E124" s="76"/>
      <c r="I124" s="75"/>
      <c r="J124" s="75"/>
      <c r="K124" s="76"/>
      <c r="L124" s="76"/>
      <c r="M124" s="76"/>
    </row>
    <row r="125" spans="3:13" ht="14.5" x14ac:dyDescent="0.35">
      <c r="C125" s="75"/>
      <c r="D125" s="76"/>
      <c r="E125" s="76"/>
      <c r="I125" s="75"/>
      <c r="J125" s="75"/>
      <c r="K125" s="76"/>
      <c r="L125" s="76"/>
      <c r="M125" s="76"/>
    </row>
    <row r="126" spans="3:13" ht="14.5" x14ac:dyDescent="0.35">
      <c r="C126" s="75"/>
      <c r="D126" s="76"/>
      <c r="E126" s="76"/>
      <c r="I126" s="75"/>
      <c r="J126" s="75"/>
      <c r="K126" s="76"/>
      <c r="L126" s="76"/>
      <c r="M126" s="76"/>
    </row>
    <row r="127" spans="3:13" ht="14.5" x14ac:dyDescent="0.35">
      <c r="C127" s="75"/>
      <c r="D127" s="76"/>
      <c r="E127" s="76"/>
      <c r="I127" s="75"/>
      <c r="J127" s="75"/>
      <c r="K127" s="76"/>
      <c r="L127" s="76"/>
      <c r="M127" s="76"/>
    </row>
    <row r="128" spans="3:13" ht="14.5" x14ac:dyDescent="0.35">
      <c r="C128" s="75"/>
      <c r="D128" s="76"/>
      <c r="E128" s="76"/>
      <c r="I128" s="75"/>
      <c r="J128" s="75"/>
      <c r="K128" s="76"/>
      <c r="L128" s="76"/>
      <c r="M128" s="76"/>
    </row>
    <row r="129" spans="3:13" ht="14.5" x14ac:dyDescent="0.35">
      <c r="C129" s="75"/>
      <c r="D129" s="76"/>
      <c r="E129" s="76"/>
      <c r="I129" s="75"/>
      <c r="J129" s="75"/>
      <c r="K129" s="76"/>
      <c r="L129" s="76"/>
      <c r="M129" s="76"/>
    </row>
    <row r="130" spans="3:13" ht="14.5" x14ac:dyDescent="0.35">
      <c r="C130" s="75"/>
      <c r="D130" s="76"/>
      <c r="E130" s="76"/>
      <c r="I130" s="75"/>
      <c r="J130" s="75"/>
      <c r="K130" s="76"/>
      <c r="L130" s="76"/>
      <c r="M130" s="76"/>
    </row>
    <row r="131" spans="3:13" ht="14.5" x14ac:dyDescent="0.35">
      <c r="C131" s="75"/>
      <c r="D131" s="76"/>
      <c r="E131" s="76"/>
      <c r="I131" s="75"/>
      <c r="J131" s="75"/>
      <c r="K131" s="76"/>
      <c r="L131" s="76"/>
      <c r="M131" s="76"/>
    </row>
    <row r="132" spans="3:13" ht="14.5" x14ac:dyDescent="0.35">
      <c r="C132" s="75"/>
      <c r="D132" s="76"/>
      <c r="E132" s="76"/>
      <c r="I132" s="75"/>
      <c r="J132" s="75"/>
      <c r="K132" s="76"/>
      <c r="L132" s="76"/>
      <c r="M132" s="76"/>
    </row>
    <row r="133" spans="3:13" ht="14.5" x14ac:dyDescent="0.35">
      <c r="C133" s="75"/>
      <c r="D133" s="76"/>
      <c r="E133" s="76"/>
      <c r="I133" s="75"/>
      <c r="J133" s="75"/>
      <c r="K133" s="76"/>
      <c r="L133" s="76"/>
      <c r="M133" s="76"/>
    </row>
    <row r="134" spans="3:13" ht="14.5" x14ac:dyDescent="0.35">
      <c r="C134" s="75"/>
      <c r="D134" s="76"/>
      <c r="E134" s="76"/>
      <c r="I134" s="75"/>
      <c r="J134" s="75"/>
      <c r="K134" s="76"/>
      <c r="L134" s="76"/>
      <c r="M134" s="76"/>
    </row>
    <row r="135" spans="3:13" ht="14.5" x14ac:dyDescent="0.35">
      <c r="C135" s="75"/>
      <c r="D135" s="76"/>
      <c r="E135" s="76"/>
      <c r="I135" s="75"/>
      <c r="J135" s="75"/>
      <c r="K135" s="76"/>
      <c r="L135" s="76"/>
      <c r="M135" s="76"/>
    </row>
    <row r="136" spans="3:13" ht="14.5" x14ac:dyDescent="0.35">
      <c r="C136" s="75"/>
      <c r="D136" s="76"/>
      <c r="E136" s="76"/>
      <c r="I136" s="75"/>
      <c r="J136" s="75"/>
      <c r="K136" s="76"/>
      <c r="L136" s="76"/>
      <c r="M136" s="76"/>
    </row>
    <row r="137" spans="3:13" ht="14.5" x14ac:dyDescent="0.35">
      <c r="C137" s="75"/>
      <c r="D137" s="76"/>
      <c r="E137" s="76"/>
      <c r="I137" s="75"/>
      <c r="J137" s="75"/>
      <c r="K137" s="76"/>
      <c r="L137" s="76"/>
      <c r="M137" s="76"/>
    </row>
    <row r="138" spans="3:13" ht="14.5" x14ac:dyDescent="0.35">
      <c r="C138" s="75"/>
      <c r="D138" s="76"/>
      <c r="E138" s="76"/>
      <c r="I138" s="75"/>
      <c r="J138" s="75"/>
      <c r="K138" s="76"/>
      <c r="L138" s="76"/>
      <c r="M138" s="76"/>
    </row>
    <row r="139" spans="3:13" ht="14.5" x14ac:dyDescent="0.35">
      <c r="C139" s="75"/>
      <c r="D139" s="76"/>
      <c r="E139" s="76"/>
      <c r="I139" s="75"/>
      <c r="J139" s="75"/>
      <c r="K139" s="76"/>
      <c r="L139" s="76"/>
      <c r="M139" s="76"/>
    </row>
    <row r="140" spans="3:13" ht="14.5" x14ac:dyDescent="0.35">
      <c r="C140" s="75"/>
      <c r="D140" s="76"/>
      <c r="E140" s="76"/>
      <c r="I140" s="75"/>
      <c r="J140" s="75"/>
      <c r="K140" s="76"/>
      <c r="L140" s="76"/>
      <c r="M140" s="76"/>
    </row>
    <row r="141" spans="3:13" ht="14.5" x14ac:dyDescent="0.35">
      <c r="C141" s="75"/>
      <c r="D141" s="76"/>
      <c r="E141" s="76"/>
      <c r="I141" s="75"/>
      <c r="J141" s="75"/>
      <c r="K141" s="76"/>
      <c r="L141" s="76"/>
      <c r="M141" s="76"/>
    </row>
    <row r="142" spans="3:13" ht="14.5" x14ac:dyDescent="0.35">
      <c r="C142" s="75"/>
      <c r="D142" s="76"/>
      <c r="E142" s="76"/>
      <c r="I142" s="75"/>
      <c r="J142" s="75"/>
      <c r="K142" s="76"/>
      <c r="L142" s="76"/>
      <c r="M142" s="76"/>
    </row>
    <row r="143" spans="3:13" ht="14.5" x14ac:dyDescent="0.35">
      <c r="C143" s="75"/>
      <c r="D143" s="76"/>
      <c r="E143" s="76"/>
      <c r="I143" s="75"/>
      <c r="J143" s="75"/>
      <c r="K143" s="76"/>
      <c r="L143" s="76"/>
      <c r="M143" s="76"/>
    </row>
    <row r="144" spans="3:13" ht="14.5" x14ac:dyDescent="0.35">
      <c r="C144" s="75"/>
      <c r="D144" s="76"/>
      <c r="E144" s="76"/>
      <c r="I144" s="75"/>
      <c r="J144" s="75"/>
      <c r="K144" s="76"/>
      <c r="L144" s="76"/>
      <c r="M144" s="76"/>
    </row>
    <row r="145" spans="3:13" ht="14.5" x14ac:dyDescent="0.35">
      <c r="C145" s="75"/>
      <c r="D145" s="76"/>
      <c r="E145" s="76"/>
      <c r="I145" s="75"/>
      <c r="J145" s="75"/>
      <c r="K145" s="76"/>
      <c r="L145" s="76"/>
      <c r="M145" s="76"/>
    </row>
    <row r="146" spans="3:13" ht="14.5" x14ac:dyDescent="0.35">
      <c r="C146" s="75"/>
      <c r="D146" s="76"/>
      <c r="E146" s="76"/>
      <c r="I146" s="75"/>
      <c r="J146" s="75"/>
      <c r="K146" s="76"/>
      <c r="L146" s="76"/>
      <c r="M146" s="76"/>
    </row>
    <row r="147" spans="3:13" ht="14.5" x14ac:dyDescent="0.35">
      <c r="C147" s="75"/>
      <c r="D147" s="76"/>
      <c r="E147" s="76"/>
      <c r="I147" s="75"/>
      <c r="J147" s="75"/>
      <c r="K147" s="76"/>
      <c r="L147" s="76"/>
      <c r="M147" s="76"/>
    </row>
    <row r="148" spans="3:13" ht="14.5" x14ac:dyDescent="0.35">
      <c r="C148" s="75"/>
      <c r="D148" s="76"/>
      <c r="E148" s="76"/>
      <c r="I148" s="75"/>
      <c r="J148" s="75"/>
      <c r="K148" s="76"/>
      <c r="L148" s="76"/>
      <c r="M148" s="76"/>
    </row>
    <row r="149" spans="3:13" ht="14.5" x14ac:dyDescent="0.35">
      <c r="C149" s="75"/>
      <c r="D149" s="76"/>
      <c r="E149" s="76"/>
      <c r="I149" s="75"/>
      <c r="J149" s="75"/>
      <c r="K149" s="76"/>
      <c r="L149" s="76"/>
      <c r="M149" s="76"/>
    </row>
    <row r="150" spans="3:13" ht="14.5" x14ac:dyDescent="0.35">
      <c r="C150" s="75"/>
      <c r="D150" s="76"/>
      <c r="E150" s="76"/>
      <c r="I150" s="75"/>
      <c r="J150" s="75"/>
      <c r="K150" s="76"/>
      <c r="L150" s="76"/>
      <c r="M150" s="76"/>
    </row>
    <row r="151" spans="3:13" ht="14.5" x14ac:dyDescent="0.35">
      <c r="C151" s="75"/>
      <c r="D151" s="76"/>
      <c r="E151" s="76"/>
      <c r="I151" s="75"/>
      <c r="J151" s="75"/>
      <c r="K151" s="76"/>
      <c r="L151" s="76"/>
      <c r="M151" s="76"/>
    </row>
    <row r="152" spans="3:13" ht="14.5" x14ac:dyDescent="0.35">
      <c r="C152" s="75"/>
      <c r="D152" s="76"/>
      <c r="E152" s="76"/>
      <c r="I152" s="75"/>
      <c r="J152" s="75"/>
      <c r="K152" s="76"/>
      <c r="L152" s="76"/>
      <c r="M152" s="76"/>
    </row>
    <row r="153" spans="3:13" ht="14.5" x14ac:dyDescent="0.35">
      <c r="C153" s="75"/>
      <c r="D153" s="76"/>
      <c r="E153" s="76"/>
      <c r="I153" s="75"/>
      <c r="J153" s="75"/>
      <c r="K153" s="76"/>
      <c r="L153" s="76"/>
      <c r="M153" s="76"/>
    </row>
    <row r="154" spans="3:13" ht="14.5" x14ac:dyDescent="0.35">
      <c r="C154" s="75"/>
      <c r="D154" s="76"/>
      <c r="E154" s="76"/>
      <c r="I154" s="75"/>
      <c r="J154" s="75"/>
      <c r="K154" s="76"/>
      <c r="L154" s="76"/>
      <c r="M154" s="76"/>
    </row>
    <row r="155" spans="3:13" ht="14.5" x14ac:dyDescent="0.35">
      <c r="C155" s="75"/>
      <c r="D155" s="76"/>
      <c r="E155" s="76"/>
      <c r="I155" s="75"/>
      <c r="J155" s="75"/>
      <c r="K155" s="76"/>
      <c r="L155" s="76"/>
      <c r="M155" s="76"/>
    </row>
    <row r="156" spans="3:13" ht="14.5" x14ac:dyDescent="0.35">
      <c r="C156" s="75"/>
      <c r="D156" s="76"/>
      <c r="E156" s="76"/>
      <c r="I156" s="75"/>
      <c r="J156" s="75"/>
      <c r="K156" s="76"/>
      <c r="L156" s="76"/>
      <c r="M156" s="76"/>
    </row>
    <row r="157" spans="3:13" ht="14.5" x14ac:dyDescent="0.35">
      <c r="C157" s="75"/>
      <c r="D157" s="76"/>
      <c r="E157" s="76"/>
      <c r="I157" s="75"/>
      <c r="J157" s="75"/>
      <c r="K157" s="76"/>
      <c r="L157" s="76"/>
      <c r="M157" s="76"/>
    </row>
    <row r="158" spans="3:13" ht="14.5" x14ac:dyDescent="0.35">
      <c r="C158" s="75"/>
      <c r="D158" s="76"/>
      <c r="E158" s="76"/>
      <c r="I158" s="75"/>
      <c r="J158" s="75"/>
      <c r="K158" s="76"/>
      <c r="L158" s="76"/>
      <c r="M158" s="76"/>
    </row>
    <row r="159" spans="3:13" ht="14.5" x14ac:dyDescent="0.35">
      <c r="C159" s="75"/>
      <c r="D159" s="76"/>
      <c r="E159" s="76"/>
      <c r="I159" s="75"/>
      <c r="J159" s="75"/>
      <c r="K159" s="76"/>
      <c r="L159" s="76"/>
      <c r="M159" s="76"/>
    </row>
    <row r="160" spans="3:13" ht="14.5" x14ac:dyDescent="0.35">
      <c r="C160" s="75"/>
      <c r="D160" s="76"/>
      <c r="E160" s="76"/>
      <c r="I160" s="75"/>
      <c r="J160" s="75"/>
      <c r="K160" s="76"/>
      <c r="L160" s="76"/>
      <c r="M160" s="76"/>
    </row>
    <row r="161" spans="3:13" ht="14.5" x14ac:dyDescent="0.35">
      <c r="C161" s="75"/>
      <c r="D161" s="76"/>
      <c r="E161" s="76"/>
      <c r="I161" s="75"/>
      <c r="J161" s="75"/>
      <c r="K161" s="76"/>
      <c r="L161" s="76"/>
      <c r="M161" s="76"/>
    </row>
    <row r="162" spans="3:13" ht="14.5" x14ac:dyDescent="0.35">
      <c r="C162" s="75"/>
      <c r="D162" s="76"/>
      <c r="E162" s="76"/>
      <c r="I162" s="75"/>
      <c r="J162" s="75"/>
      <c r="K162" s="76"/>
      <c r="L162" s="76"/>
      <c r="M162" s="76"/>
    </row>
    <row r="163" spans="3:13" ht="14.5" x14ac:dyDescent="0.35">
      <c r="C163" s="75"/>
      <c r="D163" s="76"/>
      <c r="E163" s="76"/>
      <c r="I163" s="75"/>
      <c r="J163" s="75"/>
      <c r="K163" s="76"/>
      <c r="L163" s="76"/>
      <c r="M163" s="76"/>
    </row>
    <row r="164" spans="3:13" ht="14.5" x14ac:dyDescent="0.35">
      <c r="C164" s="75"/>
      <c r="D164" s="76"/>
      <c r="E164" s="76"/>
      <c r="I164" s="75"/>
      <c r="J164" s="75"/>
      <c r="K164" s="76"/>
      <c r="L164" s="76"/>
      <c r="M164" s="76"/>
    </row>
    <row r="165" spans="3:13" ht="14.5" x14ac:dyDescent="0.35">
      <c r="C165" s="75"/>
      <c r="D165" s="76"/>
      <c r="E165" s="76"/>
      <c r="I165" s="75"/>
      <c r="J165" s="75"/>
      <c r="K165" s="76"/>
      <c r="L165" s="76"/>
      <c r="M165" s="76"/>
    </row>
    <row r="166" spans="3:13" ht="14.5" x14ac:dyDescent="0.35">
      <c r="C166" s="75"/>
      <c r="D166" s="76"/>
      <c r="E166" s="76"/>
      <c r="I166" s="75"/>
      <c r="J166" s="75"/>
      <c r="K166" s="76"/>
      <c r="L166" s="76"/>
      <c r="M166" s="76"/>
    </row>
    <row r="167" spans="3:13" ht="14.5" x14ac:dyDescent="0.35">
      <c r="C167" s="75"/>
      <c r="D167" s="76"/>
      <c r="E167" s="76"/>
      <c r="I167" s="75"/>
      <c r="J167" s="75"/>
      <c r="K167" s="76"/>
      <c r="L167" s="76"/>
      <c r="M167" s="76"/>
    </row>
    <row r="168" spans="3:13" ht="14.5" x14ac:dyDescent="0.35">
      <c r="C168" s="75"/>
      <c r="D168" s="76"/>
      <c r="E168" s="76"/>
      <c r="I168" s="75"/>
      <c r="J168" s="75"/>
      <c r="K168" s="76"/>
      <c r="L168" s="76"/>
      <c r="M168" s="76"/>
    </row>
    <row r="169" spans="3:13" ht="14.5" x14ac:dyDescent="0.35">
      <c r="C169" s="75"/>
      <c r="D169" s="76"/>
      <c r="E169" s="76"/>
      <c r="I169" s="75"/>
      <c r="J169" s="75"/>
      <c r="K169" s="76"/>
      <c r="L169" s="76"/>
      <c r="M169" s="76"/>
    </row>
    <row r="170" spans="3:13" ht="14.5" x14ac:dyDescent="0.35">
      <c r="C170" s="75"/>
      <c r="D170" s="76"/>
      <c r="E170" s="76"/>
      <c r="I170" s="75"/>
      <c r="J170" s="75"/>
      <c r="K170" s="76"/>
      <c r="L170" s="76"/>
      <c r="M170" s="76"/>
    </row>
    <row r="171" spans="3:13" ht="14.5" x14ac:dyDescent="0.35">
      <c r="C171" s="75"/>
      <c r="D171" s="76"/>
      <c r="E171" s="76"/>
      <c r="I171" s="75"/>
      <c r="J171" s="75"/>
      <c r="K171" s="76"/>
      <c r="L171" s="76"/>
      <c r="M171" s="76"/>
    </row>
    <row r="172" spans="3:13" ht="14.5" x14ac:dyDescent="0.35">
      <c r="C172" s="75"/>
      <c r="D172" s="76"/>
      <c r="E172" s="76"/>
      <c r="I172" s="75"/>
      <c r="J172" s="75"/>
      <c r="K172" s="76"/>
      <c r="L172" s="76"/>
      <c r="M172" s="76"/>
    </row>
    <row r="173" spans="3:13" ht="14.5" x14ac:dyDescent="0.35">
      <c r="C173" s="75"/>
      <c r="D173" s="76"/>
      <c r="E173" s="76"/>
      <c r="I173" s="75"/>
      <c r="J173" s="75"/>
      <c r="K173" s="76"/>
      <c r="L173" s="76"/>
      <c r="M173" s="76"/>
    </row>
    <row r="174" spans="3:13" ht="14.5" x14ac:dyDescent="0.35">
      <c r="C174" s="75"/>
      <c r="D174" s="76"/>
      <c r="E174" s="76"/>
      <c r="I174" s="75"/>
      <c r="J174" s="75"/>
      <c r="K174" s="76"/>
      <c r="L174" s="76"/>
      <c r="M174" s="76"/>
    </row>
    <row r="175" spans="3:13" ht="14.5" x14ac:dyDescent="0.35">
      <c r="C175" s="75"/>
      <c r="D175" s="76"/>
      <c r="E175" s="76"/>
      <c r="I175" s="75"/>
      <c r="J175" s="75"/>
      <c r="K175" s="76"/>
      <c r="L175" s="76"/>
      <c r="M175" s="76"/>
    </row>
    <row r="176" spans="3:13" ht="14.5" x14ac:dyDescent="0.35">
      <c r="C176" s="75"/>
      <c r="D176" s="76"/>
      <c r="E176" s="76"/>
      <c r="I176" s="75"/>
      <c r="J176" s="75"/>
      <c r="K176" s="76"/>
      <c r="L176" s="76"/>
      <c r="M176" s="76"/>
    </row>
    <row r="177" spans="3:13" ht="14.5" x14ac:dyDescent="0.35">
      <c r="C177" s="75"/>
      <c r="D177" s="76"/>
      <c r="E177" s="76"/>
      <c r="I177" s="75"/>
      <c r="J177" s="75"/>
      <c r="K177" s="76"/>
      <c r="L177" s="76"/>
      <c r="M177" s="76"/>
    </row>
    <row r="178" spans="3:13" ht="14.5" x14ac:dyDescent="0.35">
      <c r="C178" s="75"/>
      <c r="D178" s="76"/>
      <c r="E178" s="76"/>
      <c r="I178" s="75"/>
      <c r="J178" s="75"/>
      <c r="K178" s="76"/>
      <c r="L178" s="76"/>
      <c r="M178" s="76"/>
    </row>
    <row r="179" spans="3:13" ht="14.5" x14ac:dyDescent="0.35">
      <c r="C179" s="75"/>
      <c r="D179" s="76"/>
      <c r="E179" s="76"/>
      <c r="I179" s="75"/>
      <c r="J179" s="75"/>
      <c r="K179" s="76"/>
      <c r="L179" s="76"/>
      <c r="M179" s="76"/>
    </row>
    <row r="180" spans="3:13" ht="14.5" x14ac:dyDescent="0.35">
      <c r="C180" s="75"/>
      <c r="D180" s="76"/>
      <c r="E180" s="76"/>
      <c r="I180" s="75"/>
      <c r="J180" s="75"/>
      <c r="K180" s="76"/>
      <c r="L180" s="76"/>
      <c r="M180" s="76"/>
    </row>
    <row r="181" spans="3:13" ht="14.5" x14ac:dyDescent="0.35">
      <c r="C181" s="75"/>
      <c r="D181" s="76"/>
      <c r="E181" s="76"/>
      <c r="I181" s="75"/>
      <c r="J181" s="75"/>
      <c r="K181" s="76"/>
      <c r="L181" s="76"/>
      <c r="M181" s="76"/>
    </row>
    <row r="182" spans="3:13" ht="14.5" x14ac:dyDescent="0.35">
      <c r="C182" s="75"/>
      <c r="D182" s="76"/>
      <c r="E182" s="76"/>
      <c r="I182" s="75"/>
      <c r="J182" s="75"/>
      <c r="K182" s="76"/>
      <c r="L182" s="76"/>
      <c r="M182" s="76"/>
    </row>
    <row r="183" spans="3:13" ht="14.5" x14ac:dyDescent="0.35">
      <c r="C183" s="75"/>
      <c r="D183" s="76"/>
      <c r="E183" s="76"/>
      <c r="I183" s="75"/>
      <c r="J183" s="75"/>
      <c r="K183" s="76"/>
      <c r="L183" s="76"/>
      <c r="M183" s="76"/>
    </row>
    <row r="184" spans="3:13" ht="14.5" x14ac:dyDescent="0.35">
      <c r="C184" s="75"/>
      <c r="D184" s="76"/>
      <c r="E184" s="76"/>
      <c r="I184" s="75"/>
      <c r="J184" s="75"/>
      <c r="K184" s="76"/>
      <c r="L184" s="76"/>
      <c r="M184" s="76"/>
    </row>
    <row r="185" spans="3:13" ht="14.5" x14ac:dyDescent="0.35">
      <c r="C185" s="75"/>
      <c r="D185" s="76"/>
      <c r="E185" s="76"/>
      <c r="I185" s="75"/>
      <c r="J185" s="75"/>
      <c r="K185" s="76"/>
      <c r="L185" s="76"/>
      <c r="M185" s="76"/>
    </row>
    <row r="186" spans="3:13" ht="14.5" x14ac:dyDescent="0.35">
      <c r="C186" s="75"/>
      <c r="D186" s="76"/>
      <c r="E186" s="76"/>
      <c r="I186" s="75"/>
      <c r="J186" s="75"/>
      <c r="K186" s="76"/>
      <c r="L186" s="76"/>
      <c r="M186" s="76"/>
    </row>
    <row r="187" spans="3:13" ht="14.5" x14ac:dyDescent="0.35">
      <c r="C187" s="75"/>
      <c r="D187" s="76"/>
      <c r="E187" s="76"/>
      <c r="I187" s="75"/>
      <c r="J187" s="75"/>
      <c r="K187" s="76"/>
      <c r="L187" s="76"/>
      <c r="M187" s="76"/>
    </row>
    <row r="188" spans="3:13" ht="14.5" x14ac:dyDescent="0.35">
      <c r="C188" s="75"/>
      <c r="D188" s="76"/>
      <c r="E188" s="76"/>
      <c r="I188" s="75"/>
      <c r="J188" s="75"/>
      <c r="K188" s="76"/>
      <c r="L188" s="76"/>
      <c r="M188" s="76"/>
    </row>
    <row r="189" spans="3:13" ht="14.5" x14ac:dyDescent="0.35">
      <c r="C189" s="75"/>
      <c r="D189" s="76"/>
      <c r="E189" s="76"/>
      <c r="I189" s="75"/>
      <c r="J189" s="75"/>
      <c r="K189" s="76"/>
      <c r="L189" s="76"/>
      <c r="M189" s="76"/>
    </row>
    <row r="190" spans="3:13" ht="14.5" x14ac:dyDescent="0.35">
      <c r="C190" s="75"/>
      <c r="D190" s="76"/>
      <c r="E190" s="76"/>
      <c r="I190" s="75"/>
      <c r="J190" s="75"/>
      <c r="K190" s="76"/>
      <c r="L190" s="76"/>
      <c r="M190" s="76"/>
    </row>
    <row r="191" spans="3:13" ht="14.5" x14ac:dyDescent="0.35">
      <c r="C191" s="75"/>
      <c r="D191" s="76"/>
      <c r="E191" s="76"/>
      <c r="I191" s="75"/>
      <c r="J191" s="75"/>
      <c r="K191" s="76"/>
      <c r="L191" s="76"/>
      <c r="M191" s="76"/>
    </row>
    <row r="192" spans="3:13" ht="14.5" x14ac:dyDescent="0.35">
      <c r="C192" s="75"/>
      <c r="D192" s="76"/>
      <c r="E192" s="76"/>
      <c r="I192" s="75"/>
      <c r="J192" s="75"/>
      <c r="K192" s="76"/>
      <c r="L192" s="76"/>
      <c r="M192" s="76"/>
    </row>
    <row r="193" spans="3:13" ht="14.5" x14ac:dyDescent="0.35">
      <c r="C193" s="75"/>
      <c r="D193" s="76"/>
      <c r="E193" s="76"/>
      <c r="I193" s="75"/>
      <c r="J193" s="75"/>
      <c r="K193" s="76"/>
      <c r="L193" s="76"/>
      <c r="M193" s="76"/>
    </row>
    <row r="194" spans="3:13" ht="14.5" x14ac:dyDescent="0.35">
      <c r="C194" s="75"/>
      <c r="D194" s="76"/>
      <c r="E194" s="76"/>
      <c r="I194" s="75"/>
      <c r="J194" s="75"/>
      <c r="K194" s="76"/>
      <c r="L194" s="76"/>
      <c r="M194" s="76"/>
    </row>
    <row r="195" spans="3:13" ht="14.5" x14ac:dyDescent="0.35">
      <c r="C195" s="75"/>
      <c r="D195" s="76"/>
      <c r="E195" s="76"/>
      <c r="I195" s="75"/>
      <c r="J195" s="75"/>
      <c r="K195" s="76"/>
      <c r="L195" s="76"/>
      <c r="M195" s="76"/>
    </row>
    <row r="196" spans="3:13" ht="14.5" x14ac:dyDescent="0.35">
      <c r="C196" s="75"/>
      <c r="D196" s="76"/>
      <c r="E196" s="76"/>
      <c r="I196" s="75"/>
      <c r="J196" s="75"/>
      <c r="K196" s="76"/>
      <c r="L196" s="76"/>
      <c r="M196" s="76"/>
    </row>
    <row r="197" spans="3:13" ht="14.5" x14ac:dyDescent="0.35">
      <c r="C197" s="75"/>
      <c r="D197" s="76"/>
      <c r="E197" s="76"/>
      <c r="I197" s="75"/>
      <c r="J197" s="75"/>
      <c r="K197" s="76"/>
      <c r="L197" s="76"/>
      <c r="M197" s="76"/>
    </row>
    <row r="198" spans="3:13" ht="14.5" x14ac:dyDescent="0.35">
      <c r="C198" s="75"/>
      <c r="D198" s="76"/>
      <c r="E198" s="76"/>
      <c r="I198" s="75"/>
      <c r="J198" s="75"/>
      <c r="K198" s="76"/>
      <c r="L198" s="76"/>
      <c r="M198" s="76"/>
    </row>
    <row r="199" spans="3:13" ht="14.5" x14ac:dyDescent="0.35">
      <c r="C199" s="75"/>
      <c r="D199" s="76"/>
      <c r="E199" s="76"/>
      <c r="I199" s="75"/>
      <c r="J199" s="75"/>
      <c r="K199" s="76"/>
      <c r="L199" s="76"/>
      <c r="M199" s="76"/>
    </row>
    <row r="200" spans="3:13" ht="14.5" x14ac:dyDescent="0.35">
      <c r="C200" s="75"/>
      <c r="D200" s="76"/>
      <c r="E200" s="76"/>
      <c r="I200" s="75"/>
      <c r="J200" s="75"/>
      <c r="K200" s="76"/>
      <c r="L200" s="76"/>
      <c r="M200" s="76"/>
    </row>
    <row r="201" spans="3:13" ht="14.5" x14ac:dyDescent="0.35">
      <c r="C201" s="75"/>
      <c r="D201" s="76"/>
      <c r="E201" s="76"/>
      <c r="I201" s="75"/>
      <c r="J201" s="75"/>
      <c r="K201" s="76"/>
      <c r="L201" s="76"/>
      <c r="M201" s="76"/>
    </row>
    <row r="202" spans="3:13" ht="14.5" x14ac:dyDescent="0.35">
      <c r="C202" s="75"/>
      <c r="D202" s="76"/>
      <c r="E202" s="76"/>
      <c r="I202" s="75"/>
      <c r="J202" s="75"/>
      <c r="K202" s="76"/>
      <c r="L202" s="76"/>
      <c r="M202" s="76"/>
    </row>
    <row r="203" spans="3:13" ht="14.5" x14ac:dyDescent="0.35">
      <c r="C203" s="75"/>
      <c r="D203" s="76"/>
      <c r="E203" s="76"/>
      <c r="I203" s="75"/>
      <c r="J203" s="75"/>
      <c r="K203" s="76"/>
      <c r="L203" s="76"/>
      <c r="M203" s="76"/>
    </row>
    <row r="204" spans="3:13" ht="14.5" x14ac:dyDescent="0.35">
      <c r="C204" s="75"/>
      <c r="D204" s="76"/>
      <c r="E204" s="76"/>
      <c r="I204" s="75"/>
      <c r="J204" s="75"/>
      <c r="K204" s="76"/>
      <c r="L204" s="76"/>
      <c r="M204" s="76"/>
    </row>
    <row r="205" spans="3:13" ht="14.5" x14ac:dyDescent="0.35">
      <c r="C205" s="75"/>
      <c r="D205" s="76"/>
      <c r="E205" s="76"/>
      <c r="I205" s="75"/>
      <c r="J205" s="75"/>
      <c r="K205" s="76"/>
      <c r="L205" s="76"/>
      <c r="M205" s="76"/>
    </row>
    <row r="206" spans="3:13" ht="14.5" x14ac:dyDescent="0.35">
      <c r="C206" s="75"/>
      <c r="D206" s="76"/>
      <c r="E206" s="76"/>
      <c r="I206" s="75"/>
      <c r="J206" s="75"/>
      <c r="K206" s="76"/>
      <c r="L206" s="76"/>
      <c r="M206" s="76"/>
    </row>
    <row r="207" spans="3:13" ht="14.5" x14ac:dyDescent="0.35">
      <c r="C207" s="75"/>
      <c r="D207" s="76"/>
      <c r="E207" s="76"/>
      <c r="I207" s="75"/>
      <c r="J207" s="75"/>
      <c r="K207" s="76"/>
      <c r="L207" s="76"/>
      <c r="M207" s="76"/>
    </row>
    <row r="208" spans="3:13" ht="14.5" x14ac:dyDescent="0.35">
      <c r="C208" s="75"/>
      <c r="D208" s="76"/>
      <c r="E208" s="76"/>
      <c r="I208" s="75"/>
      <c r="J208" s="75"/>
      <c r="K208" s="76"/>
      <c r="L208" s="76"/>
      <c r="M208" s="76"/>
    </row>
    <row r="209" spans="3:13" ht="14.5" x14ac:dyDescent="0.35">
      <c r="C209" s="75"/>
      <c r="D209" s="76"/>
      <c r="E209" s="76"/>
      <c r="I209" s="75"/>
      <c r="J209" s="75"/>
      <c r="K209" s="76"/>
      <c r="L209" s="76"/>
      <c r="M209" s="76"/>
    </row>
    <row r="210" spans="3:13" ht="14.5" x14ac:dyDescent="0.35">
      <c r="C210" s="75"/>
      <c r="D210" s="76"/>
      <c r="E210" s="76"/>
      <c r="I210" s="75"/>
      <c r="J210" s="75"/>
      <c r="K210" s="76"/>
      <c r="L210" s="76"/>
      <c r="M210" s="76"/>
    </row>
    <row r="211" spans="3:13" ht="14.5" x14ac:dyDescent="0.35">
      <c r="C211" s="75"/>
      <c r="D211" s="76"/>
      <c r="E211" s="76"/>
      <c r="I211" s="75"/>
      <c r="J211" s="75"/>
      <c r="K211" s="76"/>
      <c r="L211" s="76"/>
      <c r="M211" s="76"/>
    </row>
    <row r="212" spans="3:13" ht="14.5" x14ac:dyDescent="0.35">
      <c r="C212" s="75"/>
      <c r="D212" s="76"/>
      <c r="E212" s="76"/>
      <c r="I212" s="75"/>
      <c r="J212" s="75"/>
      <c r="K212" s="76"/>
      <c r="L212" s="76"/>
      <c r="M212" s="76"/>
    </row>
    <row r="213" spans="3:13" ht="14.5" x14ac:dyDescent="0.35">
      <c r="C213" s="75"/>
      <c r="D213" s="76"/>
      <c r="E213" s="76"/>
      <c r="I213" s="75"/>
      <c r="J213" s="75"/>
      <c r="K213" s="76"/>
      <c r="L213" s="76"/>
      <c r="M213" s="76"/>
    </row>
    <row r="214" spans="3:13" ht="14.5" x14ac:dyDescent="0.35">
      <c r="C214" s="75"/>
      <c r="D214" s="76"/>
      <c r="E214" s="76"/>
      <c r="I214" s="75"/>
      <c r="J214" s="75"/>
      <c r="K214" s="76"/>
      <c r="L214" s="76"/>
      <c r="M214" s="76"/>
    </row>
    <row r="215" spans="3:13" ht="14.5" x14ac:dyDescent="0.35">
      <c r="C215" s="75"/>
      <c r="D215" s="76"/>
      <c r="E215" s="76"/>
      <c r="I215" s="75"/>
      <c r="J215" s="75"/>
      <c r="K215" s="76"/>
      <c r="L215" s="76"/>
      <c r="M215" s="76"/>
    </row>
    <row r="216" spans="3:13" ht="14.5" x14ac:dyDescent="0.35">
      <c r="C216" s="75"/>
      <c r="D216" s="76"/>
      <c r="E216" s="76"/>
      <c r="I216" s="75"/>
      <c r="J216" s="75"/>
      <c r="K216" s="76"/>
      <c r="L216" s="76"/>
      <c r="M216" s="76"/>
    </row>
    <row r="217" spans="3:13" ht="14.5" x14ac:dyDescent="0.35">
      <c r="C217" s="75"/>
      <c r="D217" s="76"/>
      <c r="E217" s="76"/>
      <c r="I217" s="75"/>
      <c r="J217" s="75"/>
      <c r="K217" s="76"/>
      <c r="L217" s="76"/>
      <c r="M217" s="76"/>
    </row>
    <row r="218" spans="3:13" ht="14.5" x14ac:dyDescent="0.35">
      <c r="C218" s="75"/>
      <c r="D218" s="76"/>
      <c r="E218" s="76"/>
      <c r="I218" s="75"/>
      <c r="J218" s="75"/>
      <c r="K218" s="76"/>
      <c r="L218" s="76"/>
      <c r="M218" s="76"/>
    </row>
    <row r="219" spans="3:13" ht="14.5" x14ac:dyDescent="0.35">
      <c r="C219" s="75"/>
      <c r="D219" s="76"/>
      <c r="E219" s="76"/>
      <c r="I219" s="75"/>
      <c r="J219" s="75"/>
      <c r="K219" s="76"/>
      <c r="L219" s="76"/>
      <c r="M219" s="76"/>
    </row>
    <row r="220" spans="3:13" ht="14.5" x14ac:dyDescent="0.35">
      <c r="C220" s="75"/>
      <c r="D220" s="76"/>
      <c r="E220" s="76"/>
      <c r="I220" s="75"/>
      <c r="J220" s="75"/>
      <c r="K220" s="76"/>
      <c r="L220" s="76"/>
      <c r="M220" s="76"/>
    </row>
    <row r="221" spans="3:13" ht="14.5" x14ac:dyDescent="0.35">
      <c r="C221" s="75"/>
      <c r="D221" s="76"/>
      <c r="E221" s="76"/>
      <c r="I221" s="75"/>
      <c r="J221" s="75"/>
      <c r="K221" s="76"/>
      <c r="L221" s="76"/>
      <c r="M221" s="76"/>
    </row>
    <row r="222" spans="3:13" ht="14.5" x14ac:dyDescent="0.35">
      <c r="C222" s="75"/>
      <c r="D222" s="76"/>
      <c r="E222" s="76"/>
      <c r="I222" s="75"/>
      <c r="J222" s="75"/>
      <c r="K222" s="76"/>
      <c r="L222" s="76"/>
      <c r="M222" s="76"/>
    </row>
    <row r="223" spans="3:13" ht="14.5" x14ac:dyDescent="0.35">
      <c r="C223" s="75"/>
      <c r="D223" s="76"/>
      <c r="E223" s="76"/>
      <c r="I223" s="75"/>
      <c r="J223" s="75"/>
      <c r="K223" s="76"/>
      <c r="L223" s="76"/>
      <c r="M223" s="76"/>
    </row>
    <row r="224" spans="3:13" ht="14.5" x14ac:dyDescent="0.35">
      <c r="C224" s="75"/>
      <c r="D224" s="76"/>
      <c r="E224" s="76"/>
      <c r="I224" s="75"/>
      <c r="J224" s="75"/>
      <c r="K224" s="76"/>
      <c r="L224" s="76"/>
      <c r="M224" s="76"/>
    </row>
    <row r="225" spans="3:13" ht="14.5" x14ac:dyDescent="0.35">
      <c r="C225" s="75"/>
      <c r="D225" s="76"/>
      <c r="E225" s="76"/>
      <c r="I225" s="75"/>
      <c r="J225" s="75"/>
      <c r="K225" s="76"/>
      <c r="L225" s="76"/>
      <c r="M225" s="76"/>
    </row>
    <row r="226" spans="3:13" ht="14.5" x14ac:dyDescent="0.35">
      <c r="C226" s="75"/>
      <c r="D226" s="76"/>
      <c r="E226" s="76"/>
      <c r="I226" s="75"/>
      <c r="J226" s="75"/>
      <c r="K226" s="76"/>
      <c r="L226" s="76"/>
      <c r="M226" s="76"/>
    </row>
    <row r="227" spans="3:13" ht="14.5" x14ac:dyDescent="0.35">
      <c r="C227" s="75"/>
      <c r="D227" s="76"/>
      <c r="E227" s="76"/>
      <c r="I227" s="75"/>
      <c r="J227" s="75"/>
      <c r="K227" s="76"/>
      <c r="L227" s="76"/>
      <c r="M227" s="76"/>
    </row>
    <row r="228" spans="3:13" ht="14.5" x14ac:dyDescent="0.35">
      <c r="C228" s="75"/>
      <c r="D228" s="76"/>
      <c r="E228" s="76"/>
      <c r="I228" s="75"/>
      <c r="J228" s="75"/>
      <c r="K228" s="76"/>
      <c r="L228" s="76"/>
      <c r="M228" s="76"/>
    </row>
    <row r="229" spans="3:13" ht="14.5" x14ac:dyDescent="0.35">
      <c r="C229" s="75"/>
      <c r="D229" s="76"/>
      <c r="E229" s="76"/>
      <c r="I229" s="75"/>
      <c r="J229" s="75"/>
      <c r="K229" s="76"/>
      <c r="L229" s="76"/>
      <c r="M229" s="76"/>
    </row>
    <row r="230" spans="3:13" ht="14.5" x14ac:dyDescent="0.35">
      <c r="C230" s="75"/>
      <c r="D230" s="76"/>
      <c r="E230" s="76"/>
      <c r="I230" s="75"/>
      <c r="J230" s="75"/>
      <c r="K230" s="76"/>
      <c r="L230" s="76"/>
      <c r="M230" s="76"/>
    </row>
    <row r="231" spans="3:13" ht="14.5" x14ac:dyDescent="0.35">
      <c r="C231" s="75"/>
      <c r="D231" s="76"/>
      <c r="E231" s="76"/>
      <c r="I231" s="75"/>
      <c r="J231" s="75"/>
      <c r="K231" s="76"/>
      <c r="L231" s="76"/>
      <c r="M231" s="76"/>
    </row>
    <row r="232" spans="3:13" ht="14.5" x14ac:dyDescent="0.35">
      <c r="C232" s="75"/>
      <c r="D232" s="76"/>
      <c r="E232" s="76"/>
      <c r="I232" s="75"/>
      <c r="J232" s="75"/>
      <c r="K232" s="76"/>
      <c r="L232" s="76"/>
      <c r="M232" s="76"/>
    </row>
    <row r="233" spans="3:13" ht="14.5" x14ac:dyDescent="0.35">
      <c r="C233" s="75"/>
      <c r="D233" s="76"/>
      <c r="E233" s="76"/>
      <c r="I233" s="75"/>
      <c r="J233" s="75"/>
      <c r="K233" s="76"/>
      <c r="L233" s="76"/>
      <c r="M233" s="76"/>
    </row>
    <row r="234" spans="3:13" ht="14.5" x14ac:dyDescent="0.35">
      <c r="C234" s="75"/>
      <c r="D234" s="76"/>
      <c r="E234" s="76"/>
      <c r="I234" s="75"/>
      <c r="J234" s="75"/>
      <c r="K234" s="76"/>
      <c r="L234" s="76"/>
      <c r="M234" s="76"/>
    </row>
    <row r="235" spans="3:13" ht="14.5" x14ac:dyDescent="0.35">
      <c r="C235" s="75"/>
      <c r="D235" s="76"/>
      <c r="E235" s="76"/>
      <c r="I235" s="75"/>
      <c r="J235" s="75"/>
      <c r="K235" s="76"/>
      <c r="L235" s="76"/>
      <c r="M235" s="76"/>
    </row>
    <row r="236" spans="3:13" ht="14.5" x14ac:dyDescent="0.35">
      <c r="C236" s="75"/>
      <c r="D236" s="76"/>
      <c r="E236" s="76"/>
      <c r="I236" s="75"/>
      <c r="J236" s="75"/>
      <c r="K236" s="76"/>
      <c r="L236" s="76"/>
      <c r="M236" s="76"/>
    </row>
    <row r="237" spans="3:13" ht="14.5" x14ac:dyDescent="0.35">
      <c r="C237" s="75"/>
      <c r="D237" s="76"/>
      <c r="E237" s="76"/>
      <c r="I237" s="75"/>
      <c r="J237" s="75"/>
      <c r="K237" s="76"/>
      <c r="L237" s="76"/>
      <c r="M237" s="76"/>
    </row>
    <row r="238" spans="3:13" ht="14.5" x14ac:dyDescent="0.35">
      <c r="C238" s="75"/>
      <c r="D238" s="76"/>
      <c r="E238" s="76"/>
      <c r="I238" s="75"/>
      <c r="J238" s="75"/>
      <c r="K238" s="76"/>
      <c r="L238" s="76"/>
      <c r="M238" s="76"/>
    </row>
    <row r="239" spans="3:13" ht="14.5" x14ac:dyDescent="0.35">
      <c r="C239" s="75"/>
      <c r="D239" s="76"/>
      <c r="E239" s="76"/>
      <c r="I239" s="75"/>
      <c r="J239" s="75"/>
      <c r="K239" s="76"/>
      <c r="L239" s="76"/>
      <c r="M239" s="76"/>
    </row>
    <row r="240" spans="3:13" ht="14.5" x14ac:dyDescent="0.35">
      <c r="C240" s="75"/>
      <c r="D240" s="76"/>
      <c r="E240" s="76"/>
      <c r="I240" s="75"/>
      <c r="J240" s="75"/>
      <c r="K240" s="76"/>
      <c r="L240" s="76"/>
      <c r="M240" s="76"/>
    </row>
    <row r="241" spans="3:13" ht="14.5" x14ac:dyDescent="0.35">
      <c r="C241" s="75"/>
      <c r="D241" s="76"/>
      <c r="E241" s="76"/>
      <c r="I241" s="75"/>
      <c r="J241" s="75"/>
      <c r="K241" s="76"/>
      <c r="L241" s="76"/>
      <c r="M241" s="76"/>
    </row>
    <row r="242" spans="3:13" ht="14.5" x14ac:dyDescent="0.35">
      <c r="C242" s="75"/>
      <c r="D242" s="76"/>
      <c r="E242" s="76"/>
      <c r="I242" s="75"/>
      <c r="J242" s="75"/>
      <c r="K242" s="76"/>
      <c r="L242" s="76"/>
      <c r="M242" s="76"/>
    </row>
    <row r="243" spans="3:13" ht="14.5" x14ac:dyDescent="0.35">
      <c r="C243" s="75"/>
      <c r="D243" s="76"/>
      <c r="E243" s="76"/>
      <c r="I243" s="75"/>
      <c r="J243" s="75"/>
      <c r="K243" s="76"/>
      <c r="L243" s="76"/>
      <c r="M243" s="76"/>
    </row>
    <row r="244" spans="3:13" ht="14.5" x14ac:dyDescent="0.35">
      <c r="C244" s="75"/>
      <c r="D244" s="76"/>
      <c r="E244" s="76"/>
      <c r="I244" s="75"/>
      <c r="J244" s="75"/>
      <c r="K244" s="76"/>
      <c r="L244" s="76"/>
      <c r="M244" s="76"/>
    </row>
    <row r="245" spans="3:13" ht="14.5" x14ac:dyDescent="0.35">
      <c r="C245" s="75"/>
      <c r="D245" s="76"/>
      <c r="E245" s="76"/>
      <c r="I245" s="75"/>
      <c r="J245" s="75"/>
      <c r="K245" s="76"/>
      <c r="L245" s="76"/>
      <c r="M245" s="76"/>
    </row>
    <row r="246" spans="3:13" ht="14.5" x14ac:dyDescent="0.35">
      <c r="C246" s="75"/>
      <c r="D246" s="76"/>
      <c r="E246" s="76"/>
      <c r="I246" s="75"/>
      <c r="J246" s="75"/>
      <c r="K246" s="76"/>
      <c r="L246" s="76"/>
      <c r="M246" s="76"/>
    </row>
    <row r="247" spans="3:13" ht="14.5" x14ac:dyDescent="0.35">
      <c r="C247" s="75"/>
      <c r="D247" s="76"/>
      <c r="E247" s="76"/>
      <c r="I247" s="75"/>
      <c r="J247" s="75"/>
      <c r="K247" s="76"/>
      <c r="L247" s="76"/>
      <c r="M247" s="76"/>
    </row>
    <row r="248" spans="3:13" ht="14.5" x14ac:dyDescent="0.35">
      <c r="C248" s="75"/>
      <c r="D248" s="76"/>
      <c r="E248" s="76"/>
      <c r="I248" s="75"/>
      <c r="J248" s="75"/>
      <c r="K248" s="76"/>
      <c r="L248" s="76"/>
      <c r="M248" s="76"/>
    </row>
    <row r="249" spans="3:13" ht="14.5" x14ac:dyDescent="0.35">
      <c r="C249" s="75"/>
      <c r="D249" s="76"/>
      <c r="E249" s="76"/>
      <c r="I249" s="75"/>
      <c r="J249" s="75"/>
      <c r="K249" s="76"/>
      <c r="L249" s="76"/>
      <c r="M249" s="76"/>
    </row>
    <row r="250" spans="3:13" ht="14.5" x14ac:dyDescent="0.35">
      <c r="C250" s="75"/>
      <c r="D250" s="76"/>
      <c r="E250" s="76"/>
      <c r="I250" s="75"/>
      <c r="J250" s="75"/>
      <c r="K250" s="76"/>
      <c r="L250" s="76"/>
      <c r="M250" s="76"/>
    </row>
    <row r="251" spans="3:13" ht="14.5" x14ac:dyDescent="0.35">
      <c r="C251" s="75"/>
      <c r="D251" s="76"/>
      <c r="E251" s="76"/>
      <c r="I251" s="75"/>
      <c r="J251" s="75"/>
      <c r="K251" s="76"/>
      <c r="L251" s="76"/>
      <c r="M251" s="76"/>
    </row>
    <row r="252" spans="3:13" ht="14.5" x14ac:dyDescent="0.35">
      <c r="C252" s="75"/>
      <c r="D252" s="76"/>
      <c r="E252" s="76"/>
      <c r="I252" s="75"/>
      <c r="J252" s="75"/>
      <c r="K252" s="76"/>
      <c r="L252" s="76"/>
      <c r="M252" s="76"/>
    </row>
    <row r="253" spans="3:13" ht="14.5" x14ac:dyDescent="0.35">
      <c r="C253" s="75"/>
      <c r="D253" s="76"/>
      <c r="E253" s="76"/>
      <c r="I253" s="75"/>
      <c r="J253" s="75"/>
      <c r="K253" s="76"/>
      <c r="L253" s="76"/>
      <c r="M253" s="76"/>
    </row>
    <row r="254" spans="3:13" ht="14.5" x14ac:dyDescent="0.35">
      <c r="C254" s="75"/>
      <c r="D254" s="76"/>
      <c r="E254" s="76"/>
      <c r="I254" s="75"/>
      <c r="J254" s="75"/>
      <c r="K254" s="76"/>
      <c r="L254" s="76"/>
      <c r="M254" s="76"/>
    </row>
    <row r="255" spans="3:13" ht="14.5" x14ac:dyDescent="0.35">
      <c r="C255" s="75"/>
      <c r="D255" s="76"/>
      <c r="E255" s="76"/>
      <c r="I255" s="75"/>
      <c r="J255" s="75"/>
      <c r="K255" s="76"/>
      <c r="L255" s="76"/>
      <c r="M255" s="76"/>
    </row>
    <row r="256" spans="3:13" ht="14.5" x14ac:dyDescent="0.35">
      <c r="C256" s="75"/>
      <c r="D256" s="76"/>
      <c r="E256" s="76"/>
      <c r="I256" s="75"/>
      <c r="J256" s="75"/>
      <c r="K256" s="76"/>
      <c r="L256" s="76"/>
      <c r="M256" s="76"/>
    </row>
    <row r="257" spans="3:13" ht="14.5" x14ac:dyDescent="0.35">
      <c r="C257" s="75"/>
      <c r="D257" s="76"/>
      <c r="E257" s="76"/>
      <c r="I257" s="75"/>
      <c r="J257" s="75"/>
      <c r="K257" s="76"/>
      <c r="L257" s="76"/>
      <c r="M257" s="76"/>
    </row>
    <row r="258" spans="3:13" ht="14.5" x14ac:dyDescent="0.35">
      <c r="C258" s="75"/>
      <c r="D258" s="76"/>
      <c r="E258" s="76"/>
      <c r="I258" s="75"/>
      <c r="J258" s="75"/>
      <c r="K258" s="76"/>
      <c r="L258" s="76"/>
      <c r="M258" s="76"/>
    </row>
    <row r="259" spans="3:13" ht="14.5" x14ac:dyDescent="0.35">
      <c r="C259" s="75"/>
      <c r="D259" s="76"/>
      <c r="E259" s="76"/>
      <c r="I259" s="75"/>
      <c r="J259" s="75"/>
      <c r="K259" s="76"/>
      <c r="L259" s="76"/>
      <c r="M259" s="76"/>
    </row>
    <row r="260" spans="3:13" ht="14.5" x14ac:dyDescent="0.35">
      <c r="C260" s="75"/>
      <c r="D260" s="76"/>
      <c r="E260" s="76"/>
      <c r="I260" s="75"/>
      <c r="J260" s="75"/>
      <c r="K260" s="76"/>
      <c r="L260" s="76"/>
      <c r="M260" s="76"/>
    </row>
    <row r="261" spans="3:13" ht="14.5" x14ac:dyDescent="0.35">
      <c r="C261" s="75"/>
      <c r="D261" s="76"/>
      <c r="E261" s="76"/>
      <c r="I261" s="75"/>
      <c r="J261" s="75"/>
      <c r="K261" s="76"/>
      <c r="L261" s="76"/>
      <c r="M261" s="76"/>
    </row>
    <row r="262" spans="3:13" ht="14.5" x14ac:dyDescent="0.35">
      <c r="C262" s="75"/>
      <c r="D262" s="76"/>
      <c r="E262" s="76"/>
      <c r="I262" s="75"/>
      <c r="J262" s="75"/>
      <c r="K262" s="76"/>
      <c r="L262" s="76"/>
      <c r="M262" s="76"/>
    </row>
    <row r="263" spans="3:13" ht="14.5" x14ac:dyDescent="0.35">
      <c r="C263" s="75"/>
      <c r="D263" s="76"/>
      <c r="E263" s="76"/>
      <c r="I263" s="75"/>
      <c r="J263" s="75"/>
      <c r="K263" s="76"/>
      <c r="L263" s="76"/>
      <c r="M263" s="76"/>
    </row>
    <row r="264" spans="3:13" ht="14.5" x14ac:dyDescent="0.35">
      <c r="C264" s="75"/>
      <c r="D264" s="76"/>
      <c r="E264" s="76"/>
      <c r="I264" s="75"/>
      <c r="J264" s="75"/>
      <c r="K264" s="76"/>
      <c r="L264" s="76"/>
      <c r="M264" s="76"/>
    </row>
    <row r="265" spans="3:13" ht="14.5" x14ac:dyDescent="0.35">
      <c r="C265" s="75"/>
      <c r="D265" s="76"/>
      <c r="E265" s="76"/>
      <c r="I265" s="75"/>
      <c r="J265" s="75"/>
      <c r="K265" s="76"/>
      <c r="L265" s="76"/>
      <c r="M265" s="76"/>
    </row>
    <row r="266" spans="3:13" ht="14.5" x14ac:dyDescent="0.35">
      <c r="C266" s="75"/>
      <c r="D266" s="76"/>
      <c r="E266" s="76"/>
      <c r="I266" s="75"/>
      <c r="J266" s="75"/>
      <c r="K266" s="76"/>
      <c r="L266" s="76"/>
      <c r="M266" s="76"/>
    </row>
    <row r="267" spans="3:13" ht="14.5" x14ac:dyDescent="0.35">
      <c r="C267" s="75"/>
      <c r="D267" s="76"/>
      <c r="E267" s="76"/>
      <c r="I267" s="75"/>
      <c r="J267" s="75"/>
      <c r="K267" s="76"/>
      <c r="L267" s="76"/>
      <c r="M267" s="76"/>
    </row>
    <row r="268" spans="3:13" ht="14.5" x14ac:dyDescent="0.35">
      <c r="C268" s="75"/>
      <c r="D268" s="76"/>
      <c r="E268" s="76"/>
      <c r="I268" s="75"/>
      <c r="J268" s="75"/>
      <c r="K268" s="76"/>
      <c r="L268" s="76"/>
      <c r="M268" s="76"/>
    </row>
    <row r="269" spans="3:13" ht="14.5" x14ac:dyDescent="0.35">
      <c r="C269" s="75"/>
      <c r="D269" s="76"/>
      <c r="E269" s="76"/>
      <c r="I269" s="75"/>
      <c r="J269" s="75"/>
      <c r="K269" s="76"/>
      <c r="L269" s="76"/>
      <c r="M269" s="76"/>
    </row>
    <row r="270" spans="3:13" ht="14.5" x14ac:dyDescent="0.35">
      <c r="C270" s="75"/>
      <c r="D270" s="76"/>
      <c r="E270" s="76"/>
      <c r="I270" s="75"/>
      <c r="J270" s="75"/>
      <c r="K270" s="76"/>
      <c r="L270" s="76"/>
      <c r="M270" s="76"/>
    </row>
    <row r="271" spans="3:13" ht="14.5" x14ac:dyDescent="0.35">
      <c r="C271" s="75"/>
      <c r="D271" s="76"/>
      <c r="E271" s="76"/>
      <c r="I271" s="75"/>
      <c r="J271" s="75"/>
      <c r="K271" s="76"/>
      <c r="L271" s="76"/>
      <c r="M271" s="76"/>
    </row>
    <row r="272" spans="3:13" ht="14.5" x14ac:dyDescent="0.35">
      <c r="C272" s="75"/>
      <c r="D272" s="76"/>
      <c r="E272" s="76"/>
      <c r="I272" s="75"/>
      <c r="J272" s="75"/>
      <c r="K272" s="76"/>
      <c r="L272" s="76"/>
      <c r="M272" s="76"/>
    </row>
    <row r="273" spans="3:13" ht="14.5" x14ac:dyDescent="0.35">
      <c r="C273" s="75"/>
      <c r="D273" s="76"/>
      <c r="E273" s="76"/>
      <c r="I273" s="75"/>
      <c r="J273" s="75"/>
      <c r="K273" s="76"/>
      <c r="L273" s="76"/>
      <c r="M273" s="76"/>
    </row>
    <row r="274" spans="3:13" ht="14.5" x14ac:dyDescent="0.35">
      <c r="C274" s="75"/>
      <c r="D274" s="76"/>
      <c r="E274" s="76"/>
      <c r="I274" s="75"/>
      <c r="J274" s="75"/>
      <c r="K274" s="76"/>
      <c r="L274" s="76"/>
      <c r="M274" s="76"/>
    </row>
    <row r="275" spans="3:13" ht="14.5" x14ac:dyDescent="0.35">
      <c r="C275" s="75"/>
      <c r="D275" s="76"/>
      <c r="E275" s="76"/>
      <c r="I275" s="75"/>
      <c r="J275" s="75"/>
      <c r="K275" s="76"/>
      <c r="L275" s="76"/>
      <c r="M275" s="76"/>
    </row>
    <row r="276" spans="3:13" ht="14.5" x14ac:dyDescent="0.35">
      <c r="C276" s="75"/>
      <c r="D276" s="76"/>
      <c r="E276" s="76"/>
      <c r="I276" s="75"/>
      <c r="J276" s="75"/>
      <c r="K276" s="76"/>
      <c r="L276" s="76"/>
      <c r="M276" s="76"/>
    </row>
    <row r="277" spans="3:13" ht="14.5" x14ac:dyDescent="0.35">
      <c r="C277" s="75"/>
      <c r="D277" s="76"/>
      <c r="E277" s="76"/>
      <c r="I277" s="75"/>
      <c r="J277" s="75"/>
      <c r="K277" s="76"/>
      <c r="L277" s="76"/>
      <c r="M277" s="76"/>
    </row>
    <row r="278" spans="3:13" ht="14.5" x14ac:dyDescent="0.35">
      <c r="C278" s="75"/>
      <c r="D278" s="76"/>
      <c r="E278" s="76"/>
      <c r="I278" s="75"/>
      <c r="J278" s="75"/>
      <c r="K278" s="76"/>
      <c r="L278" s="76"/>
      <c r="M278" s="76"/>
    </row>
    <row r="279" spans="3:13" ht="14.5" x14ac:dyDescent="0.35">
      <c r="C279" s="75"/>
      <c r="D279" s="76"/>
      <c r="E279" s="76"/>
      <c r="I279" s="75"/>
      <c r="J279" s="75"/>
      <c r="K279" s="76"/>
      <c r="L279" s="76"/>
      <c r="M279" s="76"/>
    </row>
    <row r="280" spans="3:13" ht="14.5" x14ac:dyDescent="0.35">
      <c r="C280" s="75"/>
      <c r="D280" s="76"/>
      <c r="E280" s="76"/>
      <c r="I280" s="75"/>
      <c r="J280" s="75"/>
      <c r="K280" s="76"/>
      <c r="L280" s="76"/>
      <c r="M280" s="76"/>
    </row>
    <row r="281" spans="3:13" ht="14.5" x14ac:dyDescent="0.35">
      <c r="C281" s="75"/>
      <c r="D281" s="76"/>
      <c r="E281" s="76"/>
      <c r="I281" s="75"/>
      <c r="J281" s="75"/>
      <c r="K281" s="76"/>
      <c r="L281" s="76"/>
      <c r="M281" s="76"/>
    </row>
    <row r="282" spans="3:13" ht="14.5" x14ac:dyDescent="0.35">
      <c r="C282" s="75"/>
      <c r="D282" s="76"/>
      <c r="E282" s="76"/>
      <c r="I282" s="75"/>
      <c r="J282" s="75"/>
      <c r="K282" s="76"/>
      <c r="L282" s="76"/>
      <c r="M282" s="76"/>
    </row>
    <row r="283" spans="3:13" ht="14.5" x14ac:dyDescent="0.35">
      <c r="C283" s="75"/>
      <c r="D283" s="76"/>
      <c r="E283" s="76"/>
      <c r="I283" s="75"/>
      <c r="J283" s="75"/>
      <c r="K283" s="76"/>
      <c r="L283" s="76"/>
      <c r="M283" s="76"/>
    </row>
    <row r="284" spans="3:13" ht="14.5" x14ac:dyDescent="0.35">
      <c r="C284" s="75"/>
      <c r="D284" s="76"/>
      <c r="E284" s="76"/>
      <c r="I284" s="75"/>
      <c r="J284" s="75"/>
      <c r="K284" s="76"/>
      <c r="L284" s="76"/>
      <c r="M284" s="76"/>
    </row>
    <row r="285" spans="3:13" ht="14.5" x14ac:dyDescent="0.35">
      <c r="C285" s="75"/>
      <c r="D285" s="76"/>
      <c r="E285" s="76"/>
      <c r="I285" s="75"/>
      <c r="J285" s="75"/>
      <c r="K285" s="76"/>
      <c r="L285" s="76"/>
      <c r="M285" s="76"/>
    </row>
    <row r="286" spans="3:13" ht="14.5" x14ac:dyDescent="0.35">
      <c r="C286" s="75"/>
      <c r="D286" s="76"/>
      <c r="E286" s="76"/>
      <c r="I286" s="75"/>
      <c r="J286" s="75"/>
      <c r="K286" s="76"/>
      <c r="L286" s="76"/>
      <c r="M286" s="76"/>
    </row>
    <row r="287" spans="3:13" ht="14.5" x14ac:dyDescent="0.35">
      <c r="C287" s="75"/>
      <c r="D287" s="76"/>
      <c r="E287" s="76"/>
      <c r="I287" s="75"/>
      <c r="J287" s="75"/>
      <c r="K287" s="76"/>
      <c r="L287" s="76"/>
      <c r="M287" s="76"/>
    </row>
    <row r="288" spans="3:13" ht="14.5" x14ac:dyDescent="0.35">
      <c r="C288" s="75"/>
      <c r="D288" s="76"/>
      <c r="E288" s="76"/>
      <c r="I288" s="75"/>
      <c r="J288" s="75"/>
      <c r="K288" s="76"/>
      <c r="L288" s="76"/>
      <c r="M288" s="76"/>
    </row>
    <row r="289" spans="3:13" ht="14.5" x14ac:dyDescent="0.35">
      <c r="C289" s="75"/>
      <c r="D289" s="76"/>
      <c r="E289" s="76"/>
      <c r="I289" s="75"/>
      <c r="J289" s="75"/>
      <c r="K289" s="76"/>
      <c r="L289" s="76"/>
      <c r="M289" s="76"/>
    </row>
    <row r="290" spans="3:13" ht="14.5" x14ac:dyDescent="0.35">
      <c r="C290" s="75"/>
      <c r="D290" s="76"/>
      <c r="E290" s="76"/>
      <c r="I290" s="75"/>
      <c r="J290" s="75"/>
      <c r="K290" s="76"/>
      <c r="L290" s="76"/>
      <c r="M290" s="76"/>
    </row>
    <row r="291" spans="3:13" ht="14.5" x14ac:dyDescent="0.35">
      <c r="C291" s="75"/>
      <c r="D291" s="76"/>
      <c r="E291" s="76"/>
      <c r="I291" s="75"/>
      <c r="J291" s="75"/>
      <c r="K291" s="76"/>
      <c r="L291" s="76"/>
      <c r="M291" s="76"/>
    </row>
    <row r="292" spans="3:13" ht="14.5" x14ac:dyDescent="0.35">
      <c r="C292" s="75"/>
      <c r="D292" s="76"/>
      <c r="E292" s="76"/>
      <c r="I292" s="75"/>
      <c r="J292" s="75"/>
      <c r="K292" s="76"/>
      <c r="L292" s="76"/>
      <c r="M292" s="76"/>
    </row>
    <row r="293" spans="3:13" ht="14.5" x14ac:dyDescent="0.35">
      <c r="C293" s="75"/>
      <c r="D293" s="76"/>
      <c r="E293" s="76"/>
      <c r="I293" s="75"/>
      <c r="J293" s="75"/>
      <c r="K293" s="76"/>
      <c r="L293" s="76"/>
      <c r="M293" s="76"/>
    </row>
    <row r="294" spans="3:13" ht="14.5" x14ac:dyDescent="0.35">
      <c r="C294" s="75"/>
      <c r="D294" s="76"/>
      <c r="E294" s="76"/>
      <c r="I294" s="75"/>
      <c r="J294" s="75"/>
      <c r="K294" s="76"/>
      <c r="L294" s="76"/>
      <c r="M294" s="76"/>
    </row>
    <row r="295" spans="3:13" ht="14.5" x14ac:dyDescent="0.35">
      <c r="C295" s="75"/>
      <c r="D295" s="76"/>
      <c r="E295" s="76"/>
      <c r="I295" s="75"/>
      <c r="J295" s="75"/>
      <c r="K295" s="76"/>
      <c r="L295" s="76"/>
      <c r="M295" s="76"/>
    </row>
    <row r="296" spans="3:13" ht="14.5" x14ac:dyDescent="0.35">
      <c r="C296" s="75"/>
      <c r="D296" s="76"/>
      <c r="E296" s="76"/>
      <c r="I296" s="75"/>
      <c r="J296" s="75"/>
      <c r="K296" s="76"/>
      <c r="L296" s="76"/>
      <c r="M296" s="76"/>
    </row>
    <row r="297" spans="3:13" ht="14.5" x14ac:dyDescent="0.35">
      <c r="C297" s="75"/>
      <c r="D297" s="76"/>
      <c r="E297" s="76"/>
      <c r="I297" s="75"/>
      <c r="J297" s="75"/>
      <c r="K297" s="76"/>
      <c r="L297" s="76"/>
      <c r="M297" s="76"/>
    </row>
    <row r="298" spans="3:13" ht="14.5" x14ac:dyDescent="0.35">
      <c r="C298" s="75"/>
      <c r="D298" s="76"/>
      <c r="E298" s="76"/>
      <c r="I298" s="75"/>
      <c r="J298" s="75"/>
      <c r="K298" s="76"/>
      <c r="L298" s="76"/>
      <c r="M298" s="76"/>
    </row>
    <row r="299" spans="3:13" ht="14.5" x14ac:dyDescent="0.35">
      <c r="C299" s="75"/>
      <c r="D299" s="76"/>
      <c r="E299" s="76"/>
      <c r="I299" s="75"/>
      <c r="J299" s="75"/>
      <c r="K299" s="76"/>
      <c r="L299" s="76"/>
      <c r="M299" s="76"/>
    </row>
    <row r="300" spans="3:13" ht="14.5" x14ac:dyDescent="0.35">
      <c r="C300" s="75"/>
      <c r="D300" s="76"/>
      <c r="E300" s="76"/>
      <c r="I300" s="75"/>
      <c r="J300" s="75"/>
      <c r="K300" s="76"/>
      <c r="L300" s="76"/>
      <c r="M300" s="76"/>
    </row>
    <row r="301" spans="3:13" ht="14.5" x14ac:dyDescent="0.35">
      <c r="C301" s="75"/>
      <c r="D301" s="76"/>
      <c r="E301" s="76"/>
      <c r="I301" s="75"/>
      <c r="J301" s="75"/>
      <c r="K301" s="76"/>
      <c r="L301" s="76"/>
      <c r="M301" s="76"/>
    </row>
    <row r="302" spans="3:13" ht="14.5" x14ac:dyDescent="0.35">
      <c r="C302" s="75"/>
      <c r="D302" s="76"/>
      <c r="E302" s="76"/>
      <c r="I302" s="75"/>
      <c r="J302" s="75"/>
      <c r="K302" s="76"/>
      <c r="L302" s="76"/>
      <c r="M302" s="76"/>
    </row>
    <row r="303" spans="3:13" ht="14.5" x14ac:dyDescent="0.35">
      <c r="C303" s="75"/>
      <c r="D303" s="76"/>
      <c r="E303" s="76"/>
      <c r="I303" s="75"/>
      <c r="J303" s="75"/>
      <c r="K303" s="76"/>
      <c r="L303" s="76"/>
      <c r="M303" s="76"/>
    </row>
    <row r="304" spans="3:13" ht="14.5" x14ac:dyDescent="0.35">
      <c r="C304" s="75"/>
      <c r="D304" s="76"/>
      <c r="E304" s="76"/>
      <c r="I304" s="75"/>
      <c r="J304" s="75"/>
      <c r="K304" s="76"/>
      <c r="L304" s="76"/>
      <c r="M304" s="76"/>
    </row>
    <row r="305" spans="3:13" ht="14.5" x14ac:dyDescent="0.35">
      <c r="C305" s="75"/>
      <c r="D305" s="76"/>
      <c r="E305" s="76"/>
      <c r="I305" s="75"/>
      <c r="J305" s="75"/>
      <c r="K305" s="76"/>
      <c r="L305" s="76"/>
      <c r="M305" s="76"/>
    </row>
    <row r="306" spans="3:13" ht="14.5" x14ac:dyDescent="0.35">
      <c r="C306" s="75"/>
      <c r="D306" s="76"/>
      <c r="E306" s="76"/>
      <c r="I306" s="75"/>
      <c r="J306" s="75"/>
      <c r="K306" s="76"/>
      <c r="L306" s="76"/>
      <c r="M306" s="76"/>
    </row>
    <row r="307" spans="3:13" ht="14.5" x14ac:dyDescent="0.35">
      <c r="C307" s="75"/>
      <c r="D307" s="76"/>
      <c r="E307" s="76"/>
      <c r="I307" s="75"/>
      <c r="J307" s="75"/>
      <c r="K307" s="76"/>
      <c r="L307" s="76"/>
      <c r="M307" s="76"/>
    </row>
    <row r="308" spans="3:13" ht="14.5" x14ac:dyDescent="0.35">
      <c r="C308" s="75"/>
      <c r="D308" s="76"/>
      <c r="E308" s="76"/>
      <c r="I308" s="75"/>
      <c r="J308" s="75"/>
      <c r="K308" s="76"/>
      <c r="L308" s="76"/>
      <c r="M308" s="76"/>
    </row>
    <row r="309" spans="3:13" ht="14.5" x14ac:dyDescent="0.35">
      <c r="C309" s="75"/>
      <c r="D309" s="76"/>
      <c r="E309" s="76"/>
      <c r="I309" s="75"/>
      <c r="J309" s="75"/>
      <c r="K309" s="76"/>
      <c r="L309" s="76"/>
      <c r="M309" s="76"/>
    </row>
    <row r="310" spans="3:13" ht="14.5" x14ac:dyDescent="0.35">
      <c r="C310" s="75"/>
      <c r="D310" s="76"/>
      <c r="E310" s="76"/>
      <c r="I310" s="75"/>
      <c r="J310" s="75"/>
      <c r="K310" s="76"/>
      <c r="L310" s="76"/>
      <c r="M310" s="76"/>
    </row>
    <row r="311" spans="3:13" ht="14.5" x14ac:dyDescent="0.35">
      <c r="C311" s="75"/>
      <c r="D311" s="76"/>
      <c r="E311" s="76"/>
      <c r="I311" s="75"/>
      <c r="J311" s="75"/>
      <c r="K311" s="76"/>
      <c r="L311" s="76"/>
      <c r="M311" s="76"/>
    </row>
    <row r="312" spans="3:13" ht="14.5" x14ac:dyDescent="0.35">
      <c r="C312" s="75"/>
      <c r="D312" s="76"/>
      <c r="E312" s="76"/>
      <c r="I312" s="75"/>
      <c r="J312" s="75"/>
      <c r="K312" s="76"/>
      <c r="L312" s="76"/>
      <c r="M312" s="76"/>
    </row>
    <row r="313" spans="3:13" ht="14.5" x14ac:dyDescent="0.35">
      <c r="C313" s="75"/>
      <c r="D313" s="76"/>
      <c r="E313" s="76"/>
      <c r="I313" s="75"/>
      <c r="J313" s="75"/>
      <c r="K313" s="76"/>
      <c r="L313" s="76"/>
      <c r="M313" s="76"/>
    </row>
    <row r="314" spans="3:13" ht="14.5" x14ac:dyDescent="0.35">
      <c r="C314" s="75"/>
      <c r="D314" s="76"/>
      <c r="E314" s="76"/>
      <c r="I314" s="75"/>
      <c r="J314" s="75"/>
      <c r="K314" s="76"/>
      <c r="L314" s="76"/>
      <c r="M314" s="76"/>
    </row>
    <row r="315" spans="3:13" ht="14.5" x14ac:dyDescent="0.35">
      <c r="C315" s="75"/>
      <c r="D315" s="76"/>
      <c r="E315" s="76"/>
      <c r="I315" s="75"/>
      <c r="J315" s="75"/>
      <c r="K315" s="76"/>
      <c r="L315" s="76"/>
      <c r="M315" s="76"/>
    </row>
    <row r="316" spans="3:13" ht="14.5" x14ac:dyDescent="0.35">
      <c r="C316" s="75"/>
      <c r="D316" s="76"/>
      <c r="E316" s="76"/>
      <c r="I316" s="75"/>
      <c r="J316" s="75"/>
      <c r="K316" s="76"/>
      <c r="L316" s="76"/>
      <c r="M316" s="76"/>
    </row>
    <row r="317" spans="3:13" ht="14.5" x14ac:dyDescent="0.35">
      <c r="C317" s="75"/>
      <c r="D317" s="76"/>
      <c r="E317" s="76"/>
      <c r="I317" s="75"/>
      <c r="J317" s="75"/>
      <c r="K317" s="76"/>
      <c r="L317" s="76"/>
      <c r="M317" s="76"/>
    </row>
    <row r="318" spans="3:13" ht="14.5" x14ac:dyDescent="0.35">
      <c r="C318" s="75"/>
      <c r="D318" s="76"/>
      <c r="E318" s="76"/>
      <c r="I318" s="75"/>
      <c r="J318" s="75"/>
      <c r="K318" s="76"/>
      <c r="L318" s="76"/>
      <c r="M318" s="76"/>
    </row>
    <row r="319" spans="3:13" ht="14.5" x14ac:dyDescent="0.35">
      <c r="C319" s="75"/>
      <c r="D319" s="76"/>
      <c r="E319" s="76"/>
      <c r="I319" s="75"/>
      <c r="J319" s="75"/>
      <c r="K319" s="76"/>
      <c r="L319" s="76"/>
      <c r="M319" s="76"/>
    </row>
    <row r="320" spans="3:13" ht="14.5" x14ac:dyDescent="0.35">
      <c r="C320" s="75"/>
      <c r="D320" s="76"/>
      <c r="E320" s="76"/>
      <c r="I320" s="75"/>
      <c r="J320" s="75"/>
      <c r="K320" s="76"/>
      <c r="L320" s="76"/>
      <c r="M320" s="76"/>
    </row>
    <row r="321" spans="3:13" ht="14.5" x14ac:dyDescent="0.35">
      <c r="C321" s="75"/>
      <c r="D321" s="76"/>
      <c r="E321" s="76"/>
      <c r="I321" s="75"/>
      <c r="J321" s="75"/>
      <c r="K321" s="76"/>
      <c r="L321" s="76"/>
      <c r="M321" s="76"/>
    </row>
    <row r="322" spans="3:13" ht="14.5" x14ac:dyDescent="0.35">
      <c r="C322" s="75"/>
      <c r="D322" s="76"/>
      <c r="E322" s="76"/>
      <c r="I322" s="75"/>
      <c r="J322" s="75"/>
      <c r="K322" s="76"/>
      <c r="L322" s="76"/>
      <c r="M322" s="76"/>
    </row>
    <row r="323" spans="3:13" ht="14.5" x14ac:dyDescent="0.35">
      <c r="C323" s="75"/>
      <c r="D323" s="76"/>
      <c r="E323" s="76"/>
      <c r="I323" s="75"/>
      <c r="J323" s="75"/>
      <c r="K323" s="76"/>
      <c r="L323" s="76"/>
      <c r="M323" s="76"/>
    </row>
    <row r="324" spans="3:13" ht="14.5" x14ac:dyDescent="0.35">
      <c r="C324" s="75"/>
      <c r="D324" s="76"/>
      <c r="E324" s="76"/>
      <c r="I324" s="75"/>
      <c r="J324" s="75"/>
      <c r="K324" s="76"/>
      <c r="L324" s="76"/>
      <c r="M324" s="76"/>
    </row>
    <row r="325" spans="3:13" ht="14.5" x14ac:dyDescent="0.35">
      <c r="C325" s="75"/>
      <c r="D325" s="76"/>
      <c r="E325" s="76"/>
      <c r="I325" s="75"/>
      <c r="J325" s="75"/>
      <c r="K325" s="76"/>
      <c r="L325" s="76"/>
      <c r="M325" s="76"/>
    </row>
    <row r="326" spans="3:13" ht="14.5" x14ac:dyDescent="0.35">
      <c r="C326" s="75"/>
      <c r="D326" s="76"/>
      <c r="E326" s="76"/>
      <c r="I326" s="75"/>
      <c r="J326" s="75"/>
      <c r="K326" s="76"/>
      <c r="L326" s="76"/>
      <c r="M326" s="76"/>
    </row>
    <row r="327" spans="3:13" ht="14.5" x14ac:dyDescent="0.35">
      <c r="C327" s="75"/>
      <c r="D327" s="76"/>
      <c r="E327" s="76"/>
      <c r="I327" s="75"/>
      <c r="J327" s="75"/>
      <c r="K327" s="76"/>
      <c r="L327" s="76"/>
      <c r="M327" s="76"/>
    </row>
    <row r="328" spans="3:13" ht="14.5" x14ac:dyDescent="0.35">
      <c r="C328" s="75"/>
      <c r="D328" s="76"/>
      <c r="E328" s="76"/>
      <c r="I328" s="75"/>
      <c r="J328" s="75"/>
      <c r="K328" s="76"/>
      <c r="L328" s="76"/>
      <c r="M328" s="76"/>
    </row>
    <row r="329" spans="3:13" ht="14.5" x14ac:dyDescent="0.35">
      <c r="C329" s="75"/>
      <c r="D329" s="76"/>
      <c r="E329" s="76"/>
      <c r="I329" s="75"/>
      <c r="J329" s="75"/>
      <c r="K329" s="76"/>
      <c r="L329" s="76"/>
      <c r="M329" s="76"/>
    </row>
    <row r="330" spans="3:13" ht="14.5" x14ac:dyDescent="0.35">
      <c r="C330" s="75"/>
      <c r="D330" s="76"/>
      <c r="E330" s="76"/>
      <c r="I330" s="75"/>
      <c r="J330" s="75"/>
      <c r="K330" s="76"/>
      <c r="L330" s="76"/>
      <c r="M330" s="76"/>
    </row>
    <row r="331" spans="3:13" ht="14.5" x14ac:dyDescent="0.35">
      <c r="C331" s="75"/>
      <c r="D331" s="76"/>
      <c r="E331" s="76"/>
      <c r="I331" s="75"/>
      <c r="J331" s="75"/>
      <c r="K331" s="76"/>
      <c r="L331" s="76"/>
      <c r="M331" s="76"/>
    </row>
    <row r="332" spans="3:13" ht="14.5" x14ac:dyDescent="0.35">
      <c r="C332" s="75"/>
      <c r="D332" s="76"/>
      <c r="E332" s="76"/>
      <c r="I332" s="75"/>
      <c r="J332" s="75"/>
      <c r="K332" s="76"/>
      <c r="L332" s="76"/>
      <c r="M332" s="76"/>
    </row>
    <row r="333" spans="3:13" ht="14.5" x14ac:dyDescent="0.35">
      <c r="C333" s="75"/>
      <c r="D333" s="76"/>
      <c r="E333" s="76"/>
      <c r="I333" s="75"/>
      <c r="J333" s="75"/>
      <c r="K333" s="76"/>
      <c r="L333" s="76"/>
      <c r="M333" s="76"/>
    </row>
    <row r="334" spans="3:13" ht="14.5" x14ac:dyDescent="0.35">
      <c r="C334" s="75"/>
      <c r="D334" s="76"/>
      <c r="E334" s="76"/>
      <c r="I334" s="75"/>
      <c r="J334" s="75"/>
      <c r="K334" s="76"/>
      <c r="L334" s="76"/>
      <c r="M334" s="76"/>
    </row>
    <row r="335" spans="3:13" ht="14.5" x14ac:dyDescent="0.35">
      <c r="C335" s="75"/>
      <c r="D335" s="76"/>
      <c r="E335" s="76"/>
      <c r="I335" s="75"/>
      <c r="J335" s="75"/>
      <c r="K335" s="76"/>
      <c r="L335" s="76"/>
      <c r="M335" s="76"/>
    </row>
    <row r="336" spans="3:13" ht="14.5" x14ac:dyDescent="0.35">
      <c r="C336" s="75"/>
      <c r="D336" s="76"/>
      <c r="E336" s="76"/>
      <c r="I336" s="75"/>
      <c r="J336" s="75"/>
      <c r="K336" s="76"/>
      <c r="L336" s="76"/>
      <c r="M336" s="76"/>
    </row>
    <row r="337" spans="3:13" ht="14.5" x14ac:dyDescent="0.35">
      <c r="C337" s="75"/>
      <c r="D337" s="76"/>
      <c r="E337" s="76"/>
      <c r="I337" s="75"/>
      <c r="J337" s="75"/>
      <c r="K337" s="76"/>
      <c r="L337" s="76"/>
      <c r="M337" s="76"/>
    </row>
    <row r="338" spans="3:13" ht="14.5" x14ac:dyDescent="0.35">
      <c r="C338" s="75"/>
      <c r="D338" s="76"/>
      <c r="E338" s="76"/>
      <c r="I338" s="75"/>
      <c r="J338" s="75"/>
      <c r="K338" s="76"/>
      <c r="L338" s="76"/>
      <c r="M338" s="76"/>
    </row>
    <row r="339" spans="3:13" ht="14.5" x14ac:dyDescent="0.35">
      <c r="C339" s="75"/>
      <c r="D339" s="76"/>
      <c r="E339" s="76"/>
      <c r="I339" s="75"/>
      <c r="J339" s="75"/>
      <c r="K339" s="76"/>
      <c r="L339" s="76"/>
      <c r="M339" s="76"/>
    </row>
    <row r="340" spans="3:13" ht="14.5" x14ac:dyDescent="0.35">
      <c r="C340" s="75"/>
      <c r="D340" s="76"/>
      <c r="E340" s="76"/>
      <c r="I340" s="75"/>
      <c r="J340" s="75"/>
      <c r="K340" s="76"/>
      <c r="L340" s="76"/>
      <c r="M340" s="76"/>
    </row>
    <row r="341" spans="3:13" ht="14.5" x14ac:dyDescent="0.35">
      <c r="C341" s="75"/>
      <c r="D341" s="76"/>
      <c r="E341" s="76"/>
      <c r="I341" s="75"/>
      <c r="J341" s="75"/>
      <c r="K341" s="76"/>
      <c r="L341" s="76"/>
      <c r="M341" s="76"/>
    </row>
    <row r="342" spans="3:13" ht="14.5" x14ac:dyDescent="0.35">
      <c r="C342" s="75"/>
      <c r="D342" s="76"/>
      <c r="E342" s="76"/>
      <c r="I342" s="75"/>
      <c r="J342" s="75"/>
      <c r="K342" s="76"/>
      <c r="L342" s="76"/>
      <c r="M342" s="76"/>
    </row>
    <row r="343" spans="3:13" ht="14.5" x14ac:dyDescent="0.35">
      <c r="C343" s="75"/>
      <c r="D343" s="76"/>
      <c r="E343" s="76"/>
      <c r="I343" s="75"/>
      <c r="J343" s="75"/>
      <c r="K343" s="76"/>
      <c r="L343" s="76"/>
      <c r="M343" s="76"/>
    </row>
    <row r="344" spans="3:13" ht="14.5" x14ac:dyDescent="0.35">
      <c r="C344" s="75"/>
      <c r="D344" s="76"/>
      <c r="E344" s="76"/>
      <c r="I344" s="75"/>
      <c r="J344" s="75"/>
      <c r="K344" s="76"/>
      <c r="L344" s="76"/>
      <c r="M344" s="76"/>
    </row>
    <row r="345" spans="3:13" ht="14.5" x14ac:dyDescent="0.35">
      <c r="C345" s="75"/>
      <c r="D345" s="76"/>
      <c r="E345" s="76"/>
      <c r="I345" s="75"/>
      <c r="J345" s="75"/>
      <c r="K345" s="76"/>
      <c r="L345" s="76"/>
      <c r="M345" s="76"/>
    </row>
    <row r="346" spans="3:13" ht="14.5" x14ac:dyDescent="0.35">
      <c r="C346" s="75"/>
      <c r="D346" s="76"/>
      <c r="E346" s="76"/>
      <c r="I346" s="75"/>
      <c r="J346" s="75"/>
      <c r="K346" s="76"/>
      <c r="L346" s="76"/>
      <c r="M346" s="76"/>
    </row>
    <row r="347" spans="3:13" ht="14.5" x14ac:dyDescent="0.35">
      <c r="C347" s="75"/>
      <c r="D347" s="76"/>
      <c r="E347" s="76"/>
      <c r="I347" s="75"/>
      <c r="J347" s="75"/>
      <c r="K347" s="76"/>
      <c r="L347" s="76"/>
      <c r="M347" s="76"/>
    </row>
    <row r="348" spans="3:13" ht="14.5" x14ac:dyDescent="0.35">
      <c r="C348" s="75"/>
      <c r="D348" s="76"/>
      <c r="E348" s="76"/>
      <c r="I348" s="75"/>
      <c r="J348" s="75"/>
      <c r="K348" s="76"/>
      <c r="L348" s="76"/>
      <c r="M348" s="76"/>
    </row>
    <row r="349" spans="3:13" ht="14.5" x14ac:dyDescent="0.35">
      <c r="C349" s="75"/>
      <c r="D349" s="76"/>
      <c r="E349" s="76"/>
      <c r="I349" s="75"/>
      <c r="J349" s="75"/>
      <c r="K349" s="76"/>
      <c r="L349" s="76"/>
      <c r="M349" s="76"/>
    </row>
    <row r="350" spans="3:13" ht="14.5" x14ac:dyDescent="0.35">
      <c r="C350" s="75"/>
      <c r="D350" s="76"/>
      <c r="E350" s="76"/>
      <c r="I350" s="75"/>
      <c r="J350" s="75"/>
      <c r="K350" s="76"/>
      <c r="L350" s="76"/>
      <c r="M350" s="76"/>
    </row>
    <row r="351" spans="3:13" ht="14.5" x14ac:dyDescent="0.35">
      <c r="C351" s="75"/>
      <c r="D351" s="76"/>
      <c r="E351" s="76"/>
      <c r="I351" s="75"/>
      <c r="J351" s="75"/>
      <c r="K351" s="76"/>
      <c r="L351" s="76"/>
      <c r="M351" s="76"/>
    </row>
    <row r="352" spans="3:13" ht="14.5" x14ac:dyDescent="0.35">
      <c r="C352" s="75"/>
      <c r="D352" s="76"/>
      <c r="E352" s="76"/>
      <c r="I352" s="75"/>
      <c r="J352" s="75"/>
      <c r="K352" s="76"/>
      <c r="L352" s="76"/>
      <c r="M352" s="76"/>
    </row>
    <row r="353" spans="3:13" ht="14.5" x14ac:dyDescent="0.35">
      <c r="C353" s="75"/>
      <c r="D353" s="76"/>
      <c r="E353" s="76"/>
      <c r="I353" s="75"/>
      <c r="J353" s="75"/>
      <c r="K353" s="76"/>
      <c r="L353" s="76"/>
      <c r="M353" s="76"/>
    </row>
    <row r="354" spans="3:13" ht="14.5" x14ac:dyDescent="0.35">
      <c r="C354" s="75"/>
      <c r="D354" s="76"/>
      <c r="E354" s="76"/>
      <c r="I354" s="75"/>
      <c r="J354" s="75"/>
      <c r="K354" s="76"/>
      <c r="L354" s="76"/>
      <c r="M354" s="76"/>
    </row>
    <row r="355" spans="3:13" ht="14.5" x14ac:dyDescent="0.35">
      <c r="C355" s="75"/>
      <c r="D355" s="76"/>
      <c r="E355" s="76"/>
      <c r="I355" s="75"/>
      <c r="J355" s="75"/>
      <c r="K355" s="76"/>
      <c r="L355" s="76"/>
      <c r="M355" s="76"/>
    </row>
    <row r="356" spans="3:13" ht="14.5" x14ac:dyDescent="0.35">
      <c r="C356" s="75"/>
      <c r="D356" s="76"/>
      <c r="E356" s="76"/>
      <c r="I356" s="75"/>
      <c r="J356" s="75"/>
      <c r="K356" s="76"/>
      <c r="L356" s="76"/>
      <c r="M356" s="76"/>
    </row>
    <row r="357" spans="3:13" ht="14.5" x14ac:dyDescent="0.35">
      <c r="C357" s="75"/>
      <c r="D357" s="76"/>
      <c r="E357" s="76"/>
      <c r="I357" s="75"/>
      <c r="J357" s="75"/>
      <c r="K357" s="76"/>
      <c r="L357" s="76"/>
      <c r="M357" s="76"/>
    </row>
    <row r="358" spans="3:13" ht="14.5" x14ac:dyDescent="0.35">
      <c r="C358" s="75"/>
      <c r="D358" s="76"/>
      <c r="E358" s="76"/>
      <c r="I358" s="75"/>
      <c r="J358" s="75"/>
      <c r="K358" s="76"/>
      <c r="L358" s="76"/>
      <c r="M358" s="76"/>
    </row>
    <row r="359" spans="3:13" ht="14.5" x14ac:dyDescent="0.35">
      <c r="C359" s="75"/>
      <c r="D359" s="76"/>
      <c r="E359" s="76"/>
      <c r="I359" s="75"/>
      <c r="J359" s="75"/>
      <c r="K359" s="76"/>
      <c r="L359" s="76"/>
      <c r="M359" s="76"/>
    </row>
    <row r="360" spans="3:13" ht="14.5" x14ac:dyDescent="0.35">
      <c r="C360" s="75"/>
      <c r="D360" s="76"/>
      <c r="E360" s="76"/>
      <c r="I360" s="75"/>
      <c r="J360" s="75"/>
      <c r="K360" s="76"/>
      <c r="L360" s="76"/>
      <c r="M360" s="76"/>
    </row>
    <row r="361" spans="3:13" ht="14.5" x14ac:dyDescent="0.35">
      <c r="C361" s="75"/>
      <c r="D361" s="76"/>
      <c r="E361" s="76"/>
      <c r="I361" s="75"/>
      <c r="J361" s="75"/>
      <c r="K361" s="76"/>
      <c r="L361" s="76"/>
      <c r="M361" s="76"/>
    </row>
    <row r="362" spans="3:13" ht="14.5" x14ac:dyDescent="0.35">
      <c r="C362" s="75"/>
      <c r="D362" s="76"/>
      <c r="E362" s="76"/>
      <c r="I362" s="75"/>
      <c r="J362" s="75"/>
      <c r="K362" s="76"/>
      <c r="L362" s="76"/>
      <c r="M362" s="76"/>
    </row>
    <row r="363" spans="3:13" ht="14.5" x14ac:dyDescent="0.35">
      <c r="C363" s="75"/>
      <c r="D363" s="76"/>
      <c r="E363" s="76"/>
      <c r="I363" s="75"/>
      <c r="J363" s="75"/>
      <c r="K363" s="76"/>
      <c r="L363" s="76"/>
      <c r="M363" s="76"/>
    </row>
    <row r="364" spans="3:13" ht="14.5" x14ac:dyDescent="0.35">
      <c r="C364" s="75"/>
      <c r="D364" s="76"/>
      <c r="E364" s="76"/>
      <c r="I364" s="75"/>
      <c r="J364" s="75"/>
      <c r="K364" s="76"/>
      <c r="L364" s="76"/>
      <c r="M364" s="76"/>
    </row>
    <row r="365" spans="3:13" ht="14.5" x14ac:dyDescent="0.35">
      <c r="C365" s="75"/>
      <c r="D365" s="76"/>
      <c r="E365" s="76"/>
      <c r="I365" s="75"/>
      <c r="J365" s="75"/>
      <c r="K365" s="76"/>
      <c r="L365" s="76"/>
      <c r="M365" s="76"/>
    </row>
    <row r="366" spans="3:13" ht="14.5" x14ac:dyDescent="0.35">
      <c r="C366" s="75"/>
      <c r="D366" s="76"/>
      <c r="E366" s="76"/>
      <c r="I366" s="75"/>
      <c r="J366" s="75"/>
      <c r="K366" s="76"/>
      <c r="L366" s="76"/>
      <c r="M366" s="76"/>
    </row>
    <row r="367" spans="3:13" ht="14.5" x14ac:dyDescent="0.35">
      <c r="C367" s="75"/>
      <c r="D367" s="76"/>
      <c r="E367" s="76"/>
      <c r="I367" s="75"/>
      <c r="J367" s="75"/>
      <c r="K367" s="76"/>
      <c r="L367" s="76"/>
      <c r="M367" s="76"/>
    </row>
    <row r="368" spans="3:13" ht="14.5" x14ac:dyDescent="0.35">
      <c r="C368" s="75"/>
      <c r="D368" s="76"/>
      <c r="E368" s="76"/>
      <c r="I368" s="75"/>
      <c r="J368" s="75"/>
      <c r="K368" s="76"/>
      <c r="L368" s="76"/>
      <c r="M368" s="76"/>
    </row>
    <row r="369" spans="3:13" ht="14.5" x14ac:dyDescent="0.35">
      <c r="C369" s="75"/>
      <c r="D369" s="76"/>
      <c r="E369" s="76"/>
      <c r="I369" s="75"/>
      <c r="J369" s="75"/>
      <c r="K369" s="76"/>
      <c r="L369" s="76"/>
      <c r="M369" s="76"/>
    </row>
    <row r="370" spans="3:13" ht="14.5" x14ac:dyDescent="0.35">
      <c r="C370" s="75"/>
      <c r="D370" s="76"/>
      <c r="E370" s="76"/>
      <c r="I370" s="75"/>
      <c r="J370" s="75"/>
      <c r="K370" s="76"/>
      <c r="L370" s="76"/>
      <c r="M370" s="76"/>
    </row>
    <row r="371" spans="3:13" ht="14.5" x14ac:dyDescent="0.35">
      <c r="C371" s="75"/>
      <c r="D371" s="76"/>
      <c r="E371" s="76"/>
      <c r="I371" s="75"/>
      <c r="J371" s="75"/>
      <c r="K371" s="76"/>
      <c r="L371" s="76"/>
      <c r="M371" s="76"/>
    </row>
    <row r="372" spans="3:13" ht="14.5" x14ac:dyDescent="0.35">
      <c r="C372" s="75"/>
      <c r="D372" s="76"/>
      <c r="E372" s="76"/>
      <c r="I372" s="75"/>
      <c r="J372" s="75"/>
      <c r="K372" s="76"/>
      <c r="L372" s="76"/>
      <c r="M372" s="76"/>
    </row>
    <row r="373" spans="3:13" ht="14.5" x14ac:dyDescent="0.35">
      <c r="C373" s="75"/>
      <c r="D373" s="76"/>
      <c r="E373" s="76"/>
      <c r="I373" s="75"/>
      <c r="J373" s="75"/>
      <c r="K373" s="76"/>
      <c r="L373" s="76"/>
      <c r="M373" s="76"/>
    </row>
    <row r="374" spans="3:13" ht="14.5" x14ac:dyDescent="0.35">
      <c r="C374" s="75"/>
      <c r="D374" s="76"/>
      <c r="E374" s="76"/>
      <c r="I374" s="75"/>
      <c r="J374" s="75"/>
      <c r="K374" s="76"/>
      <c r="L374" s="76"/>
      <c r="M374" s="76"/>
    </row>
    <row r="375" spans="3:13" ht="14.5" x14ac:dyDescent="0.35">
      <c r="C375" s="75"/>
      <c r="D375" s="76"/>
      <c r="E375" s="76"/>
      <c r="I375" s="75"/>
      <c r="J375" s="75"/>
      <c r="K375" s="76"/>
      <c r="L375" s="76"/>
      <c r="M375" s="76"/>
    </row>
    <row r="376" spans="3:13" ht="14.5" x14ac:dyDescent="0.35">
      <c r="C376" s="75"/>
      <c r="D376" s="76"/>
      <c r="E376" s="76"/>
      <c r="I376" s="75"/>
      <c r="J376" s="75"/>
      <c r="K376" s="76"/>
      <c r="L376" s="76"/>
      <c r="M376" s="76"/>
    </row>
    <row r="377" spans="3:13" ht="14.5" x14ac:dyDescent="0.35">
      <c r="C377" s="75"/>
      <c r="D377" s="76"/>
      <c r="E377" s="76"/>
      <c r="I377" s="75"/>
      <c r="J377" s="75"/>
      <c r="K377" s="76"/>
      <c r="L377" s="76"/>
      <c r="M377" s="76"/>
    </row>
    <row r="378" spans="3:13" ht="14.5" x14ac:dyDescent="0.35">
      <c r="C378" s="75"/>
      <c r="D378" s="76"/>
      <c r="E378" s="76"/>
      <c r="I378" s="75"/>
      <c r="J378" s="75"/>
      <c r="K378" s="76"/>
      <c r="L378" s="76"/>
      <c r="M378" s="76"/>
    </row>
    <row r="379" spans="3:13" ht="14.5" x14ac:dyDescent="0.35">
      <c r="C379" s="75"/>
      <c r="D379" s="76"/>
      <c r="E379" s="76"/>
      <c r="I379" s="75"/>
      <c r="J379" s="75"/>
      <c r="K379" s="76"/>
      <c r="L379" s="76"/>
      <c r="M379" s="76"/>
    </row>
    <row r="380" spans="3:13" ht="14.5" x14ac:dyDescent="0.35">
      <c r="C380" s="75"/>
      <c r="D380" s="76"/>
      <c r="E380" s="76"/>
      <c r="I380" s="75"/>
      <c r="J380" s="75"/>
      <c r="K380" s="76"/>
      <c r="L380" s="76"/>
      <c r="M380" s="76"/>
    </row>
    <row r="381" spans="3:13" ht="14.5" x14ac:dyDescent="0.35">
      <c r="C381" s="75"/>
      <c r="D381" s="76"/>
      <c r="E381" s="76"/>
      <c r="I381" s="75"/>
      <c r="J381" s="75"/>
      <c r="K381" s="76"/>
      <c r="L381" s="76"/>
      <c r="M381" s="76"/>
    </row>
    <row r="382" spans="3:13" ht="14.5" x14ac:dyDescent="0.35">
      <c r="C382" s="75"/>
      <c r="D382" s="76"/>
      <c r="E382" s="76"/>
      <c r="I382" s="75"/>
      <c r="J382" s="75"/>
      <c r="K382" s="76"/>
      <c r="L382" s="76"/>
      <c r="M382" s="76"/>
    </row>
    <row r="383" spans="3:13" ht="14.5" x14ac:dyDescent="0.35">
      <c r="C383" s="75"/>
      <c r="D383" s="76"/>
      <c r="E383" s="76"/>
      <c r="I383" s="75"/>
      <c r="J383" s="75"/>
      <c r="K383" s="76"/>
      <c r="L383" s="76"/>
      <c r="M383" s="76"/>
    </row>
    <row r="384" spans="3:13" ht="14.5" x14ac:dyDescent="0.35">
      <c r="C384" s="75"/>
      <c r="D384" s="76"/>
      <c r="E384" s="76"/>
      <c r="I384" s="75"/>
      <c r="J384" s="75"/>
      <c r="K384" s="76"/>
      <c r="L384" s="76"/>
      <c r="M384" s="76"/>
    </row>
    <row r="385" spans="3:13" ht="14.5" x14ac:dyDescent="0.35">
      <c r="C385" s="75"/>
      <c r="D385" s="76"/>
      <c r="E385" s="76"/>
      <c r="I385" s="75"/>
      <c r="J385" s="75"/>
      <c r="K385" s="76"/>
      <c r="L385" s="76"/>
      <c r="M385" s="76"/>
    </row>
    <row r="386" spans="3:13" ht="14.5" x14ac:dyDescent="0.35">
      <c r="C386" s="75"/>
      <c r="D386" s="76"/>
      <c r="E386" s="76"/>
      <c r="I386" s="75"/>
      <c r="J386" s="75"/>
      <c r="K386" s="76"/>
      <c r="L386" s="76"/>
      <c r="M386" s="76"/>
    </row>
    <row r="387" spans="3:13" ht="14.5" x14ac:dyDescent="0.35">
      <c r="C387" s="75"/>
      <c r="D387" s="76"/>
      <c r="E387" s="76"/>
      <c r="I387" s="75"/>
      <c r="J387" s="75"/>
      <c r="K387" s="76"/>
      <c r="L387" s="76"/>
      <c r="M387" s="76"/>
    </row>
    <row r="388" spans="3:13" ht="14.5" x14ac:dyDescent="0.35">
      <c r="C388" s="75"/>
      <c r="D388" s="76"/>
      <c r="E388" s="76"/>
      <c r="I388" s="75"/>
      <c r="J388" s="75"/>
      <c r="K388" s="76"/>
      <c r="L388" s="76"/>
      <c r="M388" s="76"/>
    </row>
    <row r="389" spans="3:13" ht="14.5" x14ac:dyDescent="0.35">
      <c r="C389" s="75"/>
      <c r="D389" s="76"/>
      <c r="E389" s="76"/>
      <c r="I389" s="75"/>
      <c r="J389" s="75"/>
      <c r="K389" s="76"/>
      <c r="L389" s="76"/>
      <c r="M389" s="76"/>
    </row>
    <row r="390" spans="3:13" ht="14.5" x14ac:dyDescent="0.35">
      <c r="C390" s="75"/>
      <c r="D390" s="76"/>
      <c r="E390" s="76"/>
      <c r="I390" s="75"/>
      <c r="J390" s="75"/>
      <c r="K390" s="76"/>
      <c r="L390" s="76"/>
      <c r="M390" s="76"/>
    </row>
    <row r="391" spans="3:13" ht="14.5" x14ac:dyDescent="0.35">
      <c r="C391" s="75"/>
      <c r="D391" s="76"/>
      <c r="E391" s="76"/>
      <c r="I391" s="75"/>
      <c r="J391" s="75"/>
      <c r="K391" s="76"/>
      <c r="L391" s="76"/>
      <c r="M391" s="76"/>
    </row>
    <row r="392" spans="3:13" ht="14.5" x14ac:dyDescent="0.35">
      <c r="C392" s="75"/>
      <c r="D392" s="76"/>
      <c r="E392" s="76"/>
      <c r="I392" s="75"/>
      <c r="J392" s="75"/>
      <c r="K392" s="76"/>
      <c r="L392" s="76"/>
      <c r="M392" s="76"/>
    </row>
    <row r="393" spans="3:13" ht="14.5" x14ac:dyDescent="0.35">
      <c r="C393" s="75"/>
      <c r="D393" s="76"/>
      <c r="E393" s="76"/>
      <c r="I393" s="75"/>
      <c r="J393" s="75"/>
      <c r="K393" s="76"/>
      <c r="L393" s="76"/>
      <c r="M393" s="76"/>
    </row>
    <row r="394" spans="3:13" ht="14.5" x14ac:dyDescent="0.35">
      <c r="C394" s="75"/>
      <c r="D394" s="76"/>
      <c r="E394" s="76"/>
      <c r="I394" s="75"/>
      <c r="J394" s="75"/>
      <c r="K394" s="76"/>
      <c r="L394" s="76"/>
      <c r="M394" s="76"/>
    </row>
    <row r="395" spans="3:13" ht="14.5" x14ac:dyDescent="0.35">
      <c r="C395" s="75"/>
      <c r="D395" s="76"/>
      <c r="E395" s="76"/>
      <c r="I395" s="75"/>
      <c r="J395" s="75"/>
      <c r="K395" s="76"/>
      <c r="L395" s="76"/>
      <c r="M395" s="76"/>
    </row>
    <row r="396" spans="3:13" ht="14.5" x14ac:dyDescent="0.35">
      <c r="C396" s="75"/>
      <c r="D396" s="76"/>
      <c r="E396" s="76"/>
      <c r="I396" s="75"/>
      <c r="J396" s="75"/>
      <c r="K396" s="76"/>
      <c r="L396" s="76"/>
      <c r="M396" s="76"/>
    </row>
    <row r="397" spans="3:13" ht="14.5" x14ac:dyDescent="0.35">
      <c r="C397" s="75"/>
      <c r="D397" s="76"/>
      <c r="E397" s="76"/>
      <c r="I397" s="75"/>
      <c r="J397" s="75"/>
      <c r="K397" s="76"/>
      <c r="L397" s="76"/>
      <c r="M397" s="76"/>
    </row>
    <row r="398" spans="3:13" ht="14.5" x14ac:dyDescent="0.35">
      <c r="C398" s="75"/>
      <c r="D398" s="76"/>
      <c r="E398" s="76"/>
      <c r="I398" s="75"/>
      <c r="J398" s="75"/>
      <c r="K398" s="76"/>
      <c r="L398" s="76"/>
      <c r="M398" s="76"/>
    </row>
    <row r="399" spans="3:13" ht="14.5" x14ac:dyDescent="0.35">
      <c r="C399" s="75"/>
      <c r="D399" s="76"/>
      <c r="E399" s="76"/>
      <c r="I399" s="75"/>
      <c r="J399" s="75"/>
      <c r="K399" s="76"/>
      <c r="L399" s="76"/>
      <c r="M399" s="76"/>
    </row>
    <row r="400" spans="3:13" ht="14.5" x14ac:dyDescent="0.35">
      <c r="C400" s="75"/>
      <c r="D400" s="76"/>
      <c r="E400" s="76"/>
      <c r="I400" s="75"/>
      <c r="J400" s="75"/>
      <c r="K400" s="76"/>
      <c r="L400" s="76"/>
      <c r="M400" s="76"/>
    </row>
    <row r="401" spans="3:13" ht="14.5" x14ac:dyDescent="0.35">
      <c r="C401" s="75"/>
      <c r="D401" s="76"/>
      <c r="E401" s="76"/>
      <c r="I401" s="75"/>
      <c r="J401" s="75"/>
      <c r="K401" s="76"/>
      <c r="L401" s="76"/>
      <c r="M401" s="76"/>
    </row>
    <row r="402" spans="3:13" ht="14.5" x14ac:dyDescent="0.35">
      <c r="C402" s="75"/>
      <c r="D402" s="76"/>
      <c r="E402" s="76"/>
      <c r="I402" s="75"/>
      <c r="J402" s="75"/>
      <c r="K402" s="76"/>
      <c r="L402" s="76"/>
      <c r="M402" s="76"/>
    </row>
    <row r="403" spans="3:13" ht="14.5" x14ac:dyDescent="0.35">
      <c r="C403" s="75"/>
      <c r="D403" s="76"/>
      <c r="E403" s="76"/>
      <c r="I403" s="75"/>
      <c r="J403" s="75"/>
      <c r="K403" s="76"/>
      <c r="L403" s="76"/>
      <c r="M403" s="76"/>
    </row>
    <row r="404" spans="3:13" ht="14.5" x14ac:dyDescent="0.35">
      <c r="C404" s="75"/>
      <c r="D404" s="76"/>
      <c r="E404" s="76"/>
      <c r="I404" s="75"/>
      <c r="J404" s="75"/>
      <c r="K404" s="76"/>
      <c r="L404" s="76"/>
      <c r="M404" s="76"/>
    </row>
    <row r="405" spans="3:13" ht="14.5" x14ac:dyDescent="0.35">
      <c r="C405" s="75"/>
      <c r="D405" s="76"/>
      <c r="E405" s="76"/>
      <c r="I405" s="75"/>
      <c r="J405" s="75"/>
      <c r="K405" s="76"/>
      <c r="L405" s="76"/>
      <c r="M405" s="76"/>
    </row>
    <row r="406" spans="3:13" ht="14.5" x14ac:dyDescent="0.35">
      <c r="C406" s="75"/>
      <c r="D406" s="76"/>
      <c r="E406" s="76"/>
      <c r="I406" s="75"/>
      <c r="J406" s="75"/>
      <c r="K406" s="76"/>
      <c r="L406" s="76"/>
      <c r="M406" s="76"/>
    </row>
    <row r="407" spans="3:13" ht="14.5" x14ac:dyDescent="0.35">
      <c r="C407" s="75"/>
      <c r="D407" s="76"/>
      <c r="E407" s="76"/>
      <c r="I407" s="75"/>
      <c r="J407" s="75"/>
      <c r="K407" s="76"/>
      <c r="L407" s="76"/>
      <c r="M407" s="76"/>
    </row>
    <row r="408" spans="3:13" ht="14.5" x14ac:dyDescent="0.35">
      <c r="C408" s="75"/>
      <c r="D408" s="76"/>
      <c r="E408" s="76"/>
      <c r="I408" s="75"/>
      <c r="J408" s="75"/>
      <c r="K408" s="76"/>
      <c r="L408" s="76"/>
      <c r="M408" s="76"/>
    </row>
    <row r="409" spans="3:13" ht="14.5" x14ac:dyDescent="0.35">
      <c r="C409" s="75"/>
      <c r="D409" s="76"/>
      <c r="E409" s="76"/>
      <c r="I409" s="75"/>
      <c r="J409" s="75"/>
      <c r="K409" s="76"/>
      <c r="L409" s="76"/>
      <c r="M409" s="76"/>
    </row>
    <row r="410" spans="3:13" ht="14.5" x14ac:dyDescent="0.35">
      <c r="C410" s="75"/>
      <c r="D410" s="76"/>
      <c r="E410" s="76"/>
      <c r="I410" s="75"/>
      <c r="J410" s="75"/>
      <c r="K410" s="76"/>
      <c r="L410" s="76"/>
      <c r="M410" s="76"/>
    </row>
    <row r="411" spans="3:13" ht="14.5" x14ac:dyDescent="0.35">
      <c r="C411" s="75"/>
      <c r="D411" s="76"/>
      <c r="E411" s="76"/>
      <c r="I411" s="75"/>
      <c r="J411" s="75"/>
      <c r="K411" s="76"/>
      <c r="L411" s="76"/>
      <c r="M411" s="76"/>
    </row>
    <row r="412" spans="3:13" ht="14.5" x14ac:dyDescent="0.35">
      <c r="C412" s="75"/>
      <c r="D412" s="76"/>
      <c r="E412" s="76"/>
      <c r="I412" s="75"/>
      <c r="J412" s="75"/>
      <c r="K412" s="76"/>
      <c r="L412" s="76"/>
      <c r="M412" s="76"/>
    </row>
    <row r="413" spans="3:13" ht="14.5" x14ac:dyDescent="0.35">
      <c r="C413" s="75"/>
      <c r="D413" s="76"/>
      <c r="E413" s="76"/>
      <c r="I413" s="75"/>
      <c r="J413" s="75"/>
      <c r="K413" s="76"/>
      <c r="L413" s="76"/>
      <c r="M413" s="76"/>
    </row>
    <row r="414" spans="3:13" ht="14.5" x14ac:dyDescent="0.35">
      <c r="C414" s="75"/>
      <c r="D414" s="76"/>
      <c r="E414" s="76"/>
      <c r="I414" s="75"/>
      <c r="J414" s="75"/>
      <c r="K414" s="76"/>
      <c r="L414" s="76"/>
      <c r="M414" s="76"/>
    </row>
    <row r="415" spans="3:13" ht="14.5" x14ac:dyDescent="0.35">
      <c r="C415" s="75"/>
      <c r="D415" s="76"/>
      <c r="E415" s="76"/>
      <c r="I415" s="75"/>
      <c r="J415" s="75"/>
      <c r="K415" s="76"/>
      <c r="L415" s="76"/>
      <c r="M415" s="76"/>
    </row>
    <row r="416" spans="3:13" ht="14.5" x14ac:dyDescent="0.35">
      <c r="C416" s="75"/>
      <c r="D416" s="76"/>
      <c r="E416" s="76"/>
      <c r="I416" s="75"/>
      <c r="J416" s="75"/>
      <c r="K416" s="76"/>
      <c r="L416" s="76"/>
      <c r="M416" s="76"/>
    </row>
    <row r="417" spans="3:13" ht="14.5" x14ac:dyDescent="0.35">
      <c r="C417" s="75"/>
      <c r="D417" s="76"/>
      <c r="E417" s="76"/>
      <c r="I417" s="75"/>
      <c r="J417" s="75"/>
      <c r="K417" s="76"/>
      <c r="L417" s="76"/>
      <c r="M417" s="76"/>
    </row>
    <row r="418" spans="3:13" ht="14.5" x14ac:dyDescent="0.35">
      <c r="C418" s="75"/>
      <c r="D418" s="76"/>
      <c r="E418" s="76"/>
      <c r="I418" s="75"/>
      <c r="J418" s="75"/>
      <c r="K418" s="76"/>
      <c r="L418" s="76"/>
      <c r="M418" s="76"/>
    </row>
    <row r="419" spans="3:13" ht="14.5" x14ac:dyDescent="0.35">
      <c r="C419" s="75"/>
      <c r="D419" s="76"/>
      <c r="E419" s="76"/>
      <c r="I419" s="75"/>
      <c r="J419" s="75"/>
      <c r="K419" s="76"/>
      <c r="L419" s="76"/>
      <c r="M419" s="76"/>
    </row>
    <row r="420" spans="3:13" ht="14.5" x14ac:dyDescent="0.35">
      <c r="C420" s="75"/>
      <c r="D420" s="76"/>
      <c r="E420" s="76"/>
      <c r="I420" s="75"/>
      <c r="J420" s="75"/>
      <c r="K420" s="76"/>
      <c r="L420" s="76"/>
      <c r="M420" s="76"/>
    </row>
    <row r="421" spans="3:13" ht="14.5" x14ac:dyDescent="0.35">
      <c r="C421" s="75"/>
      <c r="D421" s="76"/>
      <c r="E421" s="76"/>
      <c r="I421" s="75"/>
      <c r="J421" s="75"/>
      <c r="K421" s="76"/>
      <c r="L421" s="76"/>
      <c r="M421" s="76"/>
    </row>
    <row r="422" spans="3:13" ht="14.5" x14ac:dyDescent="0.35">
      <c r="C422" s="75"/>
      <c r="D422" s="76"/>
      <c r="E422" s="76"/>
      <c r="I422" s="75"/>
      <c r="J422" s="75"/>
      <c r="K422" s="76"/>
      <c r="L422" s="76"/>
      <c r="M422" s="76"/>
    </row>
    <row r="423" spans="3:13" ht="14.5" x14ac:dyDescent="0.35">
      <c r="C423" s="75"/>
      <c r="D423" s="76"/>
      <c r="E423" s="76"/>
      <c r="I423" s="75"/>
      <c r="J423" s="75"/>
      <c r="K423" s="76"/>
      <c r="L423" s="76"/>
      <c r="M423" s="76"/>
    </row>
    <row r="424" spans="3:13" ht="14.5" x14ac:dyDescent="0.35">
      <c r="C424" s="75"/>
      <c r="D424" s="76"/>
      <c r="E424" s="76"/>
      <c r="I424" s="75"/>
      <c r="J424" s="75"/>
      <c r="K424" s="76"/>
      <c r="L424" s="76"/>
      <c r="M424" s="76"/>
    </row>
    <row r="425" spans="3:13" ht="14.5" x14ac:dyDescent="0.35">
      <c r="C425" s="75"/>
      <c r="D425" s="76"/>
      <c r="E425" s="76"/>
      <c r="I425" s="75"/>
      <c r="J425" s="75"/>
      <c r="K425" s="76"/>
      <c r="L425" s="76"/>
      <c r="M425" s="76"/>
    </row>
    <row r="426" spans="3:13" ht="14.5" x14ac:dyDescent="0.35">
      <c r="C426" s="75"/>
      <c r="D426" s="76"/>
      <c r="E426" s="76"/>
      <c r="I426" s="75"/>
      <c r="J426" s="75"/>
      <c r="K426" s="76"/>
      <c r="L426" s="76"/>
      <c r="M426" s="76"/>
    </row>
    <row r="427" spans="3:13" ht="14.5" x14ac:dyDescent="0.35">
      <c r="C427" s="75"/>
      <c r="D427" s="76"/>
      <c r="E427" s="76"/>
      <c r="I427" s="75"/>
      <c r="J427" s="75"/>
      <c r="K427" s="76"/>
      <c r="L427" s="76"/>
      <c r="M427" s="76"/>
    </row>
    <row r="428" spans="3:13" ht="14.5" x14ac:dyDescent="0.35">
      <c r="C428" s="75"/>
      <c r="D428" s="76"/>
      <c r="E428" s="76"/>
      <c r="I428" s="75"/>
      <c r="J428" s="75"/>
      <c r="K428" s="76"/>
      <c r="L428" s="76"/>
      <c r="M428" s="76"/>
    </row>
    <row r="429" spans="3:13" ht="14.5" x14ac:dyDescent="0.35">
      <c r="C429" s="75"/>
      <c r="D429" s="76"/>
      <c r="E429" s="76"/>
      <c r="I429" s="75"/>
      <c r="J429" s="75"/>
      <c r="K429" s="76"/>
      <c r="L429" s="76"/>
      <c r="M429" s="76"/>
    </row>
    <row r="430" spans="3:13" ht="14.5" x14ac:dyDescent="0.35">
      <c r="C430" s="75"/>
      <c r="D430" s="76"/>
      <c r="E430" s="76"/>
      <c r="I430" s="75"/>
      <c r="J430" s="75"/>
      <c r="K430" s="76"/>
      <c r="L430" s="76"/>
      <c r="M430" s="76"/>
    </row>
    <row r="431" spans="3:13" ht="14.5" x14ac:dyDescent="0.35">
      <c r="C431" s="75"/>
      <c r="D431" s="76"/>
      <c r="E431" s="76"/>
      <c r="I431" s="75"/>
      <c r="J431" s="75"/>
      <c r="K431" s="76"/>
      <c r="L431" s="76"/>
      <c r="M431" s="76"/>
    </row>
    <row r="432" spans="3:13" ht="14.5" x14ac:dyDescent="0.35">
      <c r="C432" s="75"/>
      <c r="D432" s="76"/>
      <c r="E432" s="76"/>
      <c r="I432" s="75"/>
      <c r="J432" s="75"/>
      <c r="K432" s="76"/>
      <c r="L432" s="76"/>
      <c r="M432" s="76"/>
    </row>
    <row r="433" spans="3:13" ht="14.5" x14ac:dyDescent="0.35">
      <c r="C433" s="75"/>
      <c r="D433" s="76"/>
      <c r="E433" s="76"/>
      <c r="I433" s="75"/>
      <c r="J433" s="75"/>
      <c r="K433" s="76"/>
      <c r="L433" s="76"/>
      <c r="M433" s="76"/>
    </row>
    <row r="434" spans="3:13" ht="14.5" x14ac:dyDescent="0.35">
      <c r="C434" s="75"/>
      <c r="D434" s="76"/>
      <c r="E434" s="76"/>
      <c r="I434" s="75"/>
      <c r="J434" s="75"/>
      <c r="K434" s="76"/>
      <c r="L434" s="76"/>
      <c r="M434" s="76"/>
    </row>
    <row r="435" spans="3:13" ht="14.5" x14ac:dyDescent="0.35">
      <c r="C435" s="75"/>
      <c r="D435" s="76"/>
      <c r="E435" s="76"/>
      <c r="I435" s="75"/>
      <c r="J435" s="75"/>
      <c r="K435" s="76"/>
      <c r="L435" s="76"/>
      <c r="M435" s="76"/>
    </row>
    <row r="436" spans="3:13" ht="14.5" x14ac:dyDescent="0.35">
      <c r="C436" s="75"/>
      <c r="D436" s="76"/>
      <c r="E436" s="76"/>
      <c r="I436" s="75"/>
      <c r="J436" s="75"/>
      <c r="K436" s="76"/>
      <c r="L436" s="76"/>
      <c r="M436" s="76"/>
    </row>
    <row r="437" spans="3:13" ht="14.5" x14ac:dyDescent="0.35">
      <c r="C437" s="75"/>
      <c r="D437" s="76"/>
      <c r="E437" s="76"/>
      <c r="I437" s="75"/>
      <c r="J437" s="75"/>
      <c r="K437" s="76"/>
      <c r="L437" s="76"/>
      <c r="M437" s="76"/>
    </row>
    <row r="438" spans="3:13" ht="14.5" x14ac:dyDescent="0.35">
      <c r="C438" s="75"/>
      <c r="D438" s="76"/>
      <c r="E438" s="76"/>
      <c r="I438" s="75"/>
      <c r="J438" s="75"/>
      <c r="K438" s="76"/>
      <c r="L438" s="76"/>
      <c r="M438" s="76"/>
    </row>
    <row r="439" spans="3:13" ht="14.5" x14ac:dyDescent="0.35">
      <c r="C439" s="75"/>
      <c r="D439" s="76"/>
      <c r="E439" s="76"/>
      <c r="I439" s="75"/>
      <c r="J439" s="75"/>
      <c r="K439" s="76"/>
      <c r="L439" s="76"/>
      <c r="M439" s="76"/>
    </row>
    <row r="440" spans="3:13" ht="14.5" x14ac:dyDescent="0.35">
      <c r="C440" s="75"/>
      <c r="D440" s="76"/>
      <c r="E440" s="76"/>
      <c r="I440" s="75"/>
      <c r="J440" s="75"/>
      <c r="K440" s="76"/>
      <c r="L440" s="76"/>
      <c r="M440" s="76"/>
    </row>
    <row r="441" spans="3:13" ht="14.5" x14ac:dyDescent="0.35">
      <c r="C441" s="75"/>
      <c r="D441" s="76"/>
      <c r="E441" s="76"/>
      <c r="I441" s="75"/>
      <c r="J441" s="75"/>
      <c r="K441" s="76"/>
      <c r="L441" s="76"/>
      <c r="M441" s="76"/>
    </row>
    <row r="442" spans="3:13" ht="14.5" x14ac:dyDescent="0.35">
      <c r="C442" s="75"/>
      <c r="D442" s="76"/>
      <c r="E442" s="76"/>
      <c r="I442" s="75"/>
      <c r="J442" s="75"/>
      <c r="K442" s="76"/>
      <c r="L442" s="76"/>
      <c r="M442" s="76"/>
    </row>
    <row r="443" spans="3:13" ht="14.5" x14ac:dyDescent="0.35">
      <c r="C443" s="75"/>
      <c r="D443" s="76"/>
      <c r="E443" s="76"/>
      <c r="I443" s="75"/>
      <c r="J443" s="75"/>
      <c r="K443" s="76"/>
      <c r="L443" s="76"/>
      <c r="M443" s="76"/>
    </row>
    <row r="444" spans="3:13" ht="14.5" x14ac:dyDescent="0.35">
      <c r="C444" s="75"/>
      <c r="D444" s="76"/>
      <c r="E444" s="76"/>
      <c r="I444" s="75"/>
      <c r="J444" s="75"/>
      <c r="K444" s="76"/>
      <c r="L444" s="76"/>
      <c r="M444" s="76"/>
    </row>
    <row r="445" spans="3:13" ht="14.5" x14ac:dyDescent="0.35">
      <c r="C445" s="75"/>
      <c r="D445" s="76"/>
      <c r="E445" s="76"/>
      <c r="I445" s="75"/>
      <c r="J445" s="75"/>
      <c r="K445" s="76"/>
      <c r="L445" s="76"/>
      <c r="M445" s="76"/>
    </row>
    <row r="446" spans="3:13" ht="14.5" x14ac:dyDescent="0.35">
      <c r="C446" s="75"/>
      <c r="D446" s="76"/>
      <c r="E446" s="76"/>
      <c r="I446" s="75"/>
      <c r="J446" s="75"/>
      <c r="K446" s="76"/>
      <c r="L446" s="76"/>
      <c r="M446" s="76"/>
    </row>
    <row r="447" spans="3:13" ht="14.5" x14ac:dyDescent="0.35">
      <c r="C447" s="75"/>
      <c r="D447" s="76"/>
      <c r="E447" s="76"/>
      <c r="I447" s="75"/>
      <c r="J447" s="75"/>
      <c r="K447" s="76"/>
      <c r="L447" s="76"/>
      <c r="M447" s="76"/>
    </row>
    <row r="448" spans="3:13" ht="14.5" x14ac:dyDescent="0.35">
      <c r="C448" s="75"/>
      <c r="D448" s="76"/>
      <c r="E448" s="76"/>
      <c r="I448" s="75"/>
      <c r="J448" s="75"/>
      <c r="K448" s="76"/>
      <c r="L448" s="76"/>
      <c r="M448" s="76"/>
    </row>
    <row r="449" spans="3:13" ht="14.5" x14ac:dyDescent="0.35">
      <c r="C449" s="75"/>
      <c r="D449" s="76"/>
      <c r="E449" s="76"/>
      <c r="I449" s="75"/>
      <c r="J449" s="75"/>
      <c r="K449" s="76"/>
      <c r="L449" s="76"/>
      <c r="M449" s="76"/>
    </row>
    <row r="450" spans="3:13" ht="14.5" x14ac:dyDescent="0.35">
      <c r="C450" s="75"/>
      <c r="D450" s="76"/>
      <c r="E450" s="76"/>
      <c r="I450" s="75"/>
      <c r="J450" s="75"/>
      <c r="K450" s="76"/>
      <c r="L450" s="76"/>
      <c r="M450" s="76"/>
    </row>
    <row r="451" spans="3:13" ht="14.5" x14ac:dyDescent="0.35">
      <c r="C451" s="75"/>
      <c r="D451" s="76"/>
      <c r="E451" s="76"/>
      <c r="I451" s="75"/>
      <c r="J451" s="75"/>
      <c r="K451" s="76"/>
      <c r="L451" s="76"/>
      <c r="M451" s="76"/>
    </row>
    <row r="452" spans="3:13" ht="14.5" x14ac:dyDescent="0.35">
      <c r="C452" s="75"/>
      <c r="D452" s="76"/>
      <c r="E452" s="76"/>
      <c r="I452" s="75"/>
      <c r="J452" s="75"/>
      <c r="K452" s="76"/>
      <c r="L452" s="76"/>
      <c r="M452" s="76"/>
    </row>
    <row r="453" spans="3:13" ht="14.5" x14ac:dyDescent="0.35">
      <c r="C453" s="75"/>
      <c r="D453" s="76"/>
      <c r="E453" s="76"/>
      <c r="I453" s="75"/>
      <c r="J453" s="75"/>
      <c r="K453" s="76"/>
      <c r="L453" s="76"/>
      <c r="M453" s="76"/>
    </row>
    <row r="454" spans="3:13" ht="14.5" x14ac:dyDescent="0.35">
      <c r="C454" s="75"/>
      <c r="D454" s="76"/>
      <c r="E454" s="76"/>
      <c r="I454" s="75"/>
      <c r="J454" s="75"/>
      <c r="K454" s="76"/>
      <c r="L454" s="76"/>
      <c r="M454" s="76"/>
    </row>
    <row r="455" spans="3:13" ht="14.5" x14ac:dyDescent="0.35">
      <c r="C455" s="75"/>
      <c r="D455" s="76"/>
      <c r="E455" s="76"/>
      <c r="I455" s="75"/>
      <c r="J455" s="75"/>
      <c r="K455" s="76"/>
      <c r="L455" s="76"/>
      <c r="M455" s="76"/>
    </row>
    <row r="456" spans="3:13" ht="14.5" x14ac:dyDescent="0.35">
      <c r="C456" s="75"/>
      <c r="D456" s="76"/>
      <c r="E456" s="76"/>
      <c r="I456" s="75"/>
      <c r="J456" s="75"/>
      <c r="K456" s="76"/>
      <c r="L456" s="76"/>
      <c r="M456" s="76"/>
    </row>
    <row r="457" spans="3:13" ht="14.5" x14ac:dyDescent="0.35">
      <c r="C457" s="75"/>
      <c r="D457" s="76"/>
      <c r="E457" s="76"/>
      <c r="I457" s="75"/>
      <c r="J457" s="75"/>
      <c r="K457" s="76"/>
      <c r="L457" s="76"/>
      <c r="M457" s="76"/>
    </row>
    <row r="458" spans="3:13" ht="14.5" x14ac:dyDescent="0.35">
      <c r="C458" s="75"/>
      <c r="D458" s="76"/>
      <c r="E458" s="76"/>
      <c r="I458" s="75"/>
      <c r="J458" s="75"/>
      <c r="K458" s="76"/>
      <c r="L458" s="76"/>
      <c r="M458" s="76"/>
    </row>
    <row r="459" spans="3:13" ht="14.5" x14ac:dyDescent="0.35">
      <c r="C459" s="75"/>
      <c r="D459" s="76"/>
      <c r="E459" s="76"/>
      <c r="I459" s="75"/>
      <c r="J459" s="75"/>
      <c r="K459" s="76"/>
      <c r="L459" s="76"/>
      <c r="M459" s="76"/>
    </row>
    <row r="460" spans="3:13" ht="14.5" x14ac:dyDescent="0.35">
      <c r="C460" s="75"/>
      <c r="D460" s="76"/>
      <c r="E460" s="76"/>
      <c r="I460" s="75"/>
      <c r="J460" s="75"/>
      <c r="K460" s="76"/>
      <c r="L460" s="76"/>
      <c r="M460" s="76"/>
    </row>
    <row r="461" spans="3:13" ht="14.5" x14ac:dyDescent="0.35">
      <c r="C461" s="75"/>
      <c r="D461" s="76"/>
      <c r="E461" s="76"/>
      <c r="I461" s="75"/>
      <c r="J461" s="75"/>
      <c r="K461" s="76"/>
      <c r="L461" s="76"/>
      <c r="M461" s="76"/>
    </row>
    <row r="462" spans="3:13" ht="14.5" x14ac:dyDescent="0.35">
      <c r="C462" s="75"/>
      <c r="D462" s="76"/>
      <c r="E462" s="76"/>
      <c r="I462" s="75"/>
      <c r="J462" s="75"/>
      <c r="K462" s="76"/>
      <c r="L462" s="76"/>
      <c r="M462" s="76"/>
    </row>
    <row r="463" spans="3:13" ht="14.5" x14ac:dyDescent="0.35">
      <c r="C463" s="75"/>
      <c r="D463" s="76"/>
      <c r="E463" s="76"/>
      <c r="I463" s="75"/>
      <c r="J463" s="75"/>
      <c r="K463" s="76"/>
      <c r="L463" s="76"/>
      <c r="M463" s="76"/>
    </row>
    <row r="464" spans="3:13" ht="14.5" x14ac:dyDescent="0.35">
      <c r="C464" s="75"/>
      <c r="D464" s="76"/>
      <c r="E464" s="76"/>
      <c r="I464" s="75"/>
      <c r="J464" s="75"/>
      <c r="K464" s="76"/>
      <c r="L464" s="76"/>
      <c r="M464" s="76"/>
    </row>
    <row r="465" spans="3:13" ht="14.5" x14ac:dyDescent="0.35">
      <c r="C465" s="75"/>
      <c r="D465" s="76"/>
      <c r="E465" s="76"/>
      <c r="I465" s="75"/>
      <c r="J465" s="75"/>
      <c r="K465" s="76"/>
      <c r="L465" s="76"/>
      <c r="M465" s="76"/>
    </row>
    <row r="466" spans="3:13" ht="14.5" x14ac:dyDescent="0.35">
      <c r="C466" s="75"/>
      <c r="D466" s="76"/>
      <c r="E466" s="76"/>
      <c r="I466" s="75"/>
      <c r="J466" s="75"/>
      <c r="K466" s="76"/>
      <c r="L466" s="76"/>
      <c r="M466" s="76"/>
    </row>
    <row r="467" spans="3:13" ht="14.5" x14ac:dyDescent="0.35">
      <c r="C467" s="75"/>
      <c r="D467" s="76"/>
      <c r="E467" s="76"/>
      <c r="I467" s="75"/>
      <c r="J467" s="75"/>
      <c r="K467" s="76"/>
      <c r="L467" s="76"/>
      <c r="M467" s="76"/>
    </row>
    <row r="468" spans="3:13" ht="14.5" x14ac:dyDescent="0.35">
      <c r="C468" s="75"/>
      <c r="D468" s="76"/>
      <c r="E468" s="76"/>
      <c r="I468" s="75"/>
      <c r="J468" s="75"/>
      <c r="K468" s="76"/>
      <c r="L468" s="76"/>
      <c r="M468" s="76"/>
    </row>
    <row r="469" spans="3:13" ht="14.5" x14ac:dyDescent="0.35">
      <c r="C469" s="75"/>
      <c r="D469" s="76"/>
      <c r="E469" s="76"/>
      <c r="I469" s="75"/>
      <c r="J469" s="75"/>
      <c r="K469" s="76"/>
      <c r="L469" s="76"/>
      <c r="M469" s="76"/>
    </row>
    <row r="470" spans="3:13" ht="14.5" x14ac:dyDescent="0.35">
      <c r="C470" s="75"/>
      <c r="D470" s="76"/>
      <c r="E470" s="76"/>
      <c r="I470" s="75"/>
      <c r="J470" s="75"/>
      <c r="K470" s="76"/>
      <c r="L470" s="76"/>
      <c r="M470" s="76"/>
    </row>
    <row r="471" spans="3:13" ht="14.5" x14ac:dyDescent="0.35">
      <c r="C471" s="75"/>
      <c r="D471" s="76"/>
      <c r="E471" s="76"/>
      <c r="I471" s="75"/>
      <c r="J471" s="75"/>
      <c r="K471" s="76"/>
      <c r="L471" s="76"/>
      <c r="M471" s="76"/>
    </row>
    <row r="472" spans="3:13" ht="14.5" x14ac:dyDescent="0.35">
      <c r="C472" s="75"/>
      <c r="D472" s="76"/>
      <c r="E472" s="76"/>
      <c r="I472" s="75"/>
      <c r="J472" s="75"/>
      <c r="K472" s="76"/>
      <c r="L472" s="76"/>
      <c r="M472" s="76"/>
    </row>
    <row r="473" spans="3:13" ht="14.5" x14ac:dyDescent="0.35">
      <c r="C473" s="75"/>
      <c r="D473" s="76"/>
      <c r="E473" s="76"/>
      <c r="I473" s="75"/>
      <c r="J473" s="75"/>
      <c r="K473" s="76"/>
      <c r="L473" s="76"/>
      <c r="M473" s="76"/>
    </row>
    <row r="474" spans="3:13" ht="14.5" x14ac:dyDescent="0.35">
      <c r="C474" s="75"/>
      <c r="D474" s="76"/>
      <c r="E474" s="76"/>
      <c r="I474" s="75"/>
      <c r="J474" s="75"/>
      <c r="K474" s="76"/>
      <c r="L474" s="76"/>
      <c r="M474" s="76"/>
    </row>
    <row r="475" spans="3:13" ht="14.5" x14ac:dyDescent="0.35">
      <c r="C475" s="75"/>
      <c r="D475" s="76"/>
      <c r="E475" s="76"/>
      <c r="I475" s="75"/>
      <c r="J475" s="75"/>
      <c r="K475" s="76"/>
      <c r="L475" s="76"/>
      <c r="M475" s="76"/>
    </row>
    <row r="476" spans="3:13" ht="14.5" x14ac:dyDescent="0.35">
      <c r="C476" s="75"/>
      <c r="D476" s="76"/>
      <c r="E476" s="76"/>
      <c r="I476" s="75"/>
      <c r="J476" s="75"/>
      <c r="K476" s="76"/>
      <c r="L476" s="76"/>
      <c r="M476" s="76"/>
    </row>
    <row r="477" spans="3:13" ht="14.5" x14ac:dyDescent="0.35">
      <c r="C477" s="75"/>
      <c r="D477" s="76"/>
      <c r="E477" s="76"/>
      <c r="I477" s="75"/>
      <c r="J477" s="75"/>
      <c r="K477" s="76"/>
      <c r="L477" s="76"/>
      <c r="M477" s="76"/>
    </row>
    <row r="478" spans="3:13" ht="14.5" x14ac:dyDescent="0.35">
      <c r="C478" s="75"/>
      <c r="D478" s="76"/>
      <c r="E478" s="76"/>
      <c r="I478" s="75"/>
      <c r="J478" s="75"/>
      <c r="K478" s="76"/>
      <c r="L478" s="76"/>
      <c r="M478" s="76"/>
    </row>
    <row r="479" spans="3:13" ht="14.5" x14ac:dyDescent="0.35">
      <c r="C479" s="75"/>
      <c r="D479" s="76"/>
      <c r="E479" s="76"/>
      <c r="I479" s="75"/>
      <c r="J479" s="75"/>
      <c r="K479" s="76"/>
      <c r="L479" s="76"/>
      <c r="M479" s="76"/>
    </row>
    <row r="480" spans="3:13" ht="14.5" x14ac:dyDescent="0.35">
      <c r="C480" s="75"/>
      <c r="D480" s="76"/>
      <c r="E480" s="76"/>
      <c r="I480" s="75"/>
      <c r="J480" s="75"/>
      <c r="K480" s="76"/>
      <c r="L480" s="76"/>
      <c r="M480" s="76"/>
    </row>
    <row r="481" spans="3:13" ht="14.5" x14ac:dyDescent="0.35">
      <c r="C481" s="75"/>
      <c r="D481" s="76"/>
      <c r="E481" s="76"/>
      <c r="I481" s="75"/>
      <c r="J481" s="75"/>
      <c r="K481" s="76"/>
      <c r="L481" s="76"/>
      <c r="M481" s="76"/>
    </row>
    <row r="482" spans="3:13" ht="14.5" x14ac:dyDescent="0.35">
      <c r="C482" s="75"/>
      <c r="D482" s="76"/>
      <c r="E482" s="76"/>
      <c r="I482" s="75"/>
      <c r="J482" s="75"/>
      <c r="K482" s="76"/>
      <c r="L482" s="76"/>
      <c r="M482" s="76"/>
    </row>
    <row r="483" spans="3:13" ht="14.5" x14ac:dyDescent="0.35">
      <c r="C483" s="75"/>
      <c r="D483" s="76"/>
      <c r="E483" s="76"/>
      <c r="I483" s="75"/>
      <c r="J483" s="75"/>
      <c r="K483" s="76"/>
      <c r="L483" s="76"/>
      <c r="M483" s="76"/>
    </row>
    <row r="484" spans="3:13" ht="14.5" x14ac:dyDescent="0.35">
      <c r="C484" s="75"/>
      <c r="D484" s="76"/>
      <c r="E484" s="76"/>
      <c r="I484" s="75"/>
      <c r="J484" s="75"/>
      <c r="K484" s="76"/>
      <c r="L484" s="76"/>
      <c r="M484" s="76"/>
    </row>
    <row r="485" spans="3:13" ht="14.5" x14ac:dyDescent="0.35">
      <c r="C485" s="75"/>
      <c r="D485" s="76"/>
      <c r="E485" s="76"/>
      <c r="I485" s="75"/>
      <c r="J485" s="75"/>
      <c r="K485" s="76"/>
      <c r="L485" s="76"/>
      <c r="M485" s="76"/>
    </row>
    <row r="486" spans="3:13" ht="14.5" x14ac:dyDescent="0.35">
      <c r="C486" s="75"/>
      <c r="D486" s="76"/>
      <c r="E486" s="76"/>
      <c r="I486" s="75"/>
      <c r="J486" s="75"/>
      <c r="K486" s="76"/>
      <c r="L486" s="76"/>
      <c r="M486" s="76"/>
    </row>
    <row r="487" spans="3:13" ht="14.5" x14ac:dyDescent="0.35">
      <c r="C487" s="75"/>
      <c r="D487" s="76"/>
      <c r="E487" s="76"/>
      <c r="I487" s="75"/>
      <c r="J487" s="75"/>
      <c r="K487" s="76"/>
      <c r="L487" s="76"/>
      <c r="M487" s="76"/>
    </row>
    <row r="488" spans="3:13" ht="14.5" x14ac:dyDescent="0.35">
      <c r="C488" s="75"/>
      <c r="D488" s="76"/>
      <c r="E488" s="76"/>
      <c r="I488" s="75"/>
      <c r="J488" s="75"/>
      <c r="K488" s="76"/>
      <c r="L488" s="76"/>
      <c r="M488" s="76"/>
    </row>
    <row r="489" spans="3:13" ht="14.5" x14ac:dyDescent="0.35">
      <c r="C489" s="75"/>
      <c r="D489" s="76"/>
      <c r="E489" s="76"/>
      <c r="I489" s="75"/>
      <c r="J489" s="75"/>
      <c r="K489" s="76"/>
      <c r="L489" s="76"/>
      <c r="M489" s="76"/>
    </row>
    <row r="490" spans="3:13" ht="14.5" x14ac:dyDescent="0.35">
      <c r="C490" s="75"/>
      <c r="D490" s="76"/>
      <c r="E490" s="76"/>
      <c r="I490" s="75"/>
      <c r="J490" s="75"/>
      <c r="K490" s="76"/>
      <c r="L490" s="76"/>
      <c r="M490" s="76"/>
    </row>
    <row r="491" spans="3:13" ht="14.5" x14ac:dyDescent="0.35">
      <c r="C491" s="75"/>
      <c r="D491" s="76"/>
      <c r="E491" s="76"/>
      <c r="I491" s="75"/>
      <c r="J491" s="75"/>
      <c r="K491" s="76"/>
      <c r="L491" s="76"/>
      <c r="M491" s="76"/>
    </row>
    <row r="492" spans="3:13" ht="14.5" x14ac:dyDescent="0.35">
      <c r="C492" s="75"/>
      <c r="D492" s="76"/>
      <c r="E492" s="76"/>
      <c r="I492" s="75"/>
      <c r="J492" s="75"/>
      <c r="K492" s="76"/>
      <c r="L492" s="76"/>
      <c r="M492" s="76"/>
    </row>
    <row r="493" spans="3:13" ht="14.5" x14ac:dyDescent="0.35">
      <c r="C493" s="75"/>
      <c r="D493" s="76"/>
      <c r="E493" s="76"/>
      <c r="I493" s="75"/>
      <c r="J493" s="75"/>
      <c r="K493" s="76"/>
      <c r="L493" s="76"/>
      <c r="M493" s="76"/>
    </row>
    <row r="494" spans="3:13" ht="14.5" x14ac:dyDescent="0.35">
      <c r="C494" s="75"/>
      <c r="D494" s="76"/>
      <c r="E494" s="76"/>
      <c r="I494" s="75"/>
      <c r="J494" s="75"/>
      <c r="K494" s="76"/>
      <c r="L494" s="76"/>
      <c r="M494" s="76"/>
    </row>
    <row r="495" spans="3:13" ht="14.5" x14ac:dyDescent="0.35">
      <c r="C495" s="75"/>
      <c r="D495" s="76"/>
      <c r="E495" s="76"/>
      <c r="I495" s="75"/>
      <c r="J495" s="75"/>
      <c r="K495" s="76"/>
      <c r="L495" s="76"/>
      <c r="M495" s="76"/>
    </row>
    <row r="496" spans="3:13" ht="14.5" x14ac:dyDescent="0.35">
      <c r="C496" s="75"/>
      <c r="D496" s="76"/>
      <c r="E496" s="76"/>
      <c r="I496" s="75"/>
      <c r="J496" s="75"/>
      <c r="K496" s="76"/>
      <c r="L496" s="76"/>
      <c r="M496" s="76"/>
    </row>
    <row r="497" spans="3:13" ht="14.5" x14ac:dyDescent="0.35">
      <c r="C497" s="75"/>
      <c r="D497" s="76"/>
      <c r="E497" s="76"/>
      <c r="I497" s="75"/>
      <c r="J497" s="75"/>
      <c r="K497" s="76"/>
      <c r="L497" s="76"/>
      <c r="M497" s="76"/>
    </row>
    <row r="498" spans="3:13" ht="14.5" x14ac:dyDescent="0.35">
      <c r="C498" s="75"/>
      <c r="D498" s="76"/>
      <c r="E498" s="76"/>
      <c r="I498" s="75"/>
      <c r="J498" s="75"/>
      <c r="K498" s="76"/>
      <c r="L498" s="76"/>
      <c r="M498" s="76"/>
    </row>
    <row r="499" spans="3:13" ht="14.5" x14ac:dyDescent="0.35">
      <c r="C499" s="75"/>
      <c r="D499" s="76"/>
      <c r="E499" s="76"/>
      <c r="I499" s="75"/>
      <c r="J499" s="75"/>
      <c r="K499" s="76"/>
      <c r="L499" s="76"/>
      <c r="M499" s="76"/>
    </row>
    <row r="500" spans="3:13" ht="14.5" x14ac:dyDescent="0.35">
      <c r="C500" s="75"/>
      <c r="D500" s="76"/>
      <c r="E500" s="76"/>
      <c r="I500" s="75"/>
      <c r="J500" s="75"/>
      <c r="K500" s="76"/>
      <c r="L500" s="76"/>
      <c r="M500" s="76"/>
    </row>
    <row r="501" spans="3:13" ht="14.5" x14ac:dyDescent="0.35">
      <c r="C501" s="75"/>
      <c r="D501" s="76"/>
      <c r="E501" s="76"/>
      <c r="I501" s="75"/>
      <c r="J501" s="75"/>
      <c r="K501" s="76"/>
      <c r="L501" s="76"/>
      <c r="M501" s="76"/>
    </row>
    <row r="502" spans="3:13" ht="14.5" x14ac:dyDescent="0.35">
      <c r="C502" s="75"/>
      <c r="D502" s="76"/>
      <c r="E502" s="76"/>
      <c r="I502" s="75"/>
      <c r="J502" s="75"/>
      <c r="K502" s="76"/>
      <c r="L502" s="76"/>
      <c r="M502" s="76"/>
    </row>
    <row r="503" spans="3:13" ht="14.5" x14ac:dyDescent="0.35">
      <c r="C503" s="75"/>
      <c r="D503" s="76"/>
      <c r="E503" s="76"/>
      <c r="I503" s="75"/>
      <c r="J503" s="75"/>
      <c r="K503" s="76"/>
      <c r="L503" s="76"/>
      <c r="M503" s="76"/>
    </row>
    <row r="504" spans="3:13" ht="14.5" x14ac:dyDescent="0.35">
      <c r="C504" s="75"/>
      <c r="D504" s="76"/>
      <c r="E504" s="76"/>
      <c r="I504" s="75"/>
      <c r="J504" s="75"/>
      <c r="K504" s="76"/>
      <c r="L504" s="76"/>
      <c r="M504" s="76"/>
    </row>
    <row r="505" spans="3:13" ht="14.5" x14ac:dyDescent="0.35">
      <c r="C505" s="75"/>
      <c r="D505" s="76"/>
      <c r="E505" s="76"/>
      <c r="I505" s="75"/>
      <c r="J505" s="75"/>
      <c r="K505" s="76"/>
      <c r="L505" s="76"/>
      <c r="M505" s="76"/>
    </row>
    <row r="506" spans="3:13" ht="14.5" x14ac:dyDescent="0.35">
      <c r="C506" s="75"/>
      <c r="D506" s="76"/>
      <c r="E506" s="76"/>
      <c r="I506" s="75"/>
      <c r="J506" s="75"/>
      <c r="K506" s="76"/>
      <c r="L506" s="76"/>
      <c r="M506" s="76"/>
    </row>
    <row r="507" spans="3:13" ht="14.5" x14ac:dyDescent="0.35">
      <c r="C507" s="75"/>
      <c r="D507" s="76"/>
      <c r="E507" s="76"/>
      <c r="I507" s="75"/>
      <c r="J507" s="75"/>
      <c r="K507" s="76"/>
      <c r="L507" s="76"/>
      <c r="M507" s="76"/>
    </row>
    <row r="508" spans="3:13" ht="14.5" x14ac:dyDescent="0.35">
      <c r="C508" s="75"/>
      <c r="D508" s="76"/>
      <c r="E508" s="76"/>
      <c r="I508" s="75"/>
      <c r="J508" s="75"/>
      <c r="K508" s="76"/>
      <c r="L508" s="76"/>
      <c r="M508" s="76"/>
    </row>
    <row r="509" spans="3:13" ht="14.5" x14ac:dyDescent="0.35">
      <c r="C509" s="75"/>
      <c r="D509" s="76"/>
      <c r="E509" s="76"/>
      <c r="I509" s="75"/>
      <c r="J509" s="75"/>
      <c r="K509" s="76"/>
      <c r="L509" s="76"/>
      <c r="M509" s="76"/>
    </row>
    <row r="510" spans="3:13" ht="14.5" x14ac:dyDescent="0.35">
      <c r="C510" s="75"/>
      <c r="D510" s="76"/>
      <c r="E510" s="76"/>
      <c r="I510" s="75"/>
      <c r="J510" s="75"/>
      <c r="K510" s="76"/>
      <c r="L510" s="76"/>
      <c r="M510" s="76"/>
    </row>
    <row r="511" spans="3:13" ht="14.5" x14ac:dyDescent="0.35">
      <c r="C511" s="75"/>
      <c r="D511" s="76"/>
      <c r="E511" s="76"/>
      <c r="I511" s="75"/>
      <c r="J511" s="75"/>
      <c r="K511" s="76"/>
      <c r="L511" s="76"/>
      <c r="M511" s="76"/>
    </row>
    <row r="512" spans="3:13" ht="14.5" x14ac:dyDescent="0.35">
      <c r="C512" s="75"/>
      <c r="D512" s="76"/>
      <c r="E512" s="76"/>
      <c r="I512" s="75"/>
      <c r="J512" s="75"/>
      <c r="K512" s="76"/>
      <c r="L512" s="76"/>
      <c r="M512" s="76"/>
    </row>
    <row r="513" spans="3:13" ht="14.5" x14ac:dyDescent="0.35">
      <c r="C513" s="75"/>
      <c r="D513" s="76"/>
      <c r="E513" s="76"/>
      <c r="I513" s="75"/>
      <c r="J513" s="75"/>
      <c r="K513" s="76"/>
      <c r="L513" s="76"/>
      <c r="M513" s="76"/>
    </row>
    <row r="514" spans="3:13" ht="14.5" x14ac:dyDescent="0.35">
      <c r="C514" s="75"/>
      <c r="D514" s="76"/>
      <c r="E514" s="76"/>
      <c r="I514" s="75"/>
      <c r="J514" s="75"/>
      <c r="K514" s="76"/>
      <c r="L514" s="76"/>
      <c r="M514" s="76"/>
    </row>
    <row r="515" spans="3:13" ht="14.5" x14ac:dyDescent="0.35">
      <c r="C515" s="75"/>
      <c r="D515" s="76"/>
      <c r="E515" s="76"/>
      <c r="I515" s="75"/>
      <c r="J515" s="75"/>
      <c r="K515" s="76"/>
      <c r="L515" s="76"/>
      <c r="M515" s="76"/>
    </row>
    <row r="516" spans="3:13" ht="14.5" x14ac:dyDescent="0.35">
      <c r="C516" s="75"/>
      <c r="D516" s="76"/>
      <c r="E516" s="76"/>
      <c r="I516" s="75"/>
      <c r="J516" s="75"/>
      <c r="K516" s="76"/>
      <c r="L516" s="76"/>
      <c r="M516" s="76"/>
    </row>
    <row r="517" spans="3:13" ht="14.5" x14ac:dyDescent="0.35">
      <c r="C517" s="75"/>
      <c r="D517" s="76"/>
      <c r="E517" s="76"/>
      <c r="I517" s="75"/>
      <c r="J517" s="75"/>
      <c r="K517" s="76"/>
      <c r="L517" s="76"/>
      <c r="M517" s="76"/>
    </row>
    <row r="518" spans="3:13" ht="14.5" x14ac:dyDescent="0.35">
      <c r="C518" s="75"/>
      <c r="D518" s="76"/>
      <c r="E518" s="76"/>
      <c r="I518" s="75"/>
      <c r="J518" s="75"/>
      <c r="K518" s="76"/>
      <c r="L518" s="76"/>
      <c r="M518" s="76"/>
    </row>
    <row r="519" spans="3:13" ht="14.5" x14ac:dyDescent="0.35">
      <c r="C519" s="75"/>
      <c r="D519" s="76"/>
      <c r="E519" s="76"/>
      <c r="I519" s="75"/>
      <c r="J519" s="75"/>
      <c r="K519" s="76"/>
      <c r="L519" s="76"/>
      <c r="M519" s="76"/>
    </row>
    <row r="520" spans="3:13" ht="14.5" x14ac:dyDescent="0.35">
      <c r="C520" s="75"/>
      <c r="D520" s="76"/>
      <c r="E520" s="76"/>
      <c r="I520" s="75"/>
      <c r="J520" s="75"/>
      <c r="K520" s="76"/>
      <c r="L520" s="76"/>
      <c r="M520" s="76"/>
    </row>
    <row r="521" spans="3:13" ht="14.5" x14ac:dyDescent="0.35">
      <c r="C521" s="75"/>
      <c r="D521" s="76"/>
      <c r="E521" s="76"/>
      <c r="I521" s="75"/>
      <c r="J521" s="75"/>
      <c r="K521" s="76"/>
      <c r="L521" s="76"/>
      <c r="M521" s="76"/>
    </row>
    <row r="522" spans="3:13" ht="14.5" x14ac:dyDescent="0.35">
      <c r="C522" s="75"/>
      <c r="D522" s="76"/>
      <c r="E522" s="76"/>
      <c r="I522" s="75"/>
      <c r="J522" s="75"/>
      <c r="K522" s="76"/>
      <c r="L522" s="76"/>
      <c r="M522" s="76"/>
    </row>
    <row r="523" spans="3:13" ht="14.5" x14ac:dyDescent="0.35">
      <c r="C523" s="75"/>
      <c r="D523" s="76"/>
      <c r="E523" s="76"/>
      <c r="I523" s="75"/>
      <c r="J523" s="75"/>
      <c r="K523" s="76"/>
      <c r="L523" s="76"/>
      <c r="M523" s="76"/>
    </row>
    <row r="524" spans="3:13" ht="14.5" x14ac:dyDescent="0.35">
      <c r="C524" s="75"/>
      <c r="D524" s="76"/>
      <c r="E524" s="76"/>
      <c r="I524" s="75"/>
      <c r="J524" s="75"/>
      <c r="K524" s="76"/>
      <c r="L524" s="76"/>
      <c r="M524" s="76"/>
    </row>
    <row r="525" spans="3:13" ht="14.5" x14ac:dyDescent="0.35">
      <c r="C525" s="75"/>
      <c r="D525" s="76"/>
      <c r="E525" s="76"/>
      <c r="I525" s="75"/>
      <c r="J525" s="75"/>
      <c r="K525" s="76"/>
      <c r="L525" s="76"/>
      <c r="M525" s="76"/>
    </row>
    <row r="526" spans="3:13" ht="14.5" x14ac:dyDescent="0.35">
      <c r="C526" s="75"/>
      <c r="D526" s="76"/>
      <c r="E526" s="76"/>
      <c r="I526" s="75"/>
      <c r="J526" s="75"/>
      <c r="K526" s="76"/>
      <c r="L526" s="76"/>
      <c r="M526" s="76"/>
    </row>
    <row r="527" spans="3:13" ht="14.5" x14ac:dyDescent="0.35">
      <c r="C527" s="75"/>
      <c r="D527" s="76"/>
      <c r="E527" s="76"/>
      <c r="I527" s="75"/>
      <c r="J527" s="75"/>
      <c r="K527" s="76"/>
      <c r="L527" s="76"/>
      <c r="M527" s="76"/>
    </row>
    <row r="528" spans="3:13" ht="14.5" x14ac:dyDescent="0.35">
      <c r="C528" s="75"/>
      <c r="D528" s="76"/>
      <c r="E528" s="76"/>
      <c r="I528" s="75"/>
      <c r="J528" s="75"/>
      <c r="K528" s="76"/>
      <c r="L528" s="76"/>
      <c r="M528" s="76"/>
    </row>
    <row r="529" spans="3:13" ht="14.5" x14ac:dyDescent="0.35">
      <c r="C529" s="75"/>
      <c r="D529" s="76"/>
      <c r="E529" s="76"/>
      <c r="I529" s="75"/>
      <c r="J529" s="75"/>
      <c r="K529" s="76"/>
      <c r="L529" s="76"/>
      <c r="M529" s="76"/>
    </row>
    <row r="530" spans="3:13" ht="14.5" x14ac:dyDescent="0.35">
      <c r="C530" s="75"/>
      <c r="D530" s="76"/>
      <c r="E530" s="76"/>
      <c r="I530" s="75"/>
      <c r="J530" s="75"/>
      <c r="K530" s="76"/>
      <c r="L530" s="76"/>
      <c r="M530" s="76"/>
    </row>
    <row r="531" spans="3:13" ht="14.5" x14ac:dyDescent="0.35">
      <c r="C531" s="75"/>
      <c r="D531" s="76"/>
      <c r="E531" s="76"/>
      <c r="I531" s="75"/>
      <c r="J531" s="75"/>
      <c r="K531" s="76"/>
      <c r="L531" s="76"/>
      <c r="M531" s="76"/>
    </row>
    <row r="532" spans="3:13" ht="14.5" x14ac:dyDescent="0.35">
      <c r="C532" s="75"/>
      <c r="D532" s="76"/>
      <c r="E532" s="76"/>
      <c r="I532" s="75"/>
      <c r="J532" s="75"/>
      <c r="K532" s="76"/>
      <c r="L532" s="76"/>
      <c r="M532" s="76"/>
    </row>
    <row r="533" spans="3:13" ht="14.5" x14ac:dyDescent="0.35">
      <c r="C533" s="75"/>
      <c r="D533" s="76"/>
      <c r="E533" s="76"/>
      <c r="I533" s="75"/>
      <c r="J533" s="75"/>
      <c r="K533" s="76"/>
      <c r="L533" s="76"/>
      <c r="M533" s="76"/>
    </row>
    <row r="534" spans="3:13" ht="14.5" x14ac:dyDescent="0.35">
      <c r="C534" s="75"/>
      <c r="D534" s="76"/>
      <c r="E534" s="76"/>
      <c r="I534" s="75"/>
      <c r="J534" s="75"/>
      <c r="K534" s="76"/>
      <c r="L534" s="76"/>
      <c r="M534" s="76"/>
    </row>
    <row r="535" spans="3:13" ht="14.5" x14ac:dyDescent="0.35">
      <c r="C535" s="75"/>
      <c r="D535" s="76"/>
      <c r="E535" s="76"/>
      <c r="I535" s="75"/>
      <c r="J535" s="75"/>
      <c r="K535" s="76"/>
      <c r="L535" s="76"/>
      <c r="M535" s="76"/>
    </row>
    <row r="536" spans="3:13" ht="14.5" x14ac:dyDescent="0.35">
      <c r="C536" s="75"/>
      <c r="D536" s="76"/>
      <c r="E536" s="76"/>
      <c r="I536" s="75"/>
      <c r="J536" s="75"/>
      <c r="K536" s="76"/>
      <c r="L536" s="76"/>
      <c r="M536" s="76"/>
    </row>
    <row r="537" spans="3:13" ht="14.5" x14ac:dyDescent="0.35">
      <c r="C537" s="75"/>
      <c r="D537" s="76"/>
      <c r="E537" s="76"/>
      <c r="I537" s="75"/>
      <c r="J537" s="75"/>
      <c r="K537" s="76"/>
      <c r="L537" s="76"/>
      <c r="M537" s="76"/>
    </row>
    <row r="538" spans="3:13" ht="14.5" x14ac:dyDescent="0.35">
      <c r="C538" s="75"/>
      <c r="D538" s="76"/>
      <c r="E538" s="76"/>
      <c r="I538" s="75"/>
      <c r="J538" s="75"/>
      <c r="K538" s="76"/>
      <c r="L538" s="76"/>
      <c r="M538" s="76"/>
    </row>
    <row r="539" spans="3:13" ht="14.5" x14ac:dyDescent="0.35">
      <c r="C539" s="75"/>
      <c r="D539" s="76"/>
      <c r="E539" s="76"/>
      <c r="I539" s="75"/>
      <c r="J539" s="75"/>
      <c r="K539" s="76"/>
      <c r="L539" s="76"/>
      <c r="M539" s="76"/>
    </row>
    <row r="540" spans="3:13" ht="14.5" x14ac:dyDescent="0.35">
      <c r="C540" s="75"/>
      <c r="D540" s="76"/>
      <c r="E540" s="76"/>
      <c r="I540" s="75"/>
      <c r="J540" s="75"/>
      <c r="K540" s="76"/>
      <c r="L540" s="76"/>
      <c r="M540" s="76"/>
    </row>
    <row r="541" spans="3:13" ht="14.5" x14ac:dyDescent="0.35">
      <c r="C541" s="75"/>
      <c r="D541" s="76"/>
      <c r="E541" s="76"/>
      <c r="I541" s="75"/>
      <c r="J541" s="75"/>
      <c r="K541" s="76"/>
      <c r="L541" s="76"/>
      <c r="M541" s="76"/>
    </row>
    <row r="542" spans="3:13" ht="14.5" x14ac:dyDescent="0.35">
      <c r="C542" s="75"/>
      <c r="D542" s="76"/>
      <c r="E542" s="76"/>
      <c r="I542" s="75"/>
      <c r="J542" s="75"/>
      <c r="K542" s="76"/>
      <c r="L542" s="76"/>
      <c r="M542" s="76"/>
    </row>
    <row r="543" spans="3:13" ht="14.5" x14ac:dyDescent="0.35">
      <c r="C543" s="75"/>
      <c r="D543" s="76"/>
      <c r="E543" s="76"/>
      <c r="I543" s="75"/>
      <c r="J543" s="75"/>
      <c r="K543" s="76"/>
      <c r="L543" s="76"/>
      <c r="M543" s="76"/>
    </row>
    <row r="544" spans="3:13" ht="14.5" x14ac:dyDescent="0.35">
      <c r="C544" s="75"/>
      <c r="D544" s="76"/>
      <c r="E544" s="76"/>
      <c r="I544" s="75"/>
      <c r="J544" s="75"/>
      <c r="K544" s="76"/>
      <c r="L544" s="76"/>
      <c r="M544" s="76"/>
    </row>
    <row r="545" spans="3:13" ht="14.5" x14ac:dyDescent="0.35">
      <c r="C545" s="75"/>
      <c r="D545" s="76"/>
      <c r="E545" s="76"/>
      <c r="I545" s="75"/>
      <c r="J545" s="75"/>
      <c r="K545" s="76"/>
      <c r="L545" s="76"/>
      <c r="M545" s="76"/>
    </row>
    <row r="546" spans="3:13" ht="14.5" x14ac:dyDescent="0.35">
      <c r="C546" s="75"/>
      <c r="D546" s="76"/>
      <c r="E546" s="76"/>
      <c r="I546" s="75"/>
      <c r="J546" s="75"/>
      <c r="K546" s="76"/>
      <c r="L546" s="76"/>
      <c r="M546" s="76"/>
    </row>
    <row r="547" spans="3:13" ht="14.5" x14ac:dyDescent="0.35">
      <c r="C547" s="75"/>
      <c r="D547" s="76"/>
      <c r="E547" s="76"/>
      <c r="I547" s="75"/>
      <c r="J547" s="75"/>
      <c r="K547" s="76"/>
      <c r="L547" s="76"/>
      <c r="M547" s="76"/>
    </row>
    <row r="548" spans="3:13" ht="14.5" x14ac:dyDescent="0.35">
      <c r="C548" s="75"/>
      <c r="D548" s="76"/>
      <c r="E548" s="76"/>
      <c r="I548" s="75"/>
      <c r="J548" s="75"/>
      <c r="K548" s="76"/>
      <c r="L548" s="76"/>
      <c r="M548" s="76"/>
    </row>
    <row r="549" spans="3:13" ht="14.5" x14ac:dyDescent="0.35">
      <c r="C549" s="75"/>
      <c r="D549" s="76"/>
      <c r="E549" s="76"/>
      <c r="I549" s="75"/>
      <c r="J549" s="75"/>
      <c r="K549" s="76"/>
      <c r="L549" s="76"/>
      <c r="M549" s="76"/>
    </row>
    <row r="550" spans="3:13" ht="14.5" x14ac:dyDescent="0.35">
      <c r="C550" s="75"/>
      <c r="D550" s="76"/>
      <c r="E550" s="76"/>
      <c r="I550" s="75"/>
      <c r="J550" s="75"/>
      <c r="K550" s="76"/>
      <c r="L550" s="76"/>
      <c r="M550" s="76"/>
    </row>
    <row r="551" spans="3:13" ht="14.5" x14ac:dyDescent="0.35">
      <c r="C551" s="75"/>
      <c r="D551" s="76"/>
      <c r="E551" s="76"/>
      <c r="I551" s="75"/>
      <c r="J551" s="75"/>
      <c r="K551" s="76"/>
      <c r="L551" s="76"/>
      <c r="M551" s="76"/>
    </row>
    <row r="552" spans="3:13" ht="14.5" x14ac:dyDescent="0.35">
      <c r="C552" s="75"/>
      <c r="D552" s="76"/>
      <c r="E552" s="76"/>
      <c r="I552" s="75"/>
      <c r="J552" s="75"/>
      <c r="K552" s="76"/>
      <c r="L552" s="76"/>
      <c r="M552" s="76"/>
    </row>
    <row r="553" spans="3:13" ht="14.5" x14ac:dyDescent="0.35">
      <c r="C553" s="75"/>
      <c r="D553" s="76"/>
      <c r="E553" s="76"/>
      <c r="I553" s="75"/>
      <c r="J553" s="75"/>
      <c r="K553" s="76"/>
      <c r="L553" s="76"/>
      <c r="M553" s="76"/>
    </row>
    <row r="554" spans="3:13" ht="14.5" x14ac:dyDescent="0.35">
      <c r="C554" s="75"/>
      <c r="D554" s="76"/>
      <c r="E554" s="76"/>
      <c r="I554" s="75"/>
      <c r="J554" s="75"/>
      <c r="K554" s="76"/>
      <c r="L554" s="76"/>
      <c r="M554" s="76"/>
    </row>
    <row r="555" spans="3:13" ht="14.5" x14ac:dyDescent="0.35">
      <c r="C555" s="75"/>
      <c r="D555" s="76"/>
      <c r="E555" s="76"/>
      <c r="I555" s="75"/>
      <c r="J555" s="75"/>
      <c r="K555" s="76"/>
      <c r="L555" s="76"/>
      <c r="M555" s="76"/>
    </row>
    <row r="556" spans="3:13" ht="14.5" x14ac:dyDescent="0.35">
      <c r="C556" s="75"/>
      <c r="D556" s="76"/>
      <c r="E556" s="76"/>
      <c r="I556" s="75"/>
      <c r="J556" s="75"/>
      <c r="K556" s="76"/>
      <c r="L556" s="76"/>
      <c r="M556" s="76"/>
    </row>
    <row r="557" spans="3:13" ht="14.5" x14ac:dyDescent="0.35">
      <c r="C557" s="75"/>
      <c r="D557" s="76"/>
      <c r="E557" s="76"/>
      <c r="I557" s="75"/>
      <c r="J557" s="75"/>
      <c r="K557" s="76"/>
      <c r="L557" s="76"/>
      <c r="M557" s="76"/>
    </row>
    <row r="558" spans="3:13" ht="14.5" x14ac:dyDescent="0.35">
      <c r="C558" s="75"/>
      <c r="D558" s="76"/>
      <c r="E558" s="76"/>
      <c r="I558" s="75"/>
      <c r="J558" s="75"/>
      <c r="K558" s="76"/>
      <c r="L558" s="76"/>
      <c r="M558" s="76"/>
    </row>
    <row r="559" spans="3:13" ht="14.5" x14ac:dyDescent="0.35">
      <c r="C559" s="75"/>
      <c r="D559" s="76"/>
      <c r="E559" s="76"/>
      <c r="I559" s="75"/>
      <c r="J559" s="75"/>
      <c r="K559" s="76"/>
      <c r="L559" s="76"/>
      <c r="M559" s="76"/>
    </row>
    <row r="560" spans="3:13" ht="14.5" x14ac:dyDescent="0.35">
      <c r="C560" s="75"/>
      <c r="D560" s="76"/>
      <c r="E560" s="76"/>
      <c r="I560" s="75"/>
      <c r="J560" s="75"/>
      <c r="K560" s="76"/>
      <c r="L560" s="76"/>
      <c r="M560" s="76"/>
    </row>
    <row r="561" spans="3:13" ht="14.5" x14ac:dyDescent="0.35">
      <c r="C561" s="75"/>
      <c r="D561" s="76"/>
      <c r="E561" s="76"/>
      <c r="I561" s="75"/>
      <c r="J561" s="75"/>
      <c r="K561" s="76"/>
      <c r="L561" s="76"/>
      <c r="M561" s="76"/>
    </row>
    <row r="562" spans="3:13" ht="14.5" x14ac:dyDescent="0.35">
      <c r="C562" s="75"/>
      <c r="D562" s="76"/>
      <c r="E562" s="76"/>
      <c r="I562" s="75"/>
      <c r="J562" s="75"/>
      <c r="K562" s="76"/>
      <c r="L562" s="76"/>
      <c r="M562" s="76"/>
    </row>
    <row r="563" spans="3:13" ht="14.5" x14ac:dyDescent="0.35">
      <c r="C563" s="75"/>
      <c r="D563" s="76"/>
      <c r="E563" s="76"/>
      <c r="I563" s="75"/>
      <c r="J563" s="75"/>
      <c r="K563" s="76"/>
      <c r="L563" s="76"/>
      <c r="M563" s="76"/>
    </row>
    <row r="564" spans="3:13" ht="14.5" x14ac:dyDescent="0.35">
      <c r="C564" s="75"/>
      <c r="D564" s="76"/>
      <c r="E564" s="76"/>
      <c r="I564" s="75"/>
      <c r="J564" s="75"/>
      <c r="K564" s="76"/>
      <c r="L564" s="76"/>
      <c r="M564" s="76"/>
    </row>
    <row r="565" spans="3:13" ht="14.5" x14ac:dyDescent="0.35">
      <c r="C565" s="75"/>
      <c r="D565" s="76"/>
      <c r="E565" s="76"/>
      <c r="I565" s="75"/>
      <c r="J565" s="75"/>
      <c r="K565" s="76"/>
      <c r="L565" s="76"/>
      <c r="M565" s="76"/>
    </row>
    <row r="566" spans="3:13" ht="14.5" x14ac:dyDescent="0.35">
      <c r="C566" s="75"/>
      <c r="D566" s="76"/>
      <c r="E566" s="76"/>
      <c r="I566" s="75"/>
      <c r="J566" s="75"/>
      <c r="K566" s="76"/>
      <c r="L566" s="76"/>
      <c r="M566" s="76"/>
    </row>
    <row r="567" spans="3:13" ht="14.5" x14ac:dyDescent="0.35">
      <c r="C567" s="75"/>
      <c r="D567" s="76"/>
      <c r="E567" s="76"/>
      <c r="I567" s="75"/>
      <c r="J567" s="75"/>
      <c r="K567" s="76"/>
      <c r="L567" s="76"/>
      <c r="M567" s="76"/>
    </row>
    <row r="568" spans="3:13" ht="14.5" x14ac:dyDescent="0.35">
      <c r="C568" s="75"/>
      <c r="D568" s="76"/>
      <c r="E568" s="76"/>
      <c r="I568" s="75"/>
      <c r="J568" s="75"/>
      <c r="K568" s="76"/>
      <c r="L568" s="76"/>
      <c r="M568" s="76"/>
    </row>
    <row r="569" spans="3:13" ht="14.5" x14ac:dyDescent="0.35">
      <c r="C569" s="75"/>
      <c r="D569" s="76"/>
      <c r="E569" s="76"/>
      <c r="I569" s="75"/>
      <c r="J569" s="75"/>
      <c r="K569" s="76"/>
      <c r="L569" s="76"/>
      <c r="M569" s="76"/>
    </row>
    <row r="570" spans="3:13" ht="14.5" x14ac:dyDescent="0.35">
      <c r="C570" s="75"/>
      <c r="D570" s="76"/>
      <c r="E570" s="76"/>
      <c r="I570" s="75"/>
      <c r="J570" s="75"/>
      <c r="K570" s="76"/>
      <c r="L570" s="76"/>
      <c r="M570" s="76"/>
    </row>
    <row r="571" spans="3:13" ht="14.5" x14ac:dyDescent="0.35">
      <c r="C571" s="75"/>
      <c r="D571" s="76"/>
      <c r="E571" s="76"/>
      <c r="I571" s="75"/>
      <c r="J571" s="75"/>
      <c r="K571" s="76"/>
      <c r="L571" s="76"/>
      <c r="M571" s="76"/>
    </row>
    <row r="572" spans="3:13" ht="14.5" x14ac:dyDescent="0.35">
      <c r="C572" s="75"/>
      <c r="D572" s="76"/>
      <c r="E572" s="76"/>
      <c r="I572" s="75"/>
      <c r="J572" s="75"/>
      <c r="K572" s="76"/>
      <c r="L572" s="76"/>
      <c r="M572" s="76"/>
    </row>
    <row r="573" spans="3:13" ht="14.5" x14ac:dyDescent="0.35">
      <c r="C573" s="75"/>
      <c r="D573" s="76"/>
      <c r="E573" s="76"/>
      <c r="I573" s="75"/>
      <c r="J573" s="75"/>
      <c r="K573" s="76"/>
      <c r="L573" s="76"/>
      <c r="M573" s="76"/>
    </row>
    <row r="574" spans="3:13" ht="14.5" x14ac:dyDescent="0.35">
      <c r="C574" s="75"/>
      <c r="D574" s="76"/>
      <c r="E574" s="76"/>
      <c r="I574" s="75"/>
      <c r="J574" s="75"/>
      <c r="K574" s="76"/>
      <c r="L574" s="76"/>
      <c r="M574" s="76"/>
    </row>
    <row r="575" spans="3:13" ht="14.5" x14ac:dyDescent="0.35">
      <c r="C575" s="75"/>
      <c r="D575" s="76"/>
      <c r="E575" s="76"/>
      <c r="I575" s="75"/>
      <c r="J575" s="75"/>
      <c r="K575" s="76"/>
      <c r="L575" s="76"/>
      <c r="M575" s="76"/>
    </row>
    <row r="576" spans="3:13" ht="14.5" x14ac:dyDescent="0.35">
      <c r="C576" s="75"/>
      <c r="D576" s="76"/>
      <c r="E576" s="76"/>
      <c r="I576" s="75"/>
      <c r="J576" s="75"/>
      <c r="K576" s="76"/>
      <c r="L576" s="76"/>
      <c r="M576" s="76"/>
    </row>
    <row r="577" spans="3:13" ht="14.5" x14ac:dyDescent="0.35">
      <c r="C577" s="75"/>
      <c r="D577" s="76"/>
      <c r="E577" s="76"/>
      <c r="I577" s="75"/>
      <c r="J577" s="75"/>
      <c r="K577" s="76"/>
      <c r="L577" s="76"/>
      <c r="M577" s="76"/>
    </row>
    <row r="578" spans="3:13" ht="14.5" x14ac:dyDescent="0.35">
      <c r="C578" s="75"/>
      <c r="D578" s="76"/>
      <c r="E578" s="76"/>
      <c r="I578" s="75"/>
      <c r="J578" s="75"/>
      <c r="K578" s="76"/>
      <c r="L578" s="76"/>
      <c r="M578" s="76"/>
    </row>
    <row r="579" spans="3:13" ht="14.5" x14ac:dyDescent="0.35">
      <c r="C579" s="75"/>
      <c r="D579" s="76"/>
      <c r="E579" s="76"/>
      <c r="I579" s="75"/>
      <c r="J579" s="75"/>
      <c r="K579" s="76"/>
      <c r="L579" s="76"/>
      <c r="M579" s="76"/>
    </row>
    <row r="580" spans="3:13" ht="14.5" x14ac:dyDescent="0.35">
      <c r="C580" s="75"/>
      <c r="D580" s="76"/>
      <c r="E580" s="76"/>
      <c r="I580" s="75"/>
      <c r="J580" s="75"/>
      <c r="K580" s="76"/>
      <c r="L580" s="76"/>
      <c r="M580" s="76"/>
    </row>
    <row r="581" spans="3:13" ht="14.5" x14ac:dyDescent="0.35">
      <c r="C581" s="75"/>
      <c r="D581" s="76"/>
      <c r="E581" s="76"/>
      <c r="I581" s="75"/>
      <c r="J581" s="75"/>
      <c r="K581" s="76"/>
      <c r="L581" s="76"/>
      <c r="M581" s="76"/>
    </row>
    <row r="582" spans="3:13" ht="14.5" x14ac:dyDescent="0.35">
      <c r="C582" s="75"/>
      <c r="D582" s="76"/>
      <c r="E582" s="76"/>
      <c r="I582" s="75"/>
      <c r="J582" s="75"/>
      <c r="K582" s="76"/>
      <c r="L582" s="76"/>
      <c r="M582" s="76"/>
    </row>
    <row r="583" spans="3:13" ht="14.5" x14ac:dyDescent="0.35">
      <c r="C583" s="75"/>
      <c r="D583" s="76"/>
      <c r="E583" s="76"/>
      <c r="I583" s="75"/>
      <c r="J583" s="75"/>
      <c r="K583" s="76"/>
      <c r="L583" s="76"/>
      <c r="M583" s="76"/>
    </row>
    <row r="584" spans="3:13" ht="14.5" x14ac:dyDescent="0.35">
      <c r="C584" s="75"/>
      <c r="D584" s="76"/>
      <c r="E584" s="76"/>
      <c r="I584" s="75"/>
      <c r="J584" s="75"/>
      <c r="K584" s="76"/>
      <c r="L584" s="76"/>
      <c r="M584" s="76"/>
    </row>
    <row r="585" spans="3:13" ht="14.5" x14ac:dyDescent="0.35">
      <c r="C585" s="75"/>
      <c r="D585" s="76"/>
      <c r="E585" s="76"/>
      <c r="I585" s="75"/>
      <c r="J585" s="75"/>
      <c r="K585" s="76"/>
      <c r="L585" s="76"/>
      <c r="M585" s="76"/>
    </row>
    <row r="586" spans="3:13" ht="14.5" x14ac:dyDescent="0.35">
      <c r="C586" s="75"/>
      <c r="D586" s="76"/>
      <c r="E586" s="76"/>
      <c r="I586" s="75"/>
      <c r="J586" s="75"/>
      <c r="K586" s="76"/>
      <c r="L586" s="76"/>
      <c r="M586" s="76"/>
    </row>
    <row r="587" spans="3:13" ht="14.5" x14ac:dyDescent="0.35">
      <c r="C587" s="75"/>
      <c r="D587" s="76"/>
      <c r="E587" s="76"/>
      <c r="I587" s="75"/>
      <c r="J587" s="75"/>
      <c r="K587" s="76"/>
      <c r="L587" s="76"/>
      <c r="M587" s="76"/>
    </row>
    <row r="588" spans="3:13" ht="14.5" x14ac:dyDescent="0.35">
      <c r="C588" s="75"/>
      <c r="D588" s="76"/>
      <c r="E588" s="76"/>
      <c r="I588" s="75"/>
      <c r="J588" s="75"/>
      <c r="K588" s="76"/>
      <c r="L588" s="76"/>
      <c r="M588" s="76"/>
    </row>
    <row r="589" spans="3:13" ht="14.5" x14ac:dyDescent="0.35">
      <c r="C589" s="75"/>
      <c r="D589" s="76"/>
      <c r="E589" s="76"/>
      <c r="I589" s="75"/>
      <c r="J589" s="75"/>
      <c r="K589" s="76"/>
      <c r="L589" s="76"/>
      <c r="M589" s="76"/>
    </row>
    <row r="590" spans="3:13" ht="14.5" x14ac:dyDescent="0.35">
      <c r="C590" s="75"/>
      <c r="D590" s="76"/>
      <c r="E590" s="76"/>
      <c r="I590" s="75"/>
      <c r="J590" s="75"/>
      <c r="K590" s="76"/>
      <c r="L590" s="76"/>
      <c r="M590" s="76"/>
    </row>
    <row r="591" spans="3:13" ht="14.5" x14ac:dyDescent="0.35">
      <c r="C591" s="75"/>
      <c r="D591" s="76"/>
      <c r="E591" s="76"/>
      <c r="I591" s="75"/>
      <c r="J591" s="75"/>
      <c r="K591" s="76"/>
      <c r="L591" s="76"/>
      <c r="M591" s="76"/>
    </row>
    <row r="592" spans="3:13" ht="14.5" x14ac:dyDescent="0.35">
      <c r="C592" s="75"/>
      <c r="D592" s="76"/>
      <c r="E592" s="76"/>
      <c r="I592" s="75"/>
      <c r="J592" s="75"/>
      <c r="K592" s="76"/>
      <c r="L592" s="76"/>
      <c r="M592" s="76"/>
    </row>
    <row r="593" spans="3:13" ht="14.5" x14ac:dyDescent="0.35">
      <c r="C593" s="75"/>
      <c r="D593" s="76"/>
      <c r="E593" s="76"/>
      <c r="I593" s="75"/>
      <c r="J593" s="75"/>
      <c r="K593" s="76"/>
      <c r="L593" s="76"/>
      <c r="M593" s="76"/>
    </row>
    <row r="594" spans="3:13" ht="14.5" x14ac:dyDescent="0.35">
      <c r="C594" s="75"/>
      <c r="D594" s="76"/>
      <c r="E594" s="76"/>
      <c r="I594" s="75"/>
      <c r="J594" s="75"/>
      <c r="K594" s="76"/>
      <c r="L594" s="76"/>
      <c r="M594" s="76"/>
    </row>
    <row r="595" spans="3:13" ht="14.5" x14ac:dyDescent="0.35">
      <c r="C595" s="75"/>
      <c r="D595" s="76"/>
      <c r="E595" s="76"/>
      <c r="I595" s="75"/>
      <c r="J595" s="75"/>
      <c r="K595" s="76"/>
      <c r="L595" s="76"/>
      <c r="M595" s="76"/>
    </row>
    <row r="596" spans="3:13" ht="14.5" x14ac:dyDescent="0.35">
      <c r="C596" s="75"/>
      <c r="D596" s="76"/>
      <c r="E596" s="76"/>
      <c r="I596" s="75"/>
      <c r="J596" s="75"/>
      <c r="K596" s="76"/>
      <c r="L596" s="76"/>
      <c r="M596" s="76"/>
    </row>
    <row r="597" spans="3:13" ht="14.5" x14ac:dyDescent="0.35">
      <c r="C597" s="75"/>
      <c r="D597" s="76"/>
      <c r="E597" s="76"/>
      <c r="I597" s="75"/>
      <c r="J597" s="75"/>
      <c r="K597" s="76"/>
      <c r="L597" s="76"/>
      <c r="M597" s="76"/>
    </row>
    <row r="598" spans="3:13" ht="14.5" x14ac:dyDescent="0.35">
      <c r="C598" s="75"/>
      <c r="D598" s="76"/>
      <c r="E598" s="76"/>
      <c r="I598" s="75"/>
      <c r="J598" s="75"/>
      <c r="K598" s="76"/>
      <c r="L598" s="76"/>
      <c r="M598" s="76"/>
    </row>
    <row r="599" spans="3:13" ht="14.5" x14ac:dyDescent="0.35">
      <c r="C599" s="75"/>
      <c r="D599" s="76"/>
      <c r="E599" s="76"/>
      <c r="I599" s="75"/>
      <c r="J599" s="75"/>
      <c r="K599" s="76"/>
      <c r="L599" s="76"/>
      <c r="M599" s="76"/>
    </row>
    <row r="600" spans="3:13" ht="14.5" x14ac:dyDescent="0.35">
      <c r="C600" s="75"/>
      <c r="D600" s="76"/>
      <c r="E600" s="76"/>
      <c r="I600" s="75"/>
      <c r="J600" s="75"/>
      <c r="K600" s="76"/>
      <c r="L600" s="76"/>
      <c r="M600" s="76"/>
    </row>
    <row r="601" spans="3:13" ht="14.5" x14ac:dyDescent="0.35">
      <c r="C601" s="75"/>
      <c r="D601" s="76"/>
      <c r="E601" s="76"/>
      <c r="I601" s="75"/>
      <c r="J601" s="75"/>
      <c r="K601" s="76"/>
      <c r="L601" s="76"/>
      <c r="M601" s="76"/>
    </row>
    <row r="602" spans="3:13" ht="14.5" x14ac:dyDescent="0.35">
      <c r="C602" s="75"/>
      <c r="D602" s="76"/>
      <c r="E602" s="76"/>
      <c r="I602" s="75"/>
      <c r="J602" s="75"/>
      <c r="K602" s="76"/>
      <c r="L602" s="76"/>
      <c r="M602" s="76"/>
    </row>
    <row r="603" spans="3:13" ht="14.5" x14ac:dyDescent="0.35">
      <c r="C603" s="75"/>
      <c r="D603" s="76"/>
      <c r="E603" s="76"/>
      <c r="I603" s="75"/>
      <c r="J603" s="75"/>
      <c r="K603" s="76"/>
      <c r="L603" s="76"/>
      <c r="M603" s="76"/>
    </row>
    <row r="604" spans="3:13" ht="14.5" x14ac:dyDescent="0.35">
      <c r="C604" s="75"/>
      <c r="D604" s="76"/>
      <c r="E604" s="76"/>
      <c r="I604" s="75"/>
      <c r="J604" s="75"/>
      <c r="K604" s="76"/>
      <c r="L604" s="76"/>
      <c r="M604" s="76"/>
    </row>
    <row r="605" spans="3:13" ht="14.5" x14ac:dyDescent="0.35">
      <c r="C605" s="75"/>
      <c r="D605" s="76"/>
      <c r="E605" s="76"/>
      <c r="I605" s="75"/>
      <c r="J605" s="75"/>
      <c r="K605" s="76"/>
      <c r="L605" s="76"/>
      <c r="M605" s="76"/>
    </row>
    <row r="606" spans="3:13" ht="14.5" x14ac:dyDescent="0.35">
      <c r="C606" s="75"/>
      <c r="D606" s="76"/>
      <c r="E606" s="76"/>
      <c r="I606" s="75"/>
      <c r="J606" s="75"/>
      <c r="K606" s="76"/>
      <c r="L606" s="76"/>
      <c r="M606" s="76"/>
    </row>
    <row r="607" spans="3:13" ht="14.5" x14ac:dyDescent="0.35">
      <c r="C607" s="75"/>
      <c r="D607" s="76"/>
      <c r="E607" s="76"/>
      <c r="I607" s="75"/>
      <c r="J607" s="75"/>
      <c r="K607" s="76"/>
      <c r="L607" s="76"/>
      <c r="M607" s="76"/>
    </row>
    <row r="608" spans="3:13" ht="14.5" x14ac:dyDescent="0.35">
      <c r="C608" s="75"/>
      <c r="D608" s="76"/>
      <c r="E608" s="76"/>
      <c r="I608" s="75"/>
      <c r="J608" s="75"/>
      <c r="K608" s="76"/>
      <c r="L608" s="76"/>
      <c r="M608" s="76"/>
    </row>
    <row r="609" spans="3:13" ht="14.5" x14ac:dyDescent="0.35">
      <c r="C609" s="75"/>
      <c r="D609" s="76"/>
      <c r="E609" s="76"/>
      <c r="I609" s="75"/>
      <c r="J609" s="75"/>
      <c r="K609" s="76"/>
      <c r="L609" s="76"/>
      <c r="M609" s="76"/>
    </row>
    <row r="610" spans="3:13" ht="14.5" x14ac:dyDescent="0.35">
      <c r="C610" s="75"/>
      <c r="D610" s="76"/>
      <c r="E610" s="76"/>
      <c r="I610" s="75"/>
      <c r="J610" s="75"/>
      <c r="K610" s="76"/>
      <c r="L610" s="76"/>
      <c r="M610" s="76"/>
    </row>
    <row r="611" spans="3:13" ht="14.5" x14ac:dyDescent="0.35">
      <c r="C611" s="75"/>
      <c r="D611" s="76"/>
      <c r="E611" s="76"/>
      <c r="I611" s="75"/>
      <c r="J611" s="75"/>
      <c r="K611" s="76"/>
      <c r="L611" s="76"/>
      <c r="M611" s="76"/>
    </row>
    <row r="612" spans="3:13" ht="14.5" x14ac:dyDescent="0.35">
      <c r="C612" s="75"/>
      <c r="D612" s="76"/>
      <c r="E612" s="76"/>
      <c r="I612" s="75"/>
      <c r="J612" s="75"/>
      <c r="K612" s="76"/>
      <c r="L612" s="76"/>
      <c r="M612" s="76"/>
    </row>
    <row r="613" spans="3:13" ht="14.5" x14ac:dyDescent="0.35">
      <c r="C613" s="75"/>
      <c r="D613" s="76"/>
      <c r="E613" s="76"/>
      <c r="I613" s="75"/>
      <c r="J613" s="75"/>
      <c r="K613" s="76"/>
      <c r="L613" s="76"/>
      <c r="M613" s="76"/>
    </row>
    <row r="614" spans="3:13" ht="14.5" x14ac:dyDescent="0.35">
      <c r="C614" s="75"/>
      <c r="D614" s="76"/>
      <c r="E614" s="76"/>
      <c r="I614" s="75"/>
      <c r="J614" s="75"/>
      <c r="K614" s="76"/>
      <c r="L614" s="76"/>
      <c r="M614" s="76"/>
    </row>
    <row r="615" spans="3:13" ht="14.5" x14ac:dyDescent="0.35">
      <c r="C615" s="75"/>
      <c r="D615" s="76"/>
      <c r="E615" s="76"/>
      <c r="I615" s="75"/>
      <c r="J615" s="75"/>
      <c r="K615" s="76"/>
      <c r="L615" s="76"/>
      <c r="M615" s="76"/>
    </row>
    <row r="616" spans="3:13" ht="14.5" x14ac:dyDescent="0.35">
      <c r="C616" s="75"/>
      <c r="D616" s="76"/>
      <c r="E616" s="76"/>
      <c r="I616" s="75"/>
      <c r="J616" s="75"/>
      <c r="K616" s="76"/>
      <c r="L616" s="76"/>
      <c r="M616" s="76"/>
    </row>
    <row r="617" spans="3:13" ht="14.5" x14ac:dyDescent="0.35">
      <c r="C617" s="75"/>
      <c r="D617" s="76"/>
      <c r="E617" s="76"/>
      <c r="I617" s="75"/>
      <c r="J617" s="75"/>
      <c r="K617" s="76"/>
      <c r="L617" s="76"/>
      <c r="M617" s="76"/>
    </row>
    <row r="618" spans="3:13" ht="14.5" x14ac:dyDescent="0.35">
      <c r="C618" s="75"/>
      <c r="D618" s="76"/>
      <c r="E618" s="76"/>
      <c r="I618" s="75"/>
      <c r="J618" s="75"/>
      <c r="K618" s="76"/>
      <c r="L618" s="76"/>
      <c r="M618" s="76"/>
    </row>
    <row r="619" spans="3:13" ht="14.5" x14ac:dyDescent="0.35">
      <c r="C619" s="75"/>
      <c r="D619" s="76"/>
      <c r="E619" s="76"/>
      <c r="I619" s="75"/>
      <c r="J619" s="75"/>
      <c r="K619" s="76"/>
      <c r="L619" s="76"/>
      <c r="M619" s="76"/>
    </row>
    <row r="620" spans="3:13" ht="14.5" x14ac:dyDescent="0.35">
      <c r="C620" s="75"/>
      <c r="D620" s="76"/>
      <c r="E620" s="76"/>
      <c r="I620" s="75"/>
      <c r="J620" s="75"/>
      <c r="K620" s="76"/>
      <c r="L620" s="76"/>
      <c r="M620" s="76"/>
    </row>
    <row r="621" spans="3:13" ht="14.5" x14ac:dyDescent="0.35">
      <c r="C621" s="75"/>
      <c r="D621" s="76"/>
      <c r="E621" s="76"/>
      <c r="I621" s="75"/>
      <c r="J621" s="75"/>
      <c r="K621" s="76"/>
      <c r="L621" s="76"/>
      <c r="M621" s="76"/>
    </row>
    <row r="622" spans="3:13" ht="14.5" x14ac:dyDescent="0.35">
      <c r="C622" s="75"/>
      <c r="D622" s="76"/>
      <c r="E622" s="76"/>
      <c r="I622" s="75"/>
      <c r="J622" s="75"/>
      <c r="K622" s="76"/>
      <c r="L622" s="76"/>
      <c r="M622" s="76"/>
    </row>
    <row r="623" spans="3:13" ht="14.5" x14ac:dyDescent="0.35">
      <c r="C623" s="75"/>
      <c r="D623" s="76"/>
      <c r="E623" s="76"/>
      <c r="I623" s="75"/>
      <c r="J623" s="75"/>
      <c r="K623" s="76"/>
      <c r="L623" s="76"/>
      <c r="M623" s="76"/>
    </row>
    <row r="624" spans="3:13" ht="14.5" x14ac:dyDescent="0.35">
      <c r="C624" s="75"/>
      <c r="D624" s="76"/>
      <c r="E624" s="76"/>
      <c r="I624" s="75"/>
      <c r="J624" s="75"/>
      <c r="K624" s="76"/>
      <c r="L624" s="76"/>
      <c r="M624" s="76"/>
    </row>
    <row r="625" spans="3:13" ht="14.5" x14ac:dyDescent="0.35">
      <c r="C625" s="75"/>
      <c r="D625" s="76"/>
      <c r="E625" s="76"/>
      <c r="I625" s="75"/>
      <c r="J625" s="75"/>
      <c r="K625" s="76"/>
      <c r="L625" s="76"/>
      <c r="M625" s="76"/>
    </row>
    <row r="626" spans="3:13" ht="14.5" x14ac:dyDescent="0.35">
      <c r="C626" s="75"/>
      <c r="D626" s="76"/>
      <c r="E626" s="76"/>
      <c r="I626" s="75"/>
      <c r="J626" s="75"/>
      <c r="K626" s="76"/>
      <c r="L626" s="76"/>
      <c r="M626" s="76"/>
    </row>
    <row r="627" spans="3:13" ht="14.5" x14ac:dyDescent="0.35">
      <c r="C627" s="75"/>
      <c r="D627" s="76"/>
      <c r="E627" s="76"/>
      <c r="I627" s="75"/>
      <c r="J627" s="75"/>
      <c r="K627" s="76"/>
      <c r="L627" s="76"/>
      <c r="M627" s="76"/>
    </row>
    <row r="628" spans="3:13" ht="14.5" x14ac:dyDescent="0.35">
      <c r="C628" s="75"/>
      <c r="D628" s="76"/>
      <c r="E628" s="76"/>
      <c r="I628" s="75"/>
      <c r="J628" s="75"/>
      <c r="K628" s="76"/>
      <c r="L628" s="76"/>
      <c r="M628" s="76"/>
    </row>
    <row r="629" spans="3:13" ht="14.5" x14ac:dyDescent="0.35">
      <c r="C629" s="75"/>
      <c r="D629" s="76"/>
      <c r="E629" s="76"/>
      <c r="I629" s="75"/>
      <c r="J629" s="75"/>
      <c r="K629" s="76"/>
      <c r="L629" s="76"/>
      <c r="M629" s="76"/>
    </row>
    <row r="630" spans="3:13" ht="14.5" x14ac:dyDescent="0.35">
      <c r="C630" s="75"/>
      <c r="D630" s="76"/>
      <c r="E630" s="76"/>
      <c r="I630" s="75"/>
      <c r="J630" s="75"/>
      <c r="K630" s="76"/>
      <c r="L630" s="76"/>
      <c r="M630" s="76"/>
    </row>
    <row r="631" spans="3:13" ht="14.5" x14ac:dyDescent="0.35">
      <c r="C631" s="75"/>
      <c r="D631" s="76"/>
      <c r="E631" s="76"/>
      <c r="I631" s="75"/>
      <c r="J631" s="75"/>
      <c r="K631" s="76"/>
      <c r="L631" s="76"/>
      <c r="M631" s="76"/>
    </row>
    <row r="632" spans="3:13" ht="14.5" x14ac:dyDescent="0.35">
      <c r="C632" s="75"/>
      <c r="D632" s="76"/>
      <c r="E632" s="76"/>
      <c r="I632" s="75"/>
      <c r="J632" s="75"/>
      <c r="K632" s="76"/>
      <c r="L632" s="76"/>
      <c r="M632" s="76"/>
    </row>
    <row r="633" spans="3:13" ht="14.5" x14ac:dyDescent="0.35">
      <c r="C633" s="75"/>
      <c r="D633" s="76"/>
      <c r="E633" s="76"/>
      <c r="I633" s="75"/>
      <c r="J633" s="75"/>
      <c r="K633" s="76"/>
      <c r="L633" s="76"/>
      <c r="M633" s="76"/>
    </row>
    <row r="634" spans="3:13" ht="14.5" x14ac:dyDescent="0.35">
      <c r="C634" s="75"/>
      <c r="D634" s="76"/>
      <c r="E634" s="76"/>
      <c r="I634" s="75"/>
      <c r="J634" s="75"/>
      <c r="K634" s="76"/>
      <c r="L634" s="76"/>
      <c r="M634" s="76"/>
    </row>
    <row r="635" spans="3:13" ht="14.5" x14ac:dyDescent="0.35">
      <c r="C635" s="75"/>
      <c r="D635" s="76"/>
      <c r="E635" s="76"/>
      <c r="I635" s="75"/>
      <c r="J635" s="75"/>
      <c r="K635" s="76"/>
      <c r="L635" s="76"/>
      <c r="M635" s="76"/>
    </row>
    <row r="636" spans="3:13" ht="14.5" x14ac:dyDescent="0.35">
      <c r="C636" s="75"/>
      <c r="D636" s="76"/>
      <c r="E636" s="76"/>
      <c r="I636" s="75"/>
      <c r="J636" s="75"/>
      <c r="K636" s="76"/>
      <c r="L636" s="76"/>
      <c r="M636" s="76"/>
    </row>
    <row r="637" spans="3:13" ht="14.5" x14ac:dyDescent="0.35">
      <c r="C637" s="75"/>
      <c r="D637" s="76"/>
      <c r="E637" s="76"/>
      <c r="I637" s="75"/>
      <c r="J637" s="75"/>
      <c r="K637" s="76"/>
      <c r="L637" s="76"/>
      <c r="M637" s="76"/>
    </row>
    <row r="638" spans="3:13" ht="14.5" x14ac:dyDescent="0.35">
      <c r="C638" s="75"/>
      <c r="D638" s="76"/>
      <c r="E638" s="76"/>
      <c r="I638" s="75"/>
      <c r="J638" s="75"/>
      <c r="K638" s="76"/>
      <c r="L638" s="76"/>
      <c r="M638" s="76"/>
    </row>
    <row r="639" spans="3:13" ht="14.5" x14ac:dyDescent="0.35">
      <c r="C639" s="75"/>
      <c r="D639" s="76"/>
      <c r="E639" s="76"/>
      <c r="I639" s="75"/>
      <c r="J639" s="75"/>
      <c r="K639" s="76"/>
      <c r="L639" s="76"/>
      <c r="M639" s="76"/>
    </row>
    <row r="640" spans="3:13" ht="14.5" x14ac:dyDescent="0.35">
      <c r="C640" s="75"/>
      <c r="D640" s="76"/>
      <c r="E640" s="76"/>
      <c r="I640" s="75"/>
      <c r="J640" s="75"/>
      <c r="K640" s="76"/>
      <c r="L640" s="76"/>
      <c r="M640" s="76"/>
    </row>
    <row r="641" spans="3:13" ht="14.5" x14ac:dyDescent="0.35">
      <c r="C641" s="75"/>
      <c r="D641" s="76"/>
      <c r="E641" s="76"/>
      <c r="I641" s="75"/>
      <c r="J641" s="75"/>
      <c r="K641" s="76"/>
      <c r="L641" s="76"/>
      <c r="M641" s="76"/>
    </row>
    <row r="642" spans="3:13" ht="14.5" x14ac:dyDescent="0.35">
      <c r="C642" s="75"/>
      <c r="D642" s="76"/>
      <c r="E642" s="76"/>
      <c r="I642" s="75"/>
      <c r="J642" s="75"/>
      <c r="K642" s="76"/>
      <c r="L642" s="76"/>
      <c r="M642" s="76"/>
    </row>
    <row r="643" spans="3:13" ht="14.5" x14ac:dyDescent="0.35">
      <c r="C643" s="75"/>
      <c r="D643" s="76"/>
      <c r="E643" s="76"/>
      <c r="I643" s="75"/>
      <c r="J643" s="75"/>
      <c r="K643" s="76"/>
      <c r="L643" s="76"/>
      <c r="M643" s="76"/>
    </row>
    <row r="644" spans="3:13" ht="14.5" x14ac:dyDescent="0.35">
      <c r="C644" s="75"/>
      <c r="D644" s="76"/>
      <c r="E644" s="76"/>
      <c r="I644" s="75"/>
      <c r="J644" s="75"/>
      <c r="K644" s="76"/>
      <c r="L644" s="76"/>
      <c r="M644" s="76"/>
    </row>
    <row r="645" spans="3:13" ht="14.5" x14ac:dyDescent="0.35">
      <c r="C645" s="75"/>
      <c r="D645" s="76"/>
      <c r="E645" s="76"/>
      <c r="I645" s="75"/>
      <c r="J645" s="75"/>
      <c r="K645" s="76"/>
      <c r="L645" s="76"/>
      <c r="M645" s="76"/>
    </row>
    <row r="646" spans="3:13" ht="14.5" x14ac:dyDescent="0.35">
      <c r="C646" s="75"/>
      <c r="D646" s="76"/>
      <c r="E646" s="76"/>
      <c r="I646" s="75"/>
      <c r="J646" s="75"/>
      <c r="K646" s="76"/>
      <c r="L646" s="76"/>
      <c r="M646" s="76"/>
    </row>
    <row r="647" spans="3:13" ht="14.5" x14ac:dyDescent="0.35">
      <c r="C647" s="75"/>
      <c r="D647" s="76"/>
      <c r="E647" s="76"/>
      <c r="I647" s="75"/>
      <c r="J647" s="75"/>
      <c r="K647" s="76"/>
      <c r="L647" s="76"/>
      <c r="M647" s="76"/>
    </row>
    <row r="648" spans="3:13" ht="14.5" x14ac:dyDescent="0.35">
      <c r="C648" s="75"/>
      <c r="D648" s="76"/>
      <c r="E648" s="76"/>
      <c r="I648" s="75"/>
      <c r="J648" s="75"/>
      <c r="K648" s="76"/>
      <c r="L648" s="76"/>
      <c r="M648" s="76"/>
    </row>
    <row r="649" spans="3:13" ht="14.5" x14ac:dyDescent="0.35">
      <c r="C649" s="75"/>
      <c r="D649" s="76"/>
      <c r="E649" s="76"/>
      <c r="I649" s="75"/>
      <c r="J649" s="75"/>
      <c r="K649" s="76"/>
      <c r="L649" s="76"/>
      <c r="M649" s="76"/>
    </row>
    <row r="650" spans="3:13" ht="14.5" x14ac:dyDescent="0.35">
      <c r="C650" s="75"/>
      <c r="D650" s="76"/>
      <c r="E650" s="76"/>
      <c r="I650" s="75"/>
      <c r="J650" s="75"/>
      <c r="K650" s="76"/>
      <c r="L650" s="76"/>
      <c r="M650" s="76"/>
    </row>
    <row r="651" spans="3:13" ht="14.5" x14ac:dyDescent="0.35">
      <c r="C651" s="75"/>
      <c r="D651" s="76"/>
      <c r="E651" s="76"/>
      <c r="I651" s="75"/>
      <c r="J651" s="75"/>
      <c r="K651" s="76"/>
      <c r="L651" s="76"/>
      <c r="M651" s="76"/>
    </row>
    <row r="652" spans="3:13" ht="14.5" x14ac:dyDescent="0.35">
      <c r="C652" s="75"/>
      <c r="D652" s="76"/>
      <c r="E652" s="76"/>
      <c r="I652" s="75"/>
      <c r="J652" s="75"/>
      <c r="K652" s="76"/>
      <c r="L652" s="76"/>
      <c r="M652" s="76"/>
    </row>
    <row r="653" spans="3:13" ht="14.5" x14ac:dyDescent="0.35">
      <c r="C653" s="75"/>
      <c r="D653" s="76"/>
      <c r="E653" s="76"/>
      <c r="I653" s="75"/>
      <c r="J653" s="75"/>
      <c r="K653" s="76"/>
      <c r="L653" s="76"/>
      <c r="M653" s="76"/>
    </row>
    <row r="654" spans="3:13" ht="14.5" x14ac:dyDescent="0.35">
      <c r="C654" s="75"/>
      <c r="D654" s="76"/>
      <c r="E654" s="76"/>
      <c r="I654" s="75"/>
      <c r="J654" s="75"/>
      <c r="K654" s="76"/>
      <c r="L654" s="76"/>
      <c r="M654" s="76"/>
    </row>
    <row r="655" spans="3:13" ht="14.5" x14ac:dyDescent="0.35">
      <c r="C655" s="75"/>
      <c r="D655" s="76"/>
      <c r="E655" s="76"/>
      <c r="I655" s="75"/>
      <c r="J655" s="75"/>
      <c r="K655" s="76"/>
      <c r="L655" s="76"/>
      <c r="M655" s="76"/>
    </row>
    <row r="656" spans="3:13" ht="14.5" x14ac:dyDescent="0.35">
      <c r="C656" s="75"/>
      <c r="D656" s="76"/>
      <c r="E656" s="76"/>
      <c r="I656" s="75"/>
      <c r="J656" s="75"/>
      <c r="K656" s="76"/>
      <c r="L656" s="76"/>
      <c r="M656" s="76"/>
    </row>
    <row r="657" spans="3:13" ht="14.5" x14ac:dyDescent="0.35">
      <c r="C657" s="75"/>
      <c r="D657" s="76"/>
      <c r="E657" s="76"/>
      <c r="I657" s="75"/>
      <c r="J657" s="75"/>
      <c r="K657" s="76"/>
      <c r="L657" s="76"/>
      <c r="M657" s="76"/>
    </row>
    <row r="658" spans="3:13" ht="14.5" x14ac:dyDescent="0.35">
      <c r="C658" s="75"/>
      <c r="D658" s="76"/>
      <c r="E658" s="76"/>
      <c r="I658" s="75"/>
      <c r="J658" s="75"/>
      <c r="K658" s="76"/>
      <c r="L658" s="76"/>
      <c r="M658" s="76"/>
    </row>
    <row r="659" spans="3:13" ht="14.5" x14ac:dyDescent="0.35">
      <c r="C659" s="75"/>
      <c r="D659" s="76"/>
      <c r="E659" s="76"/>
      <c r="I659" s="75"/>
      <c r="J659" s="75"/>
      <c r="K659" s="76"/>
      <c r="L659" s="76"/>
      <c r="M659" s="76"/>
    </row>
    <row r="660" spans="3:13" ht="14.5" x14ac:dyDescent="0.35">
      <c r="C660" s="75"/>
      <c r="D660" s="76"/>
      <c r="E660" s="76"/>
      <c r="I660" s="75"/>
      <c r="J660" s="75"/>
      <c r="K660" s="76"/>
      <c r="L660" s="76"/>
      <c r="M660" s="76"/>
    </row>
    <row r="661" spans="3:13" ht="14.5" x14ac:dyDescent="0.35">
      <c r="C661" s="75"/>
      <c r="D661" s="76"/>
      <c r="E661" s="76"/>
      <c r="I661" s="75"/>
      <c r="J661" s="75"/>
      <c r="K661" s="76"/>
      <c r="L661" s="76"/>
      <c r="M661" s="76"/>
    </row>
    <row r="662" spans="3:13" ht="14.5" x14ac:dyDescent="0.35">
      <c r="C662" s="75"/>
      <c r="D662" s="76"/>
      <c r="E662" s="76"/>
      <c r="I662" s="75"/>
      <c r="J662" s="75"/>
      <c r="K662" s="76"/>
      <c r="L662" s="76"/>
      <c r="M662" s="76"/>
    </row>
    <row r="663" spans="3:13" ht="14.5" x14ac:dyDescent="0.35">
      <c r="C663" s="75"/>
      <c r="D663" s="76"/>
      <c r="E663" s="76"/>
      <c r="I663" s="75"/>
      <c r="J663" s="75"/>
      <c r="K663" s="76"/>
      <c r="L663" s="76"/>
      <c r="M663" s="76"/>
    </row>
    <row r="664" spans="3:13" ht="14.5" x14ac:dyDescent="0.35">
      <c r="C664" s="75"/>
      <c r="D664" s="76"/>
      <c r="E664" s="76"/>
      <c r="I664" s="75"/>
      <c r="J664" s="75"/>
      <c r="K664" s="76"/>
      <c r="L664" s="76"/>
      <c r="M664" s="76"/>
    </row>
    <row r="665" spans="3:13" ht="14.5" x14ac:dyDescent="0.35">
      <c r="C665" s="75"/>
      <c r="D665" s="76"/>
      <c r="E665" s="76"/>
      <c r="I665" s="75"/>
      <c r="J665" s="75"/>
      <c r="K665" s="76"/>
      <c r="L665" s="76"/>
      <c r="M665" s="76"/>
    </row>
    <row r="666" spans="3:13" ht="14.5" x14ac:dyDescent="0.35">
      <c r="C666" s="75"/>
      <c r="D666" s="76"/>
      <c r="E666" s="76"/>
      <c r="I666" s="75"/>
      <c r="J666" s="75"/>
      <c r="K666" s="76"/>
      <c r="L666" s="76"/>
      <c r="M666" s="76"/>
    </row>
    <row r="667" spans="3:13" ht="14.5" x14ac:dyDescent="0.35">
      <c r="C667" s="75"/>
      <c r="D667" s="76"/>
      <c r="E667" s="76"/>
      <c r="I667" s="75"/>
      <c r="J667" s="75"/>
      <c r="K667" s="76"/>
      <c r="L667" s="76"/>
      <c r="M667" s="76"/>
    </row>
    <row r="668" spans="3:13" ht="14.5" x14ac:dyDescent="0.35">
      <c r="C668" s="75"/>
      <c r="D668" s="76"/>
      <c r="E668" s="76"/>
      <c r="I668" s="75"/>
      <c r="J668" s="75"/>
      <c r="K668" s="76"/>
      <c r="L668" s="76"/>
      <c r="M668" s="76"/>
    </row>
    <row r="669" spans="3:13" ht="14.5" x14ac:dyDescent="0.35">
      <c r="C669" s="75"/>
      <c r="D669" s="76"/>
      <c r="E669" s="76"/>
      <c r="I669" s="75"/>
      <c r="J669" s="75"/>
      <c r="K669" s="76"/>
      <c r="L669" s="76"/>
      <c r="M669" s="76"/>
    </row>
    <row r="670" spans="3:13" ht="14.5" x14ac:dyDescent="0.35">
      <c r="C670" s="75"/>
      <c r="D670" s="76"/>
      <c r="E670" s="76"/>
      <c r="I670" s="75"/>
      <c r="J670" s="75"/>
      <c r="K670" s="76"/>
      <c r="L670" s="76"/>
      <c r="M670" s="76"/>
    </row>
    <row r="671" spans="3:13" ht="14.5" x14ac:dyDescent="0.35">
      <c r="C671" s="75"/>
      <c r="D671" s="76"/>
      <c r="E671" s="76"/>
      <c r="I671" s="75"/>
      <c r="J671" s="75"/>
      <c r="K671" s="76"/>
      <c r="L671" s="76"/>
      <c r="M671" s="76"/>
    </row>
    <row r="672" spans="3:13" ht="14.5" x14ac:dyDescent="0.35">
      <c r="C672" s="75"/>
      <c r="D672" s="76"/>
      <c r="E672" s="76"/>
      <c r="I672" s="75"/>
      <c r="J672" s="75"/>
      <c r="K672" s="76"/>
      <c r="L672" s="76"/>
      <c r="M672" s="76"/>
    </row>
    <row r="673" spans="3:13" ht="14.5" x14ac:dyDescent="0.35">
      <c r="C673" s="75"/>
      <c r="D673" s="76"/>
      <c r="E673" s="76"/>
      <c r="I673" s="75"/>
      <c r="J673" s="75"/>
      <c r="K673" s="76"/>
      <c r="L673" s="76"/>
      <c r="M673" s="76"/>
    </row>
    <row r="674" spans="3:13" ht="14.5" x14ac:dyDescent="0.35">
      <c r="C674" s="75"/>
      <c r="D674" s="76"/>
      <c r="E674" s="76"/>
      <c r="I674" s="75"/>
      <c r="J674" s="75"/>
      <c r="K674" s="76"/>
      <c r="L674" s="76"/>
      <c r="M674" s="76"/>
    </row>
    <row r="675" spans="3:13" ht="14.5" x14ac:dyDescent="0.35">
      <c r="C675" s="75"/>
      <c r="D675" s="76"/>
      <c r="E675" s="76"/>
      <c r="I675" s="75"/>
      <c r="J675" s="75"/>
      <c r="K675" s="76"/>
      <c r="L675" s="76"/>
      <c r="M675" s="76"/>
    </row>
    <row r="676" spans="3:13" ht="14.5" x14ac:dyDescent="0.35">
      <c r="C676" s="75"/>
      <c r="D676" s="76"/>
      <c r="E676" s="76"/>
      <c r="I676" s="75"/>
      <c r="J676" s="75"/>
      <c r="K676" s="76"/>
      <c r="L676" s="76"/>
      <c r="M676" s="76"/>
    </row>
    <row r="677" spans="3:13" ht="14.5" x14ac:dyDescent="0.35">
      <c r="C677" s="75"/>
      <c r="D677" s="76"/>
      <c r="E677" s="76"/>
      <c r="I677" s="75"/>
      <c r="J677" s="75"/>
      <c r="K677" s="76"/>
      <c r="L677" s="76"/>
      <c r="M677" s="76"/>
    </row>
    <row r="678" spans="3:13" ht="14.5" x14ac:dyDescent="0.35">
      <c r="C678" s="75"/>
      <c r="D678" s="76"/>
      <c r="E678" s="76"/>
      <c r="I678" s="75"/>
      <c r="J678" s="75"/>
      <c r="K678" s="76"/>
      <c r="L678" s="76"/>
      <c r="M678" s="76"/>
    </row>
    <row r="679" spans="3:13" ht="14.5" x14ac:dyDescent="0.35">
      <c r="C679" s="75"/>
      <c r="D679" s="76"/>
      <c r="E679" s="76"/>
      <c r="I679" s="75"/>
      <c r="J679" s="75"/>
      <c r="K679" s="76"/>
      <c r="L679" s="76"/>
      <c r="M679" s="76"/>
    </row>
    <row r="680" spans="3:13" ht="14.5" x14ac:dyDescent="0.35">
      <c r="C680" s="75"/>
      <c r="D680" s="76"/>
      <c r="E680" s="76"/>
      <c r="I680" s="75"/>
      <c r="J680" s="75"/>
      <c r="K680" s="76"/>
      <c r="L680" s="76"/>
      <c r="M680" s="76"/>
    </row>
    <row r="681" spans="3:13" ht="14.5" x14ac:dyDescent="0.35">
      <c r="C681" s="75"/>
      <c r="D681" s="76"/>
      <c r="E681" s="76"/>
      <c r="I681" s="75"/>
      <c r="J681" s="75"/>
      <c r="K681" s="76"/>
      <c r="L681" s="76"/>
      <c r="M681" s="76"/>
    </row>
    <row r="682" spans="3:13" ht="14.5" x14ac:dyDescent="0.35">
      <c r="C682" s="75"/>
      <c r="D682" s="76"/>
      <c r="E682" s="76"/>
      <c r="I682" s="75"/>
      <c r="J682" s="75"/>
      <c r="K682" s="76"/>
      <c r="L682" s="76"/>
      <c r="M682" s="76"/>
    </row>
    <row r="683" spans="3:13" ht="14.5" x14ac:dyDescent="0.35">
      <c r="C683" s="75"/>
      <c r="D683" s="76"/>
      <c r="E683" s="76"/>
      <c r="I683" s="75"/>
      <c r="J683" s="75"/>
      <c r="K683" s="76"/>
      <c r="L683" s="76"/>
      <c r="M683" s="76"/>
    </row>
    <row r="684" spans="3:13" ht="14.5" x14ac:dyDescent="0.35">
      <c r="C684" s="75"/>
      <c r="D684" s="76"/>
      <c r="E684" s="76"/>
      <c r="I684" s="75"/>
      <c r="J684" s="75"/>
      <c r="K684" s="76"/>
      <c r="L684" s="76"/>
      <c r="M684" s="76"/>
    </row>
    <row r="685" spans="3:13" ht="14.5" x14ac:dyDescent="0.35">
      <c r="C685" s="75"/>
      <c r="D685" s="76"/>
      <c r="E685" s="76"/>
      <c r="I685" s="75"/>
      <c r="J685" s="75"/>
      <c r="K685" s="76"/>
      <c r="L685" s="76"/>
      <c r="M685" s="76"/>
    </row>
    <row r="686" spans="3:13" ht="14.5" x14ac:dyDescent="0.35">
      <c r="C686" s="75"/>
      <c r="D686" s="76"/>
      <c r="E686" s="76"/>
      <c r="I686" s="75"/>
      <c r="J686" s="75"/>
      <c r="K686" s="76"/>
      <c r="L686" s="76"/>
      <c r="M686" s="76"/>
    </row>
    <row r="687" spans="3:13" ht="14.5" x14ac:dyDescent="0.35">
      <c r="C687" s="75"/>
      <c r="D687" s="76"/>
      <c r="E687" s="76"/>
      <c r="I687" s="75"/>
      <c r="J687" s="75"/>
      <c r="K687" s="76"/>
      <c r="L687" s="76"/>
      <c r="M687" s="76"/>
    </row>
    <row r="688" spans="3:13" ht="14.5" x14ac:dyDescent="0.35">
      <c r="C688" s="75"/>
      <c r="D688" s="76"/>
      <c r="E688" s="76"/>
      <c r="I688" s="75"/>
      <c r="J688" s="75"/>
      <c r="K688" s="76"/>
      <c r="L688" s="76"/>
      <c r="M688" s="76"/>
    </row>
    <row r="689" spans="3:13" ht="14.5" x14ac:dyDescent="0.35">
      <c r="C689" s="75"/>
      <c r="D689" s="76"/>
      <c r="E689" s="76"/>
      <c r="I689" s="75"/>
      <c r="J689" s="75"/>
      <c r="K689" s="76"/>
      <c r="L689" s="76"/>
      <c r="M689" s="76"/>
    </row>
    <row r="690" spans="3:13" ht="14.5" x14ac:dyDescent="0.35">
      <c r="C690" s="75"/>
      <c r="D690" s="76"/>
      <c r="E690" s="76"/>
      <c r="I690" s="75"/>
      <c r="J690" s="75"/>
      <c r="K690" s="76"/>
      <c r="L690" s="76"/>
      <c r="M690" s="76"/>
    </row>
    <row r="691" spans="3:13" ht="14.5" x14ac:dyDescent="0.35">
      <c r="C691" s="75"/>
      <c r="D691" s="76"/>
      <c r="E691" s="76"/>
      <c r="I691" s="75"/>
      <c r="J691" s="75"/>
      <c r="K691" s="76"/>
      <c r="L691" s="76"/>
      <c r="M691" s="76"/>
    </row>
    <row r="692" spans="3:13" ht="14.5" x14ac:dyDescent="0.35">
      <c r="C692" s="75"/>
      <c r="D692" s="76"/>
      <c r="E692" s="76"/>
      <c r="I692" s="75"/>
      <c r="J692" s="75"/>
      <c r="K692" s="76"/>
      <c r="L692" s="76"/>
      <c r="M692" s="76"/>
    </row>
    <row r="693" spans="3:13" ht="14.5" x14ac:dyDescent="0.35">
      <c r="C693" s="75"/>
      <c r="D693" s="76"/>
      <c r="E693" s="76"/>
      <c r="I693" s="75"/>
      <c r="J693" s="75"/>
      <c r="K693" s="76"/>
      <c r="L693" s="76"/>
      <c r="M693" s="76"/>
    </row>
    <row r="694" spans="3:13" ht="14.5" x14ac:dyDescent="0.35">
      <c r="C694" s="75"/>
      <c r="D694" s="76"/>
      <c r="E694" s="76"/>
      <c r="I694" s="75"/>
      <c r="J694" s="75"/>
      <c r="K694" s="76"/>
      <c r="L694" s="76"/>
      <c r="M694" s="76"/>
    </row>
    <row r="695" spans="3:13" ht="14.5" x14ac:dyDescent="0.35">
      <c r="C695" s="75"/>
      <c r="D695" s="76"/>
      <c r="E695" s="76"/>
      <c r="I695" s="75"/>
      <c r="J695" s="75"/>
      <c r="K695" s="76"/>
      <c r="L695" s="76"/>
      <c r="M695" s="76"/>
    </row>
    <row r="696" spans="3:13" ht="14.5" x14ac:dyDescent="0.35">
      <c r="C696" s="75"/>
      <c r="D696" s="76"/>
      <c r="E696" s="76"/>
      <c r="I696" s="75"/>
      <c r="J696" s="75"/>
      <c r="K696" s="76"/>
      <c r="L696" s="76"/>
      <c r="M696" s="76"/>
    </row>
    <row r="697" spans="3:13" ht="14.5" x14ac:dyDescent="0.35">
      <c r="C697" s="75"/>
      <c r="D697" s="76"/>
      <c r="E697" s="76"/>
      <c r="I697" s="75"/>
      <c r="J697" s="75"/>
      <c r="K697" s="76"/>
      <c r="L697" s="76"/>
      <c r="M697" s="76"/>
    </row>
    <row r="698" spans="3:13" ht="14.5" x14ac:dyDescent="0.35">
      <c r="C698" s="75"/>
      <c r="D698" s="76"/>
      <c r="E698" s="76"/>
      <c r="I698" s="75"/>
      <c r="J698" s="75"/>
      <c r="K698" s="76"/>
      <c r="L698" s="76"/>
      <c r="M698" s="76"/>
    </row>
    <row r="699" spans="3:13" ht="14.5" x14ac:dyDescent="0.35">
      <c r="C699" s="75"/>
      <c r="D699" s="76"/>
      <c r="E699" s="76"/>
      <c r="I699" s="75"/>
      <c r="J699" s="75"/>
      <c r="K699" s="76"/>
      <c r="L699" s="76"/>
      <c r="M699" s="76"/>
    </row>
    <row r="700" spans="3:13" ht="14.5" x14ac:dyDescent="0.35">
      <c r="C700" s="75"/>
      <c r="D700" s="76"/>
      <c r="E700" s="76"/>
      <c r="I700" s="75"/>
      <c r="J700" s="75"/>
      <c r="K700" s="76"/>
      <c r="L700" s="76"/>
      <c r="M700" s="76"/>
    </row>
    <row r="701" spans="3:13" ht="14.5" x14ac:dyDescent="0.35">
      <c r="C701" s="75"/>
      <c r="D701" s="76"/>
      <c r="E701" s="76"/>
      <c r="I701" s="75"/>
      <c r="J701" s="75"/>
      <c r="K701" s="76"/>
      <c r="L701" s="76"/>
      <c r="M701" s="76"/>
    </row>
    <row r="702" spans="3:13" ht="14.5" x14ac:dyDescent="0.35">
      <c r="C702" s="75"/>
      <c r="D702" s="76"/>
      <c r="E702" s="76"/>
      <c r="I702" s="75"/>
      <c r="J702" s="75"/>
      <c r="K702" s="76"/>
      <c r="L702" s="76"/>
      <c r="M702" s="76"/>
    </row>
    <row r="703" spans="3:13" ht="14.5" x14ac:dyDescent="0.35">
      <c r="C703" s="75"/>
      <c r="D703" s="76"/>
      <c r="E703" s="76"/>
      <c r="I703" s="75"/>
      <c r="J703" s="75"/>
      <c r="K703" s="76"/>
      <c r="L703" s="76"/>
      <c r="M703" s="76"/>
    </row>
    <row r="704" spans="3:13" ht="14.5" x14ac:dyDescent="0.35">
      <c r="C704" s="75"/>
      <c r="D704" s="76"/>
      <c r="E704" s="76"/>
      <c r="I704" s="75"/>
      <c r="J704" s="75"/>
      <c r="K704" s="76"/>
      <c r="L704" s="76"/>
      <c r="M704" s="76"/>
    </row>
    <row r="705" spans="3:13" ht="14.5" x14ac:dyDescent="0.35">
      <c r="C705" s="75"/>
      <c r="D705" s="76"/>
      <c r="E705" s="76"/>
      <c r="I705" s="75"/>
      <c r="J705" s="75"/>
      <c r="K705" s="76"/>
      <c r="L705" s="76"/>
      <c r="M705" s="76"/>
    </row>
    <row r="706" spans="3:13" ht="14.5" x14ac:dyDescent="0.35">
      <c r="C706" s="75"/>
      <c r="D706" s="76"/>
      <c r="E706" s="76"/>
      <c r="I706" s="75"/>
      <c r="J706" s="75"/>
      <c r="K706" s="76"/>
      <c r="L706" s="76"/>
      <c r="M706" s="76"/>
    </row>
    <row r="707" spans="3:13" ht="14.5" x14ac:dyDescent="0.35">
      <c r="C707" s="75"/>
      <c r="D707" s="76"/>
      <c r="E707" s="76"/>
      <c r="I707" s="75"/>
      <c r="J707" s="75"/>
      <c r="K707" s="76"/>
      <c r="L707" s="76"/>
      <c r="M707" s="76"/>
    </row>
    <row r="708" spans="3:13" ht="14.5" x14ac:dyDescent="0.35">
      <c r="C708" s="75"/>
      <c r="D708" s="76"/>
      <c r="E708" s="76"/>
      <c r="I708" s="75"/>
      <c r="J708" s="75"/>
      <c r="K708" s="76"/>
      <c r="L708" s="76"/>
      <c r="M708" s="76"/>
    </row>
    <row r="709" spans="3:13" ht="14.5" x14ac:dyDescent="0.35">
      <c r="C709" s="75"/>
      <c r="D709" s="76"/>
      <c r="E709" s="76"/>
      <c r="I709" s="75"/>
      <c r="J709" s="75"/>
      <c r="K709" s="76"/>
      <c r="L709" s="76"/>
      <c r="M709" s="76"/>
    </row>
    <row r="710" spans="3:13" ht="14.5" x14ac:dyDescent="0.35">
      <c r="C710" s="75"/>
      <c r="D710" s="76"/>
      <c r="E710" s="76"/>
      <c r="I710" s="75"/>
      <c r="J710" s="75"/>
      <c r="K710" s="76"/>
      <c r="L710" s="76"/>
      <c r="M710" s="76"/>
    </row>
    <row r="711" spans="3:13" ht="14.5" x14ac:dyDescent="0.35">
      <c r="C711" s="75"/>
      <c r="D711" s="76"/>
      <c r="E711" s="76"/>
      <c r="I711" s="75"/>
      <c r="J711" s="75"/>
      <c r="K711" s="76"/>
      <c r="L711" s="76"/>
      <c r="M711" s="76"/>
    </row>
    <row r="712" spans="3:13" ht="14.5" x14ac:dyDescent="0.35">
      <c r="C712" s="75"/>
      <c r="D712" s="76"/>
      <c r="E712" s="76"/>
      <c r="I712" s="75"/>
      <c r="J712" s="75"/>
      <c r="K712" s="76"/>
      <c r="L712" s="76"/>
      <c r="M712" s="76"/>
    </row>
    <row r="713" spans="3:13" ht="14.5" x14ac:dyDescent="0.35">
      <c r="C713" s="75"/>
      <c r="D713" s="76"/>
      <c r="E713" s="76"/>
      <c r="I713" s="75"/>
      <c r="J713" s="75"/>
      <c r="K713" s="76"/>
      <c r="L713" s="76"/>
      <c r="M713" s="76"/>
    </row>
    <row r="714" spans="3:13" ht="14.5" x14ac:dyDescent="0.35">
      <c r="C714" s="75"/>
      <c r="D714" s="76"/>
      <c r="E714" s="76"/>
      <c r="I714" s="75"/>
      <c r="J714" s="75"/>
      <c r="K714" s="76"/>
      <c r="L714" s="76"/>
      <c r="M714" s="76"/>
    </row>
    <row r="715" spans="3:13" ht="14.5" x14ac:dyDescent="0.35">
      <c r="C715" s="75"/>
      <c r="D715" s="76"/>
      <c r="E715" s="76"/>
      <c r="I715" s="75"/>
      <c r="J715" s="75"/>
      <c r="K715" s="76"/>
      <c r="L715" s="76"/>
      <c r="M715" s="76"/>
    </row>
    <row r="716" spans="3:13" ht="14.5" x14ac:dyDescent="0.35">
      <c r="C716" s="75"/>
      <c r="D716" s="76"/>
      <c r="E716" s="76"/>
      <c r="I716" s="75"/>
      <c r="J716" s="75"/>
      <c r="K716" s="76"/>
      <c r="L716" s="76"/>
      <c r="M716" s="76"/>
    </row>
    <row r="717" spans="3:13" ht="14.5" x14ac:dyDescent="0.35">
      <c r="C717" s="75"/>
      <c r="D717" s="76"/>
      <c r="E717" s="76"/>
      <c r="I717" s="75"/>
      <c r="J717" s="75"/>
      <c r="K717" s="76"/>
      <c r="L717" s="76"/>
      <c r="M717" s="76"/>
    </row>
    <row r="718" spans="3:13" ht="14.5" x14ac:dyDescent="0.35">
      <c r="C718" s="75"/>
      <c r="D718" s="76"/>
      <c r="E718" s="76"/>
      <c r="I718" s="75"/>
      <c r="J718" s="75"/>
      <c r="K718" s="76"/>
      <c r="L718" s="76"/>
      <c r="M718" s="76"/>
    </row>
    <row r="719" spans="3:13" ht="14.5" x14ac:dyDescent="0.35">
      <c r="C719" s="75"/>
      <c r="D719" s="76"/>
      <c r="E719" s="76"/>
      <c r="I719" s="75"/>
      <c r="J719" s="75"/>
      <c r="K719" s="76"/>
      <c r="L719" s="76"/>
      <c r="M719" s="76"/>
    </row>
    <row r="720" spans="3:13" ht="14.5" x14ac:dyDescent="0.35">
      <c r="C720" s="75"/>
      <c r="D720" s="76"/>
      <c r="E720" s="76"/>
      <c r="I720" s="75"/>
      <c r="J720" s="75"/>
      <c r="K720" s="76"/>
      <c r="L720" s="76"/>
      <c r="M720" s="76"/>
    </row>
    <row r="721" spans="3:13" ht="14.5" x14ac:dyDescent="0.35">
      <c r="C721" s="75"/>
      <c r="D721" s="76"/>
      <c r="E721" s="76"/>
      <c r="I721" s="75"/>
      <c r="J721" s="75"/>
      <c r="K721" s="76"/>
      <c r="L721" s="76"/>
      <c r="M721" s="76"/>
    </row>
    <row r="722" spans="3:13" ht="14.5" x14ac:dyDescent="0.35">
      <c r="C722" s="75"/>
      <c r="D722" s="76"/>
      <c r="E722" s="76"/>
      <c r="I722" s="75"/>
      <c r="J722" s="75"/>
      <c r="K722" s="76"/>
      <c r="L722" s="76"/>
      <c r="M722" s="76"/>
    </row>
    <row r="723" spans="3:13" ht="14.5" x14ac:dyDescent="0.35">
      <c r="C723" s="75"/>
      <c r="D723" s="76"/>
      <c r="E723" s="76"/>
      <c r="I723" s="75"/>
      <c r="J723" s="75"/>
      <c r="K723" s="76"/>
      <c r="L723" s="76"/>
      <c r="M723" s="76"/>
    </row>
    <row r="724" spans="3:13" ht="14.5" x14ac:dyDescent="0.35">
      <c r="C724" s="75"/>
      <c r="D724" s="76"/>
      <c r="E724" s="76"/>
      <c r="I724" s="75"/>
      <c r="J724" s="75"/>
      <c r="K724" s="76"/>
      <c r="L724" s="76"/>
      <c r="M724" s="76"/>
    </row>
    <row r="725" spans="3:13" ht="14.5" x14ac:dyDescent="0.35">
      <c r="C725" s="75"/>
      <c r="D725" s="76"/>
      <c r="E725" s="76"/>
      <c r="I725" s="75"/>
      <c r="J725" s="75"/>
      <c r="K725" s="76"/>
      <c r="L725" s="76"/>
      <c r="M725" s="76"/>
    </row>
    <row r="726" spans="3:13" ht="14.5" x14ac:dyDescent="0.35">
      <c r="C726" s="75"/>
      <c r="D726" s="76"/>
      <c r="E726" s="76"/>
      <c r="I726" s="75"/>
      <c r="J726" s="75"/>
      <c r="K726" s="76"/>
      <c r="L726" s="76"/>
      <c r="M726" s="76"/>
    </row>
    <row r="727" spans="3:13" ht="14.5" x14ac:dyDescent="0.35">
      <c r="C727" s="75"/>
      <c r="D727" s="76"/>
      <c r="E727" s="76"/>
      <c r="I727" s="75"/>
      <c r="J727" s="75"/>
      <c r="K727" s="76"/>
      <c r="L727" s="76"/>
      <c r="M727" s="76"/>
    </row>
    <row r="728" spans="3:13" ht="14.5" x14ac:dyDescent="0.35">
      <c r="C728" s="75"/>
      <c r="D728" s="76"/>
      <c r="E728" s="76"/>
      <c r="I728" s="75"/>
      <c r="J728" s="75"/>
      <c r="K728" s="76"/>
      <c r="L728" s="76"/>
      <c r="M728" s="76"/>
    </row>
    <row r="729" spans="3:13" ht="14.5" x14ac:dyDescent="0.35">
      <c r="C729" s="75"/>
      <c r="D729" s="76"/>
      <c r="E729" s="76"/>
      <c r="I729" s="75"/>
      <c r="J729" s="75"/>
      <c r="K729" s="76"/>
      <c r="L729" s="76"/>
      <c r="M729" s="76"/>
    </row>
    <row r="730" spans="3:13" ht="14.5" x14ac:dyDescent="0.35">
      <c r="C730" s="75"/>
      <c r="D730" s="76"/>
      <c r="E730" s="76"/>
      <c r="I730" s="75"/>
      <c r="J730" s="75"/>
      <c r="K730" s="76"/>
      <c r="L730" s="76"/>
      <c r="M730" s="76"/>
    </row>
    <row r="731" spans="3:13" ht="14.5" x14ac:dyDescent="0.35">
      <c r="C731" s="75"/>
      <c r="D731" s="76"/>
      <c r="E731" s="76"/>
      <c r="I731" s="75"/>
      <c r="J731" s="75"/>
      <c r="K731" s="76"/>
      <c r="L731" s="76"/>
      <c r="M731" s="76"/>
    </row>
    <row r="732" spans="3:13" ht="14.5" x14ac:dyDescent="0.35">
      <c r="C732" s="75"/>
      <c r="D732" s="76"/>
      <c r="E732" s="76"/>
      <c r="I732" s="75"/>
      <c r="J732" s="75"/>
      <c r="K732" s="76"/>
      <c r="L732" s="76"/>
      <c r="M732" s="76"/>
    </row>
    <row r="733" spans="3:13" ht="14.5" x14ac:dyDescent="0.35">
      <c r="C733" s="75"/>
      <c r="D733" s="76"/>
      <c r="E733" s="76"/>
      <c r="I733" s="75"/>
      <c r="J733" s="75"/>
      <c r="K733" s="76"/>
      <c r="L733" s="76"/>
      <c r="M733" s="76"/>
    </row>
    <row r="734" spans="3:13" ht="14.5" x14ac:dyDescent="0.35">
      <c r="C734" s="75"/>
      <c r="D734" s="76"/>
      <c r="E734" s="76"/>
      <c r="I734" s="75"/>
      <c r="J734" s="75"/>
      <c r="K734" s="76"/>
      <c r="L734" s="76"/>
      <c r="M734" s="76"/>
    </row>
    <row r="735" spans="3:13" ht="14.5" x14ac:dyDescent="0.35">
      <c r="C735" s="75"/>
      <c r="D735" s="76"/>
      <c r="E735" s="76"/>
      <c r="I735" s="75"/>
      <c r="J735" s="75"/>
      <c r="K735" s="76"/>
      <c r="L735" s="76"/>
      <c r="M735" s="76"/>
    </row>
    <row r="736" spans="3:13" ht="14.5" x14ac:dyDescent="0.35">
      <c r="C736" s="75"/>
      <c r="D736" s="76"/>
      <c r="E736" s="76"/>
      <c r="I736" s="75"/>
      <c r="J736" s="75"/>
      <c r="K736" s="76"/>
      <c r="L736" s="76"/>
      <c r="M736" s="76"/>
    </row>
    <row r="737" spans="3:13" ht="14.5" x14ac:dyDescent="0.35">
      <c r="C737" s="75"/>
      <c r="D737" s="76"/>
      <c r="E737" s="76"/>
      <c r="I737" s="75"/>
      <c r="J737" s="75"/>
      <c r="K737" s="76"/>
      <c r="L737" s="76"/>
      <c r="M737" s="76"/>
    </row>
    <row r="738" spans="3:13" ht="14.5" x14ac:dyDescent="0.35">
      <c r="C738" s="75"/>
      <c r="D738" s="76"/>
      <c r="E738" s="76"/>
      <c r="I738" s="75"/>
      <c r="J738" s="75"/>
      <c r="K738" s="76"/>
      <c r="L738" s="76"/>
      <c r="M738" s="76"/>
    </row>
    <row r="739" spans="3:13" ht="14.5" x14ac:dyDescent="0.35">
      <c r="C739" s="75"/>
      <c r="D739" s="76"/>
      <c r="E739" s="76"/>
      <c r="I739" s="75"/>
      <c r="J739" s="75"/>
      <c r="K739" s="76"/>
      <c r="L739" s="76"/>
      <c r="M739" s="76"/>
    </row>
    <row r="740" spans="3:13" ht="14.5" x14ac:dyDescent="0.35">
      <c r="C740" s="75"/>
      <c r="D740" s="76"/>
      <c r="E740" s="76"/>
      <c r="I740" s="75"/>
      <c r="J740" s="75"/>
      <c r="K740" s="76"/>
      <c r="L740" s="76"/>
      <c r="M740" s="76"/>
    </row>
    <row r="741" spans="3:13" ht="14.5" x14ac:dyDescent="0.35">
      <c r="C741" s="75"/>
      <c r="D741" s="76"/>
      <c r="E741" s="76"/>
      <c r="I741" s="75"/>
      <c r="J741" s="75"/>
      <c r="K741" s="76"/>
      <c r="L741" s="76"/>
      <c r="M741" s="76"/>
    </row>
    <row r="742" spans="3:13" ht="14.5" x14ac:dyDescent="0.35">
      <c r="C742" s="75"/>
      <c r="D742" s="76"/>
      <c r="E742" s="76"/>
      <c r="I742" s="75"/>
      <c r="J742" s="75"/>
      <c r="K742" s="76"/>
      <c r="L742" s="76"/>
      <c r="M742" s="76"/>
    </row>
    <row r="743" spans="3:13" ht="14.5" x14ac:dyDescent="0.35">
      <c r="C743" s="75"/>
      <c r="D743" s="76"/>
      <c r="E743" s="76"/>
      <c r="I743" s="75"/>
      <c r="J743" s="75"/>
      <c r="K743" s="76"/>
      <c r="L743" s="76"/>
      <c r="M743" s="76"/>
    </row>
    <row r="744" spans="3:13" ht="14.5" x14ac:dyDescent="0.35">
      <c r="C744" s="75"/>
      <c r="D744" s="76"/>
      <c r="E744" s="76"/>
      <c r="I744" s="75"/>
      <c r="J744" s="75"/>
      <c r="K744" s="76"/>
      <c r="L744" s="76"/>
      <c r="M744" s="76"/>
    </row>
    <row r="745" spans="3:13" ht="14.5" x14ac:dyDescent="0.35">
      <c r="C745" s="75"/>
      <c r="D745" s="76"/>
      <c r="E745" s="76"/>
      <c r="I745" s="75"/>
      <c r="J745" s="75"/>
      <c r="K745" s="76"/>
      <c r="L745" s="76"/>
      <c r="M745" s="76"/>
    </row>
    <row r="746" spans="3:13" ht="14.5" x14ac:dyDescent="0.35">
      <c r="C746" s="75"/>
      <c r="D746" s="76"/>
      <c r="E746" s="76"/>
      <c r="I746" s="75"/>
      <c r="J746" s="75"/>
      <c r="K746" s="76"/>
      <c r="L746" s="76"/>
      <c r="M746" s="76"/>
    </row>
    <row r="747" spans="3:13" ht="14.5" x14ac:dyDescent="0.35">
      <c r="C747" s="75"/>
      <c r="D747" s="76"/>
      <c r="E747" s="76"/>
      <c r="I747" s="75"/>
      <c r="J747" s="75"/>
      <c r="K747" s="76"/>
      <c r="L747" s="76"/>
      <c r="M747" s="76"/>
    </row>
    <row r="748" spans="3:13" ht="14.5" x14ac:dyDescent="0.35">
      <c r="C748" s="75"/>
      <c r="D748" s="76"/>
      <c r="E748" s="76"/>
      <c r="I748" s="75"/>
      <c r="J748" s="75"/>
      <c r="K748" s="76"/>
      <c r="L748" s="76"/>
      <c r="M748" s="76"/>
    </row>
    <row r="749" spans="3:13" ht="14.5" x14ac:dyDescent="0.35">
      <c r="C749" s="75"/>
      <c r="D749" s="76"/>
      <c r="E749" s="76"/>
      <c r="I749" s="75"/>
      <c r="J749" s="75"/>
      <c r="K749" s="76"/>
      <c r="L749" s="76"/>
      <c r="M749" s="76"/>
    </row>
    <row r="750" spans="3:13" ht="14.5" x14ac:dyDescent="0.35">
      <c r="C750" s="75"/>
      <c r="D750" s="76"/>
      <c r="E750" s="76"/>
      <c r="I750" s="75"/>
      <c r="J750" s="75"/>
      <c r="K750" s="76"/>
      <c r="L750" s="76"/>
      <c r="M750" s="76"/>
    </row>
    <row r="751" spans="3:13" ht="14.5" x14ac:dyDescent="0.35">
      <c r="C751" s="75"/>
      <c r="D751" s="76"/>
      <c r="E751" s="76"/>
      <c r="I751" s="75"/>
      <c r="J751" s="75"/>
      <c r="K751" s="76"/>
      <c r="L751" s="76"/>
      <c r="M751" s="76"/>
    </row>
    <row r="752" spans="3:13" ht="14.5" x14ac:dyDescent="0.35">
      <c r="C752" s="75"/>
      <c r="D752" s="76"/>
      <c r="E752" s="76"/>
      <c r="I752" s="75"/>
      <c r="J752" s="75"/>
      <c r="K752" s="76"/>
      <c r="L752" s="76"/>
      <c r="M752" s="76"/>
    </row>
    <row r="753" spans="3:13" ht="14.5" x14ac:dyDescent="0.35">
      <c r="C753" s="75"/>
      <c r="D753" s="76"/>
      <c r="E753" s="76"/>
      <c r="I753" s="75"/>
      <c r="J753" s="75"/>
      <c r="K753" s="76"/>
      <c r="L753" s="76"/>
      <c r="M753" s="76"/>
    </row>
    <row r="754" spans="3:13" ht="14.5" x14ac:dyDescent="0.35">
      <c r="C754" s="75"/>
      <c r="D754" s="76"/>
      <c r="E754" s="76"/>
      <c r="I754" s="75"/>
      <c r="J754" s="75"/>
      <c r="K754" s="76"/>
      <c r="L754" s="76"/>
      <c r="M754" s="76"/>
    </row>
    <row r="755" spans="3:13" ht="14.5" x14ac:dyDescent="0.35">
      <c r="C755" s="75"/>
      <c r="D755" s="76"/>
      <c r="E755" s="76"/>
      <c r="I755" s="75"/>
      <c r="J755" s="75"/>
      <c r="K755" s="76"/>
      <c r="L755" s="76"/>
      <c r="M755" s="76"/>
    </row>
    <row r="756" spans="3:13" ht="14.5" x14ac:dyDescent="0.35">
      <c r="C756" s="75"/>
      <c r="D756" s="76"/>
      <c r="E756" s="76"/>
      <c r="I756" s="75"/>
      <c r="J756" s="75"/>
      <c r="K756" s="76"/>
      <c r="L756" s="76"/>
      <c r="M756" s="76"/>
    </row>
    <row r="757" spans="3:13" ht="14.5" x14ac:dyDescent="0.35">
      <c r="C757" s="75"/>
      <c r="D757" s="76"/>
      <c r="E757" s="76"/>
      <c r="I757" s="75"/>
      <c r="J757" s="75"/>
      <c r="K757" s="76"/>
      <c r="L757" s="76"/>
      <c r="M757" s="76"/>
    </row>
    <row r="758" spans="3:13" ht="14.5" x14ac:dyDescent="0.35">
      <c r="C758" s="75"/>
      <c r="D758" s="76"/>
      <c r="E758" s="76"/>
      <c r="I758" s="75"/>
      <c r="J758" s="75"/>
      <c r="K758" s="76"/>
      <c r="L758" s="76"/>
      <c r="M758" s="76"/>
    </row>
    <row r="759" spans="3:13" ht="14.5" x14ac:dyDescent="0.35">
      <c r="C759" s="75"/>
      <c r="D759" s="76"/>
      <c r="E759" s="76"/>
      <c r="I759" s="75"/>
      <c r="J759" s="75"/>
      <c r="K759" s="76"/>
      <c r="L759" s="76"/>
      <c r="M759" s="76"/>
    </row>
    <row r="760" spans="3:13" ht="14.5" x14ac:dyDescent="0.35">
      <c r="C760" s="75"/>
      <c r="D760" s="76"/>
      <c r="E760" s="76"/>
      <c r="I760" s="75"/>
      <c r="J760" s="75"/>
      <c r="K760" s="76"/>
      <c r="L760" s="76"/>
      <c r="M760" s="76"/>
    </row>
    <row r="761" spans="3:13" ht="14.5" x14ac:dyDescent="0.35">
      <c r="C761" s="75"/>
      <c r="D761" s="76"/>
      <c r="E761" s="76"/>
      <c r="I761" s="75"/>
      <c r="J761" s="75"/>
      <c r="K761" s="76"/>
      <c r="L761" s="76"/>
      <c r="M761" s="76"/>
    </row>
    <row r="762" spans="3:13" ht="14.5" x14ac:dyDescent="0.35">
      <c r="C762" s="75"/>
      <c r="D762" s="76"/>
      <c r="E762" s="76"/>
      <c r="I762" s="75"/>
      <c r="J762" s="75"/>
      <c r="K762" s="76"/>
      <c r="L762" s="76"/>
      <c r="M762" s="76"/>
    </row>
    <row r="763" spans="3:13" ht="14.5" x14ac:dyDescent="0.35">
      <c r="C763" s="75"/>
      <c r="D763" s="76"/>
      <c r="E763" s="76"/>
      <c r="I763" s="75"/>
      <c r="J763" s="75"/>
      <c r="K763" s="76"/>
      <c r="L763" s="76"/>
      <c r="M763" s="76"/>
    </row>
    <row r="764" spans="3:13" ht="14.5" x14ac:dyDescent="0.35">
      <c r="C764" s="75"/>
      <c r="D764" s="76"/>
      <c r="E764" s="76"/>
      <c r="I764" s="75"/>
      <c r="J764" s="75"/>
      <c r="K764" s="76"/>
      <c r="L764" s="76"/>
      <c r="M764" s="76"/>
    </row>
    <row r="765" spans="3:13" ht="14.5" x14ac:dyDescent="0.35">
      <c r="C765" s="75"/>
      <c r="D765" s="76"/>
      <c r="E765" s="76"/>
      <c r="I765" s="75"/>
      <c r="J765" s="75"/>
      <c r="K765" s="76"/>
      <c r="L765" s="76"/>
      <c r="M765" s="76"/>
    </row>
    <row r="766" spans="3:13" ht="14.5" x14ac:dyDescent="0.35">
      <c r="C766" s="75"/>
      <c r="D766" s="76"/>
      <c r="E766" s="76"/>
      <c r="I766" s="75"/>
      <c r="J766" s="75"/>
      <c r="K766" s="76"/>
      <c r="L766" s="76"/>
      <c r="M766" s="76"/>
    </row>
    <row r="767" spans="3:13" ht="14.5" x14ac:dyDescent="0.35">
      <c r="C767" s="75"/>
      <c r="D767" s="76"/>
      <c r="E767" s="76"/>
      <c r="I767" s="75"/>
      <c r="J767" s="75"/>
      <c r="K767" s="76"/>
      <c r="L767" s="76"/>
      <c r="M767" s="76"/>
    </row>
    <row r="768" spans="3:13" ht="14.5" x14ac:dyDescent="0.35">
      <c r="C768" s="75"/>
      <c r="D768" s="76"/>
      <c r="E768" s="76"/>
      <c r="I768" s="75"/>
      <c r="J768" s="75"/>
      <c r="K768" s="76"/>
      <c r="L768" s="76"/>
      <c r="M768" s="76"/>
    </row>
    <row r="769" spans="3:13" ht="14.5" x14ac:dyDescent="0.35">
      <c r="C769" s="75"/>
      <c r="D769" s="76"/>
      <c r="E769" s="76"/>
      <c r="I769" s="75"/>
      <c r="J769" s="75"/>
      <c r="K769" s="76"/>
      <c r="L769" s="76"/>
      <c r="M769" s="76"/>
    </row>
    <row r="770" spans="3:13" ht="14.5" x14ac:dyDescent="0.35">
      <c r="C770" s="75"/>
      <c r="D770" s="76"/>
      <c r="E770" s="76"/>
      <c r="I770" s="75"/>
      <c r="J770" s="75"/>
      <c r="K770" s="76"/>
      <c r="L770" s="76"/>
      <c r="M770" s="76"/>
    </row>
    <row r="771" spans="3:13" ht="14.5" x14ac:dyDescent="0.35">
      <c r="C771" s="75"/>
      <c r="D771" s="76"/>
      <c r="E771" s="76"/>
      <c r="I771" s="75"/>
      <c r="J771" s="75"/>
      <c r="K771" s="76"/>
      <c r="L771" s="76"/>
      <c r="M771" s="76"/>
    </row>
    <row r="772" spans="3:13" ht="14.5" x14ac:dyDescent="0.35">
      <c r="C772" s="75"/>
      <c r="D772" s="76"/>
      <c r="E772" s="76"/>
      <c r="I772" s="75"/>
      <c r="J772" s="75"/>
      <c r="K772" s="76"/>
      <c r="L772" s="76"/>
      <c r="M772" s="76"/>
    </row>
    <row r="773" spans="3:13" ht="14.5" x14ac:dyDescent="0.35">
      <c r="C773" s="75"/>
      <c r="D773" s="76"/>
      <c r="E773" s="76"/>
      <c r="I773" s="75"/>
      <c r="J773" s="75"/>
      <c r="K773" s="76"/>
      <c r="L773" s="76"/>
      <c r="M773" s="76"/>
    </row>
    <row r="774" spans="3:13" ht="14.5" x14ac:dyDescent="0.35">
      <c r="C774" s="75"/>
      <c r="D774" s="76"/>
      <c r="E774" s="76"/>
      <c r="I774" s="75"/>
      <c r="J774" s="75"/>
      <c r="K774" s="76"/>
      <c r="L774" s="76"/>
      <c r="M774" s="76"/>
    </row>
    <row r="775" spans="3:13" ht="14.5" x14ac:dyDescent="0.35">
      <c r="C775" s="75"/>
      <c r="D775" s="76"/>
      <c r="E775" s="76"/>
      <c r="I775" s="75"/>
      <c r="J775" s="75"/>
      <c r="K775" s="76"/>
      <c r="L775" s="76"/>
      <c r="M775" s="76"/>
    </row>
    <row r="776" spans="3:13" ht="14.5" x14ac:dyDescent="0.35">
      <c r="C776" s="75"/>
      <c r="D776" s="76"/>
      <c r="E776" s="76"/>
      <c r="I776" s="75"/>
      <c r="J776" s="75"/>
      <c r="K776" s="76"/>
      <c r="L776" s="76"/>
      <c r="M776" s="76"/>
    </row>
    <row r="777" spans="3:13" ht="14.5" x14ac:dyDescent="0.35">
      <c r="C777" s="75"/>
      <c r="D777" s="76"/>
      <c r="E777" s="76"/>
      <c r="I777" s="75"/>
      <c r="J777" s="75"/>
      <c r="K777" s="76"/>
      <c r="L777" s="76"/>
      <c r="M777" s="76"/>
    </row>
    <row r="778" spans="3:13" ht="14.5" x14ac:dyDescent="0.35">
      <c r="C778" s="75"/>
      <c r="D778" s="76"/>
      <c r="E778" s="76"/>
      <c r="I778" s="75"/>
      <c r="J778" s="75"/>
      <c r="K778" s="76"/>
      <c r="L778" s="76"/>
      <c r="M778" s="76"/>
    </row>
    <row r="779" spans="3:13" ht="14.5" x14ac:dyDescent="0.35">
      <c r="C779" s="75"/>
      <c r="D779" s="76"/>
      <c r="E779" s="76"/>
      <c r="I779" s="75"/>
      <c r="J779" s="75"/>
      <c r="K779" s="76"/>
      <c r="L779" s="76"/>
      <c r="M779" s="76"/>
    </row>
    <row r="780" spans="3:13" ht="14.5" x14ac:dyDescent="0.35">
      <c r="C780" s="75"/>
      <c r="D780" s="76"/>
      <c r="E780" s="76"/>
      <c r="I780" s="75"/>
      <c r="J780" s="75"/>
      <c r="K780" s="76"/>
      <c r="L780" s="76"/>
      <c r="M780" s="76"/>
    </row>
    <row r="781" spans="3:13" ht="14.5" x14ac:dyDescent="0.35">
      <c r="C781" s="75"/>
      <c r="D781" s="76"/>
      <c r="E781" s="76"/>
      <c r="I781" s="75"/>
      <c r="J781" s="75"/>
      <c r="K781" s="76"/>
      <c r="L781" s="76"/>
      <c r="M781" s="76"/>
    </row>
    <row r="782" spans="3:13" ht="14.5" x14ac:dyDescent="0.35">
      <c r="C782" s="75"/>
      <c r="D782" s="76"/>
      <c r="E782" s="76"/>
      <c r="I782" s="75"/>
      <c r="J782" s="75"/>
      <c r="K782" s="76"/>
      <c r="L782" s="76"/>
      <c r="M782" s="76"/>
    </row>
    <row r="783" spans="3:13" ht="14.5" x14ac:dyDescent="0.35">
      <c r="C783" s="75"/>
      <c r="D783" s="76"/>
      <c r="E783" s="76"/>
      <c r="I783" s="75"/>
      <c r="J783" s="75"/>
      <c r="K783" s="76"/>
      <c r="L783" s="76"/>
      <c r="M783" s="76"/>
    </row>
    <row r="784" spans="3:13" ht="14.5" x14ac:dyDescent="0.35">
      <c r="C784" s="75"/>
      <c r="D784" s="76"/>
      <c r="E784" s="76"/>
      <c r="I784" s="75"/>
      <c r="J784" s="75"/>
      <c r="K784" s="76"/>
      <c r="L784" s="76"/>
      <c r="M784" s="76"/>
    </row>
    <row r="785" spans="3:13" ht="14.5" x14ac:dyDescent="0.35">
      <c r="C785" s="75"/>
      <c r="D785" s="76"/>
      <c r="E785" s="76"/>
      <c r="I785" s="75"/>
      <c r="J785" s="75"/>
      <c r="K785" s="76"/>
      <c r="L785" s="76"/>
      <c r="M785" s="76"/>
    </row>
    <row r="786" spans="3:13" ht="14.5" x14ac:dyDescent="0.35">
      <c r="C786" s="75"/>
      <c r="D786" s="76"/>
      <c r="E786" s="76"/>
      <c r="I786" s="75"/>
      <c r="J786" s="75"/>
      <c r="K786" s="76"/>
      <c r="L786" s="76"/>
      <c r="M786" s="76"/>
    </row>
    <row r="787" spans="3:13" ht="14.5" x14ac:dyDescent="0.35">
      <c r="C787" s="75"/>
      <c r="D787" s="76"/>
      <c r="E787" s="76"/>
      <c r="I787" s="75"/>
      <c r="J787" s="75"/>
      <c r="K787" s="76"/>
      <c r="L787" s="76"/>
      <c r="M787" s="76"/>
    </row>
    <row r="788" spans="3:13" ht="14.5" x14ac:dyDescent="0.35">
      <c r="C788" s="75"/>
      <c r="D788" s="76"/>
      <c r="E788" s="76"/>
      <c r="I788" s="75"/>
      <c r="J788" s="75"/>
      <c r="K788" s="76"/>
      <c r="L788" s="76"/>
      <c r="M788" s="76"/>
    </row>
    <row r="789" spans="3:13" ht="14.5" x14ac:dyDescent="0.35">
      <c r="C789" s="75"/>
      <c r="D789" s="76"/>
      <c r="E789" s="76"/>
      <c r="I789" s="75"/>
      <c r="J789" s="75"/>
      <c r="K789" s="76"/>
      <c r="L789" s="76"/>
      <c r="M789" s="76"/>
    </row>
    <row r="790" spans="3:13" ht="14.5" x14ac:dyDescent="0.35">
      <c r="C790" s="75"/>
      <c r="D790" s="76"/>
      <c r="E790" s="76"/>
      <c r="I790" s="75"/>
      <c r="J790" s="75"/>
      <c r="K790" s="76"/>
      <c r="L790" s="76"/>
      <c r="M790" s="76"/>
    </row>
    <row r="791" spans="3:13" ht="14.5" x14ac:dyDescent="0.35">
      <c r="C791" s="75"/>
      <c r="D791" s="76"/>
      <c r="E791" s="76"/>
      <c r="I791" s="75"/>
      <c r="J791" s="75"/>
      <c r="K791" s="76"/>
      <c r="L791" s="76"/>
      <c r="M791" s="76"/>
    </row>
    <row r="792" spans="3:13" ht="14.5" x14ac:dyDescent="0.35">
      <c r="C792" s="75"/>
      <c r="D792" s="76"/>
      <c r="E792" s="76"/>
      <c r="I792" s="75"/>
      <c r="J792" s="75"/>
      <c r="K792" s="76"/>
      <c r="L792" s="76"/>
      <c r="M792" s="76"/>
    </row>
    <row r="793" spans="3:13" ht="14.5" x14ac:dyDescent="0.35">
      <c r="C793" s="75"/>
      <c r="D793" s="76"/>
      <c r="E793" s="76"/>
      <c r="I793" s="75"/>
      <c r="J793" s="75"/>
      <c r="K793" s="76"/>
      <c r="L793" s="76"/>
      <c r="M793" s="76"/>
    </row>
    <row r="794" spans="3:13" ht="14.5" x14ac:dyDescent="0.35">
      <c r="C794" s="75"/>
      <c r="D794" s="76"/>
      <c r="E794" s="76"/>
      <c r="I794" s="75"/>
      <c r="J794" s="75"/>
      <c r="K794" s="76"/>
      <c r="L794" s="76"/>
      <c r="M794" s="76"/>
    </row>
    <row r="795" spans="3:13" ht="14.5" x14ac:dyDescent="0.35">
      <c r="C795" s="75"/>
      <c r="D795" s="76"/>
      <c r="E795" s="76"/>
      <c r="I795" s="75"/>
      <c r="J795" s="75"/>
      <c r="K795" s="76"/>
      <c r="L795" s="76"/>
      <c r="M795" s="76"/>
    </row>
    <row r="796" spans="3:13" ht="14.5" x14ac:dyDescent="0.35">
      <c r="C796" s="75"/>
      <c r="D796" s="76"/>
      <c r="E796" s="76"/>
      <c r="I796" s="75"/>
      <c r="J796" s="75"/>
      <c r="K796" s="76"/>
      <c r="L796" s="76"/>
      <c r="M796" s="76"/>
    </row>
    <row r="797" spans="3:13" ht="14.5" x14ac:dyDescent="0.35">
      <c r="C797" s="75"/>
      <c r="D797" s="76"/>
      <c r="E797" s="76"/>
      <c r="I797" s="75"/>
      <c r="J797" s="75"/>
      <c r="K797" s="76"/>
      <c r="L797" s="76"/>
      <c r="M797" s="76"/>
    </row>
    <row r="798" spans="3:13" ht="14.5" x14ac:dyDescent="0.35">
      <c r="C798" s="75"/>
      <c r="D798" s="76"/>
      <c r="E798" s="76"/>
      <c r="I798" s="75"/>
      <c r="J798" s="75"/>
      <c r="K798" s="76"/>
      <c r="L798" s="76"/>
      <c r="M798" s="76"/>
    </row>
    <row r="799" spans="3:13" ht="14.5" x14ac:dyDescent="0.35">
      <c r="C799" s="75"/>
      <c r="D799" s="76"/>
      <c r="E799" s="76"/>
      <c r="I799" s="75"/>
      <c r="J799" s="75"/>
      <c r="K799" s="76"/>
      <c r="L799" s="76"/>
      <c r="M799" s="76"/>
    </row>
    <row r="800" spans="3:13" ht="14.5" x14ac:dyDescent="0.35">
      <c r="C800" s="75"/>
      <c r="D800" s="76"/>
      <c r="E800" s="76"/>
      <c r="I800" s="75"/>
      <c r="J800" s="75"/>
      <c r="K800" s="76"/>
      <c r="L800" s="76"/>
      <c r="M800" s="76"/>
    </row>
    <row r="801" spans="3:13" ht="14.5" x14ac:dyDescent="0.35">
      <c r="C801" s="75"/>
      <c r="D801" s="76"/>
      <c r="E801" s="76"/>
      <c r="I801" s="75"/>
      <c r="J801" s="75"/>
      <c r="K801" s="76"/>
      <c r="L801" s="76"/>
      <c r="M801" s="76"/>
    </row>
    <row r="802" spans="3:13" ht="14.5" x14ac:dyDescent="0.35">
      <c r="C802" s="75"/>
      <c r="D802" s="76"/>
      <c r="E802" s="76"/>
      <c r="I802" s="75"/>
      <c r="J802" s="75"/>
      <c r="K802" s="76"/>
      <c r="L802" s="76"/>
      <c r="M802" s="76"/>
    </row>
    <row r="803" spans="3:13" ht="14.5" x14ac:dyDescent="0.35">
      <c r="C803" s="75"/>
      <c r="D803" s="76"/>
      <c r="E803" s="76"/>
      <c r="I803" s="75"/>
      <c r="J803" s="75"/>
      <c r="K803" s="76"/>
      <c r="L803" s="76"/>
      <c r="M803" s="76"/>
    </row>
    <row r="804" spans="3:13" ht="14.5" x14ac:dyDescent="0.35">
      <c r="C804" s="75"/>
      <c r="D804" s="76"/>
      <c r="E804" s="76"/>
      <c r="I804" s="75"/>
      <c r="J804" s="75"/>
      <c r="K804" s="76"/>
      <c r="L804" s="76"/>
      <c r="M804" s="76"/>
    </row>
    <row r="805" spans="3:13" ht="14.5" x14ac:dyDescent="0.35">
      <c r="C805" s="75"/>
      <c r="D805" s="76"/>
      <c r="E805" s="76"/>
      <c r="I805" s="75"/>
      <c r="J805" s="75"/>
      <c r="K805" s="76"/>
      <c r="L805" s="76"/>
      <c r="M805" s="76"/>
    </row>
    <row r="806" spans="3:13" ht="14.5" x14ac:dyDescent="0.35">
      <c r="C806" s="75"/>
      <c r="D806" s="76"/>
      <c r="E806" s="76"/>
      <c r="I806" s="75"/>
      <c r="J806" s="75"/>
      <c r="K806" s="76"/>
      <c r="L806" s="76"/>
      <c r="M806" s="76"/>
    </row>
    <row r="807" spans="3:13" ht="14.5" x14ac:dyDescent="0.35">
      <c r="C807" s="75"/>
      <c r="D807" s="76"/>
      <c r="E807" s="76"/>
      <c r="I807" s="75"/>
      <c r="J807" s="75"/>
      <c r="K807" s="76"/>
      <c r="L807" s="76"/>
      <c r="M807" s="76"/>
    </row>
    <row r="808" spans="3:13" ht="14.5" x14ac:dyDescent="0.35">
      <c r="C808" s="75"/>
      <c r="D808" s="76"/>
      <c r="E808" s="76"/>
      <c r="I808" s="75"/>
      <c r="J808" s="75"/>
      <c r="K808" s="76"/>
      <c r="L808" s="76"/>
      <c r="M808" s="76"/>
    </row>
    <row r="809" spans="3:13" ht="14.5" x14ac:dyDescent="0.35">
      <c r="C809" s="75"/>
      <c r="D809" s="76"/>
      <c r="E809" s="76"/>
      <c r="I809" s="75"/>
      <c r="J809" s="75"/>
      <c r="K809" s="76"/>
      <c r="L809" s="76"/>
      <c r="M809" s="76"/>
    </row>
    <row r="810" spans="3:13" ht="14.5" x14ac:dyDescent="0.35">
      <c r="C810" s="75"/>
      <c r="D810" s="76"/>
      <c r="E810" s="76"/>
      <c r="I810" s="75"/>
      <c r="J810" s="75"/>
      <c r="K810" s="76"/>
      <c r="L810" s="76"/>
      <c r="M810" s="76"/>
    </row>
    <row r="811" spans="3:13" ht="14.5" x14ac:dyDescent="0.35">
      <c r="C811" s="75"/>
      <c r="D811" s="76"/>
      <c r="E811" s="76"/>
      <c r="I811" s="75"/>
      <c r="J811" s="75"/>
      <c r="K811" s="76"/>
      <c r="L811" s="76"/>
      <c r="M811" s="76"/>
    </row>
    <row r="812" spans="3:13" ht="14.5" x14ac:dyDescent="0.35">
      <c r="C812" s="75"/>
      <c r="D812" s="76"/>
      <c r="E812" s="76"/>
      <c r="I812" s="75"/>
      <c r="J812" s="75"/>
      <c r="K812" s="76"/>
      <c r="L812" s="76"/>
      <c r="M812" s="76"/>
    </row>
    <row r="813" spans="3:13" ht="14.5" x14ac:dyDescent="0.35">
      <c r="C813" s="75"/>
      <c r="D813" s="76"/>
      <c r="E813" s="76"/>
      <c r="I813" s="75"/>
      <c r="J813" s="75"/>
      <c r="K813" s="76"/>
      <c r="L813" s="76"/>
      <c r="M813" s="76"/>
    </row>
    <row r="814" spans="3:13" ht="14.5" x14ac:dyDescent="0.35">
      <c r="C814" s="75"/>
      <c r="D814" s="76"/>
      <c r="E814" s="76"/>
      <c r="I814" s="75"/>
      <c r="J814" s="75"/>
      <c r="K814" s="76"/>
      <c r="L814" s="76"/>
      <c r="M814" s="76"/>
    </row>
    <row r="815" spans="3:13" ht="14.5" x14ac:dyDescent="0.35">
      <c r="C815" s="75"/>
      <c r="D815" s="76"/>
      <c r="E815" s="76"/>
      <c r="I815" s="75"/>
      <c r="J815" s="75"/>
      <c r="K815" s="76"/>
      <c r="L815" s="76"/>
      <c r="M815" s="76"/>
    </row>
    <row r="816" spans="3:13" ht="14.5" x14ac:dyDescent="0.35">
      <c r="C816" s="75"/>
      <c r="D816" s="76"/>
      <c r="E816" s="76"/>
      <c r="I816" s="75"/>
      <c r="J816" s="75"/>
      <c r="K816" s="76"/>
      <c r="L816" s="76"/>
      <c r="M816" s="76"/>
    </row>
    <row r="817" spans="3:13" ht="14.5" x14ac:dyDescent="0.35">
      <c r="C817" s="75"/>
      <c r="D817" s="76"/>
      <c r="E817" s="76"/>
      <c r="I817" s="75"/>
      <c r="J817" s="75"/>
      <c r="K817" s="76"/>
      <c r="L817" s="76"/>
      <c r="M817" s="76"/>
    </row>
    <row r="818" spans="3:13" ht="14.5" x14ac:dyDescent="0.35">
      <c r="C818" s="75"/>
      <c r="D818" s="76"/>
      <c r="E818" s="76"/>
      <c r="I818" s="75"/>
      <c r="J818" s="75"/>
      <c r="K818" s="76"/>
      <c r="L818" s="76"/>
      <c r="M818" s="76"/>
    </row>
    <row r="819" spans="3:13" ht="14.5" x14ac:dyDescent="0.35">
      <c r="C819" s="75"/>
      <c r="D819" s="76"/>
      <c r="E819" s="76"/>
      <c r="I819" s="75"/>
      <c r="J819" s="75"/>
      <c r="K819" s="76"/>
      <c r="L819" s="76"/>
      <c r="M819" s="76"/>
    </row>
    <row r="820" spans="3:13" ht="14.5" x14ac:dyDescent="0.35">
      <c r="C820" s="75"/>
      <c r="D820" s="76"/>
      <c r="E820" s="76"/>
      <c r="I820" s="75"/>
      <c r="J820" s="75"/>
      <c r="K820" s="76"/>
      <c r="L820" s="76"/>
      <c r="M820" s="76"/>
    </row>
    <row r="821" spans="3:13" ht="14.5" x14ac:dyDescent="0.35">
      <c r="C821" s="75"/>
      <c r="D821" s="76"/>
      <c r="E821" s="76"/>
      <c r="I821" s="75"/>
      <c r="J821" s="75"/>
      <c r="K821" s="76"/>
      <c r="L821" s="76"/>
      <c r="M821" s="76"/>
    </row>
    <row r="822" spans="3:13" ht="14.5" x14ac:dyDescent="0.35">
      <c r="C822" s="75"/>
      <c r="D822" s="76"/>
      <c r="E822" s="76"/>
      <c r="I822" s="75"/>
      <c r="J822" s="75"/>
      <c r="K822" s="76"/>
      <c r="L822" s="76"/>
      <c r="M822" s="76"/>
    </row>
    <row r="823" spans="3:13" ht="14.5" x14ac:dyDescent="0.35">
      <c r="C823" s="75"/>
      <c r="D823" s="76"/>
      <c r="E823" s="76"/>
      <c r="I823" s="75"/>
      <c r="J823" s="75"/>
      <c r="K823" s="76"/>
      <c r="L823" s="76"/>
      <c r="M823" s="76"/>
    </row>
    <row r="824" spans="3:13" ht="14.5" x14ac:dyDescent="0.35">
      <c r="C824" s="75"/>
      <c r="D824" s="76"/>
      <c r="E824" s="76"/>
      <c r="I824" s="75"/>
      <c r="J824" s="75"/>
      <c r="K824" s="76"/>
      <c r="L824" s="76"/>
      <c r="M824" s="76"/>
    </row>
    <row r="825" spans="3:13" ht="14.5" x14ac:dyDescent="0.35">
      <c r="C825" s="75"/>
      <c r="D825" s="76"/>
      <c r="E825" s="76"/>
      <c r="I825" s="75"/>
      <c r="J825" s="75"/>
      <c r="K825" s="76"/>
      <c r="L825" s="76"/>
      <c r="M825" s="76"/>
    </row>
    <row r="826" spans="3:13" ht="14.5" x14ac:dyDescent="0.35">
      <c r="C826" s="75"/>
      <c r="D826" s="76"/>
      <c r="E826" s="76"/>
      <c r="I826" s="75"/>
      <c r="J826" s="75"/>
      <c r="K826" s="76"/>
      <c r="L826" s="76"/>
      <c r="M826" s="76"/>
    </row>
    <row r="827" spans="3:13" ht="14.5" x14ac:dyDescent="0.35">
      <c r="C827" s="75"/>
      <c r="D827" s="76"/>
      <c r="E827" s="76"/>
      <c r="I827" s="75"/>
      <c r="J827" s="75"/>
      <c r="K827" s="76"/>
      <c r="L827" s="76"/>
      <c r="M827" s="76"/>
    </row>
    <row r="828" spans="3:13" ht="14.5" x14ac:dyDescent="0.35">
      <c r="C828" s="75"/>
      <c r="D828" s="76"/>
      <c r="E828" s="76"/>
      <c r="I828" s="75"/>
      <c r="J828" s="75"/>
      <c r="K828" s="76"/>
      <c r="L828" s="76"/>
      <c r="M828" s="76"/>
    </row>
    <row r="829" spans="3:13" ht="14.5" x14ac:dyDescent="0.35">
      <c r="C829" s="75"/>
      <c r="D829" s="76"/>
      <c r="E829" s="76"/>
      <c r="I829" s="75"/>
      <c r="J829" s="75"/>
      <c r="K829" s="76"/>
      <c r="L829" s="76"/>
      <c r="M829" s="76"/>
    </row>
    <row r="830" spans="3:13" ht="14.5" x14ac:dyDescent="0.35">
      <c r="C830" s="75"/>
      <c r="D830" s="76"/>
      <c r="E830" s="76"/>
      <c r="I830" s="75"/>
      <c r="J830" s="75"/>
      <c r="K830" s="76"/>
      <c r="L830" s="76"/>
      <c r="M830" s="76"/>
    </row>
    <row r="831" spans="3:13" ht="14.5" x14ac:dyDescent="0.35">
      <c r="C831" s="75"/>
      <c r="D831" s="76"/>
      <c r="E831" s="76"/>
      <c r="I831" s="75"/>
      <c r="J831" s="75"/>
      <c r="K831" s="76"/>
      <c r="L831" s="76"/>
      <c r="M831" s="76"/>
    </row>
    <row r="832" spans="3:13" ht="14.5" x14ac:dyDescent="0.35">
      <c r="C832" s="75"/>
      <c r="D832" s="76"/>
      <c r="E832" s="76"/>
      <c r="I832" s="75"/>
      <c r="J832" s="75"/>
      <c r="K832" s="76"/>
      <c r="L832" s="76"/>
      <c r="M832" s="76"/>
    </row>
    <row r="833" spans="3:13" ht="14.5" x14ac:dyDescent="0.35">
      <c r="C833" s="75"/>
      <c r="D833" s="76"/>
      <c r="E833" s="76"/>
      <c r="I833" s="75"/>
      <c r="J833" s="75"/>
      <c r="K833" s="76"/>
      <c r="L833" s="76"/>
      <c r="M833" s="76"/>
    </row>
    <row r="834" spans="3:13" ht="14.5" x14ac:dyDescent="0.35">
      <c r="C834" s="75"/>
      <c r="D834" s="76"/>
      <c r="E834" s="76"/>
      <c r="I834" s="75"/>
      <c r="J834" s="75"/>
      <c r="K834" s="76"/>
      <c r="L834" s="76"/>
      <c r="M834" s="76"/>
    </row>
    <row r="835" spans="3:13" ht="14.5" x14ac:dyDescent="0.35">
      <c r="C835" s="75"/>
      <c r="D835" s="76"/>
      <c r="E835" s="76"/>
      <c r="I835" s="75"/>
      <c r="J835" s="75"/>
      <c r="K835" s="76"/>
      <c r="L835" s="76"/>
      <c r="M835" s="76"/>
    </row>
    <row r="836" spans="3:13" ht="14.5" x14ac:dyDescent="0.35">
      <c r="C836" s="75"/>
      <c r="D836" s="76"/>
      <c r="E836" s="76"/>
      <c r="I836" s="75"/>
      <c r="J836" s="75"/>
      <c r="K836" s="76"/>
      <c r="L836" s="76"/>
      <c r="M836" s="76"/>
    </row>
    <row r="837" spans="3:13" ht="14.5" x14ac:dyDescent="0.35">
      <c r="C837" s="75"/>
      <c r="D837" s="76"/>
      <c r="E837" s="76"/>
      <c r="I837" s="75"/>
      <c r="J837" s="75"/>
      <c r="K837" s="76"/>
      <c r="L837" s="76"/>
      <c r="M837" s="76"/>
    </row>
    <row r="838" spans="3:13" ht="14.5" x14ac:dyDescent="0.35">
      <c r="C838" s="75"/>
      <c r="D838" s="76"/>
      <c r="E838" s="76"/>
      <c r="I838" s="75"/>
      <c r="J838" s="75"/>
      <c r="K838" s="76"/>
      <c r="L838" s="76"/>
      <c r="M838" s="76"/>
    </row>
    <row r="839" spans="3:13" ht="14.5" x14ac:dyDescent="0.35">
      <c r="C839" s="75"/>
      <c r="D839" s="76"/>
      <c r="E839" s="76"/>
      <c r="I839" s="75"/>
      <c r="J839" s="75"/>
      <c r="K839" s="76"/>
      <c r="L839" s="76"/>
      <c r="M839" s="76"/>
    </row>
    <row r="840" spans="3:13" ht="14.5" x14ac:dyDescent="0.35">
      <c r="C840" s="75"/>
      <c r="D840" s="76"/>
      <c r="E840" s="76"/>
      <c r="I840" s="75"/>
      <c r="J840" s="75"/>
      <c r="K840" s="76"/>
      <c r="L840" s="76"/>
      <c r="M840" s="76"/>
    </row>
    <row r="841" spans="3:13" ht="14.5" x14ac:dyDescent="0.35">
      <c r="C841" s="75"/>
      <c r="D841" s="76"/>
      <c r="E841" s="76"/>
      <c r="I841" s="75"/>
      <c r="J841" s="75"/>
      <c r="K841" s="76"/>
      <c r="L841" s="76"/>
      <c r="M841" s="76"/>
    </row>
    <row r="842" spans="3:13" ht="14.5" x14ac:dyDescent="0.35">
      <c r="C842" s="75"/>
      <c r="D842" s="76"/>
      <c r="E842" s="76"/>
      <c r="I842" s="75"/>
      <c r="J842" s="75"/>
      <c r="K842" s="76"/>
      <c r="L842" s="76"/>
      <c r="M842" s="76"/>
    </row>
    <row r="843" spans="3:13" ht="14.5" x14ac:dyDescent="0.35">
      <c r="C843" s="75"/>
      <c r="D843" s="76"/>
      <c r="E843" s="76"/>
      <c r="I843" s="75"/>
      <c r="J843" s="75"/>
      <c r="K843" s="76"/>
      <c r="L843" s="76"/>
      <c r="M843" s="76"/>
    </row>
    <row r="844" spans="3:13" ht="14.5" x14ac:dyDescent="0.35">
      <c r="C844" s="75"/>
      <c r="D844" s="76"/>
      <c r="E844" s="76"/>
      <c r="I844" s="75"/>
      <c r="J844" s="75"/>
      <c r="K844" s="76"/>
      <c r="L844" s="76"/>
      <c r="M844" s="76"/>
    </row>
    <row r="845" spans="3:13" ht="14.5" x14ac:dyDescent="0.35">
      <c r="C845" s="75"/>
      <c r="D845" s="76"/>
      <c r="E845" s="76"/>
      <c r="I845" s="75"/>
      <c r="J845" s="75"/>
      <c r="K845" s="76"/>
      <c r="L845" s="76"/>
      <c r="M845" s="76"/>
    </row>
    <row r="846" spans="3:13" ht="14.5" x14ac:dyDescent="0.35">
      <c r="C846" s="75"/>
      <c r="D846" s="76"/>
      <c r="E846" s="76"/>
      <c r="I846" s="75"/>
      <c r="J846" s="75"/>
      <c r="K846" s="76"/>
      <c r="L846" s="76"/>
      <c r="M846" s="76"/>
    </row>
    <row r="847" spans="3:13" ht="14.5" x14ac:dyDescent="0.35">
      <c r="C847" s="75"/>
      <c r="D847" s="76"/>
      <c r="E847" s="76"/>
      <c r="I847" s="75"/>
      <c r="J847" s="75"/>
      <c r="K847" s="76"/>
      <c r="L847" s="76"/>
      <c r="M847" s="76"/>
    </row>
    <row r="848" spans="3:13" ht="14.5" x14ac:dyDescent="0.35">
      <c r="C848" s="75"/>
      <c r="D848" s="76"/>
      <c r="E848" s="76"/>
      <c r="I848" s="75"/>
      <c r="J848" s="75"/>
      <c r="K848" s="76"/>
      <c r="L848" s="76"/>
      <c r="M848" s="76"/>
    </row>
    <row r="849" spans="3:13" ht="14.5" x14ac:dyDescent="0.35">
      <c r="C849" s="75"/>
      <c r="D849" s="76"/>
      <c r="E849" s="76"/>
      <c r="I849" s="75"/>
      <c r="J849" s="75"/>
      <c r="K849" s="76"/>
      <c r="L849" s="76"/>
      <c r="M849" s="76"/>
    </row>
    <row r="850" spans="3:13" ht="14.5" x14ac:dyDescent="0.35">
      <c r="C850" s="75"/>
      <c r="D850" s="76"/>
      <c r="E850" s="76"/>
      <c r="I850" s="75"/>
      <c r="J850" s="75"/>
      <c r="K850" s="76"/>
      <c r="L850" s="76"/>
      <c r="M850" s="76"/>
    </row>
    <row r="851" spans="3:13" ht="14.5" x14ac:dyDescent="0.35">
      <c r="C851" s="75"/>
      <c r="D851" s="76"/>
      <c r="E851" s="76"/>
      <c r="I851" s="75"/>
      <c r="J851" s="75"/>
      <c r="K851" s="76"/>
      <c r="L851" s="76"/>
      <c r="M851" s="76"/>
    </row>
    <row r="852" spans="3:13" ht="14.5" x14ac:dyDescent="0.35">
      <c r="C852" s="75"/>
      <c r="D852" s="76"/>
      <c r="E852" s="76"/>
      <c r="I852" s="75"/>
      <c r="J852" s="75"/>
      <c r="K852" s="76"/>
      <c r="L852" s="76"/>
      <c r="M852" s="76"/>
    </row>
    <row r="853" spans="3:13" ht="14.5" x14ac:dyDescent="0.35">
      <c r="C853" s="75"/>
      <c r="D853" s="76"/>
      <c r="E853" s="76"/>
      <c r="I853" s="75"/>
      <c r="J853" s="75"/>
      <c r="K853" s="76"/>
      <c r="L853" s="76"/>
      <c r="M853" s="76"/>
    </row>
    <row r="854" spans="3:13" ht="14.5" x14ac:dyDescent="0.35">
      <c r="C854" s="75"/>
      <c r="D854" s="76"/>
      <c r="E854" s="76"/>
      <c r="I854" s="75"/>
      <c r="J854" s="75"/>
      <c r="K854" s="76"/>
      <c r="L854" s="76"/>
      <c r="M854" s="76"/>
    </row>
    <row r="855" spans="3:13" ht="14.5" x14ac:dyDescent="0.35">
      <c r="C855" s="75"/>
      <c r="D855" s="76"/>
      <c r="E855" s="76"/>
      <c r="I855" s="75"/>
      <c r="J855" s="75"/>
      <c r="K855" s="76"/>
      <c r="L855" s="76"/>
      <c r="M855" s="76"/>
    </row>
    <row r="856" spans="3:13" ht="14.5" x14ac:dyDescent="0.35">
      <c r="C856" s="75"/>
      <c r="D856" s="76"/>
      <c r="E856" s="76"/>
      <c r="I856" s="75"/>
      <c r="J856" s="75"/>
      <c r="K856" s="76"/>
      <c r="L856" s="76"/>
      <c r="M856" s="76"/>
    </row>
    <row r="857" spans="3:13" ht="14.5" x14ac:dyDescent="0.35">
      <c r="C857" s="75"/>
      <c r="D857" s="76"/>
      <c r="E857" s="76"/>
      <c r="I857" s="75"/>
      <c r="J857" s="75"/>
      <c r="K857" s="76"/>
      <c r="L857" s="76"/>
      <c r="M857" s="76"/>
    </row>
    <row r="858" spans="3:13" ht="14.5" x14ac:dyDescent="0.35">
      <c r="C858" s="75"/>
      <c r="D858" s="76"/>
      <c r="E858" s="76"/>
      <c r="I858" s="75"/>
      <c r="J858" s="75"/>
      <c r="K858" s="76"/>
      <c r="L858" s="76"/>
      <c r="M858" s="76"/>
    </row>
    <row r="859" spans="3:13" ht="14.5" x14ac:dyDescent="0.35">
      <c r="C859" s="75"/>
      <c r="D859" s="76"/>
      <c r="E859" s="76"/>
      <c r="I859" s="75"/>
      <c r="J859" s="75"/>
      <c r="K859" s="76"/>
      <c r="L859" s="76"/>
      <c r="M859" s="76"/>
    </row>
    <row r="860" spans="3:13" ht="14.5" x14ac:dyDescent="0.35">
      <c r="C860" s="75"/>
      <c r="D860" s="76"/>
      <c r="E860" s="76"/>
      <c r="I860" s="75"/>
      <c r="J860" s="75"/>
      <c r="K860" s="76"/>
      <c r="L860" s="76"/>
      <c r="M860" s="76"/>
    </row>
    <row r="861" spans="3:13" ht="14.5" x14ac:dyDescent="0.35">
      <c r="C861" s="75"/>
      <c r="D861" s="76"/>
      <c r="E861" s="76"/>
      <c r="I861" s="75"/>
      <c r="J861" s="75"/>
      <c r="K861" s="76"/>
      <c r="L861" s="76"/>
      <c r="M861" s="76"/>
    </row>
    <row r="862" spans="3:13" ht="14.5" x14ac:dyDescent="0.35">
      <c r="C862" s="75"/>
      <c r="D862" s="76"/>
      <c r="E862" s="76"/>
      <c r="I862" s="75"/>
      <c r="J862" s="75"/>
      <c r="K862" s="76"/>
      <c r="L862" s="76"/>
      <c r="M862" s="76"/>
    </row>
    <row r="863" spans="3:13" ht="14.5" x14ac:dyDescent="0.35">
      <c r="C863" s="75"/>
      <c r="D863" s="76"/>
      <c r="E863" s="76"/>
      <c r="I863" s="75"/>
      <c r="J863" s="75"/>
      <c r="K863" s="76"/>
      <c r="L863" s="76"/>
      <c r="M863" s="76"/>
    </row>
    <row r="864" spans="3:13" ht="14.5" x14ac:dyDescent="0.35">
      <c r="C864" s="75"/>
      <c r="D864" s="76"/>
      <c r="E864" s="76"/>
      <c r="I864" s="75"/>
      <c r="J864" s="75"/>
      <c r="K864" s="76"/>
      <c r="L864" s="76"/>
      <c r="M864" s="76"/>
    </row>
    <row r="865" spans="3:13" ht="14.5" x14ac:dyDescent="0.35">
      <c r="C865" s="75"/>
      <c r="D865" s="76"/>
      <c r="E865" s="76"/>
      <c r="I865" s="75"/>
      <c r="J865" s="75"/>
      <c r="K865" s="76"/>
      <c r="L865" s="76"/>
      <c r="M865" s="76"/>
    </row>
    <row r="866" spans="3:13" ht="14.5" x14ac:dyDescent="0.35">
      <c r="C866" s="75"/>
      <c r="D866" s="76"/>
      <c r="E866" s="76"/>
      <c r="I866" s="75"/>
      <c r="J866" s="75"/>
      <c r="K866" s="76"/>
      <c r="L866" s="76"/>
      <c r="M866" s="76"/>
    </row>
    <row r="867" spans="3:13" ht="14.5" x14ac:dyDescent="0.35">
      <c r="C867" s="75"/>
      <c r="D867" s="76"/>
      <c r="E867" s="76"/>
      <c r="I867" s="75"/>
      <c r="J867" s="75"/>
      <c r="K867" s="76"/>
      <c r="L867" s="76"/>
      <c r="M867" s="76"/>
    </row>
    <row r="868" spans="3:13" ht="14.5" x14ac:dyDescent="0.35">
      <c r="C868" s="75"/>
      <c r="D868" s="76"/>
      <c r="E868" s="76"/>
      <c r="I868" s="75"/>
      <c r="J868" s="75"/>
      <c r="K868" s="76"/>
      <c r="L868" s="76"/>
      <c r="M868" s="76"/>
    </row>
    <row r="869" spans="3:13" ht="14.5" x14ac:dyDescent="0.35">
      <c r="C869" s="75"/>
      <c r="D869" s="76"/>
      <c r="E869" s="76"/>
      <c r="I869" s="75"/>
      <c r="J869" s="75"/>
      <c r="K869" s="76"/>
      <c r="L869" s="76"/>
      <c r="M869" s="76"/>
    </row>
    <row r="870" spans="3:13" ht="14.5" x14ac:dyDescent="0.35">
      <c r="C870" s="75"/>
      <c r="D870" s="76"/>
      <c r="E870" s="76"/>
      <c r="I870" s="75"/>
      <c r="J870" s="75"/>
      <c r="K870" s="76"/>
      <c r="L870" s="76"/>
      <c r="M870" s="76"/>
    </row>
    <row r="871" spans="3:13" ht="14.5" x14ac:dyDescent="0.35">
      <c r="C871" s="75"/>
      <c r="D871" s="76"/>
      <c r="E871" s="76"/>
      <c r="I871" s="75"/>
      <c r="J871" s="75"/>
      <c r="K871" s="76"/>
      <c r="L871" s="76"/>
      <c r="M871" s="76"/>
    </row>
    <row r="872" spans="3:13" ht="14.5" x14ac:dyDescent="0.35">
      <c r="C872" s="75"/>
      <c r="D872" s="76"/>
      <c r="E872" s="76"/>
      <c r="I872" s="75"/>
      <c r="J872" s="75"/>
      <c r="K872" s="76"/>
      <c r="L872" s="76"/>
      <c r="M872" s="76"/>
    </row>
    <row r="873" spans="3:13" ht="14.5" x14ac:dyDescent="0.35">
      <c r="C873" s="75"/>
      <c r="D873" s="76"/>
      <c r="E873" s="76"/>
      <c r="I873" s="75"/>
      <c r="J873" s="75"/>
      <c r="K873" s="76"/>
      <c r="L873" s="76"/>
      <c r="M873" s="76"/>
    </row>
    <row r="874" spans="3:13" ht="14.5" x14ac:dyDescent="0.35">
      <c r="C874" s="75"/>
      <c r="D874" s="76"/>
      <c r="E874" s="76"/>
      <c r="I874" s="75"/>
      <c r="J874" s="75"/>
      <c r="K874" s="76"/>
      <c r="L874" s="76"/>
      <c r="M874" s="76"/>
    </row>
    <row r="875" spans="3:13" ht="14.5" x14ac:dyDescent="0.35">
      <c r="C875" s="75"/>
      <c r="D875" s="76"/>
      <c r="E875" s="76"/>
      <c r="I875" s="75"/>
      <c r="J875" s="75"/>
      <c r="K875" s="76"/>
      <c r="L875" s="76"/>
      <c r="M875" s="76"/>
    </row>
    <row r="876" spans="3:13" ht="14.5" x14ac:dyDescent="0.35">
      <c r="C876" s="75"/>
      <c r="D876" s="76"/>
      <c r="E876" s="76"/>
      <c r="I876" s="75"/>
      <c r="J876" s="75"/>
      <c r="K876" s="76"/>
      <c r="L876" s="76"/>
      <c r="M876" s="76"/>
    </row>
    <row r="877" spans="3:13" ht="14.5" x14ac:dyDescent="0.35">
      <c r="C877" s="75"/>
      <c r="D877" s="76"/>
      <c r="E877" s="76"/>
      <c r="I877" s="75"/>
      <c r="J877" s="75"/>
      <c r="K877" s="76"/>
      <c r="L877" s="76"/>
      <c r="M877" s="76"/>
    </row>
    <row r="878" spans="3:13" ht="14.5" x14ac:dyDescent="0.35">
      <c r="C878" s="75"/>
      <c r="D878" s="76"/>
      <c r="E878" s="76"/>
      <c r="I878" s="75"/>
      <c r="J878" s="75"/>
      <c r="K878" s="76"/>
      <c r="L878" s="76"/>
      <c r="M878" s="76"/>
    </row>
    <row r="879" spans="3:13" ht="14.5" x14ac:dyDescent="0.35">
      <c r="C879" s="75"/>
      <c r="D879" s="76"/>
      <c r="E879" s="76"/>
      <c r="I879" s="75"/>
      <c r="J879" s="75"/>
      <c r="K879" s="76"/>
      <c r="L879" s="76"/>
      <c r="M879" s="76"/>
    </row>
    <row r="880" spans="3:13" ht="14.5" x14ac:dyDescent="0.35">
      <c r="C880" s="75"/>
      <c r="D880" s="76"/>
      <c r="E880" s="76"/>
      <c r="I880" s="75"/>
      <c r="J880" s="75"/>
      <c r="K880" s="76"/>
      <c r="L880" s="76"/>
      <c r="M880" s="76"/>
    </row>
    <row r="881" spans="3:13" ht="14.5" x14ac:dyDescent="0.35">
      <c r="C881" s="75"/>
      <c r="D881" s="76"/>
      <c r="E881" s="76"/>
      <c r="I881" s="75"/>
      <c r="J881" s="75"/>
      <c r="K881" s="76"/>
      <c r="L881" s="76"/>
      <c r="M881" s="76"/>
    </row>
    <row r="882" spans="3:13" ht="14.5" x14ac:dyDescent="0.35">
      <c r="C882" s="75"/>
      <c r="D882" s="76"/>
      <c r="E882" s="76"/>
      <c r="I882" s="75"/>
      <c r="J882" s="75"/>
      <c r="K882" s="76"/>
      <c r="L882" s="76"/>
      <c r="M882" s="76"/>
    </row>
    <row r="883" spans="3:13" ht="14.5" x14ac:dyDescent="0.35">
      <c r="C883" s="75"/>
      <c r="D883" s="76"/>
      <c r="E883" s="76"/>
      <c r="I883" s="75"/>
      <c r="J883" s="75"/>
      <c r="K883" s="76"/>
      <c r="L883" s="76"/>
      <c r="M883" s="76"/>
    </row>
    <row r="884" spans="3:13" ht="14.5" x14ac:dyDescent="0.35">
      <c r="C884" s="75"/>
      <c r="D884" s="76"/>
      <c r="E884" s="76"/>
      <c r="I884" s="75"/>
      <c r="J884" s="75"/>
      <c r="K884" s="76"/>
      <c r="L884" s="76"/>
      <c r="M884" s="76"/>
    </row>
    <row r="885" spans="3:13" ht="14.5" x14ac:dyDescent="0.35">
      <c r="C885" s="75"/>
      <c r="D885" s="76"/>
      <c r="E885" s="76"/>
      <c r="I885" s="75"/>
      <c r="J885" s="75"/>
      <c r="K885" s="76"/>
      <c r="L885" s="76"/>
      <c r="M885" s="76"/>
    </row>
    <row r="886" spans="3:13" ht="14.5" x14ac:dyDescent="0.35">
      <c r="C886" s="75"/>
      <c r="D886" s="76"/>
      <c r="E886" s="76"/>
      <c r="I886" s="75"/>
      <c r="J886" s="75"/>
      <c r="K886" s="76"/>
      <c r="L886" s="76"/>
      <c r="M886" s="76"/>
    </row>
    <row r="887" spans="3:13" ht="14.5" x14ac:dyDescent="0.35">
      <c r="C887" s="75"/>
      <c r="D887" s="76"/>
      <c r="E887" s="76"/>
      <c r="I887" s="75"/>
      <c r="J887" s="75"/>
      <c r="K887" s="76"/>
      <c r="L887" s="76"/>
      <c r="M887" s="76"/>
    </row>
    <row r="888" spans="3:13" ht="14.5" x14ac:dyDescent="0.35">
      <c r="C888" s="75"/>
      <c r="D888" s="76"/>
      <c r="E888" s="76"/>
      <c r="I888" s="75"/>
      <c r="J888" s="75"/>
      <c r="K888" s="76"/>
      <c r="L888" s="76"/>
      <c r="M888" s="76"/>
    </row>
    <row r="889" spans="3:13" ht="14.5" x14ac:dyDescent="0.35">
      <c r="C889" s="75"/>
      <c r="D889" s="76"/>
      <c r="E889" s="76"/>
      <c r="I889" s="75"/>
      <c r="J889" s="75"/>
      <c r="K889" s="76"/>
      <c r="L889" s="76"/>
      <c r="M889" s="76"/>
    </row>
    <row r="890" spans="3:13" ht="14.5" x14ac:dyDescent="0.35">
      <c r="C890" s="75"/>
      <c r="D890" s="76"/>
      <c r="E890" s="76"/>
      <c r="I890" s="75"/>
      <c r="J890" s="75"/>
      <c r="K890" s="76"/>
      <c r="L890" s="76"/>
      <c r="M890" s="76"/>
    </row>
    <row r="891" spans="3:13" ht="14.5" x14ac:dyDescent="0.35">
      <c r="C891" s="75"/>
      <c r="D891" s="76"/>
      <c r="E891" s="76"/>
      <c r="I891" s="75"/>
      <c r="J891" s="75"/>
      <c r="K891" s="76"/>
      <c r="L891" s="76"/>
      <c r="M891" s="76"/>
    </row>
    <row r="892" spans="3:13" ht="14.5" x14ac:dyDescent="0.35">
      <c r="C892" s="75"/>
      <c r="D892" s="76"/>
      <c r="E892" s="76"/>
      <c r="I892" s="75"/>
      <c r="J892" s="75"/>
      <c r="K892" s="76"/>
      <c r="L892" s="76"/>
      <c r="M892" s="76"/>
    </row>
    <row r="893" spans="3:13" ht="14.5" x14ac:dyDescent="0.35">
      <c r="C893" s="75"/>
      <c r="D893" s="76"/>
      <c r="E893" s="76"/>
      <c r="I893" s="75"/>
      <c r="J893" s="75"/>
      <c r="K893" s="76"/>
      <c r="L893" s="76"/>
      <c r="M893" s="76"/>
    </row>
    <row r="894" spans="3:13" ht="14.5" x14ac:dyDescent="0.35">
      <c r="C894" s="75"/>
      <c r="D894" s="76"/>
      <c r="E894" s="76"/>
      <c r="I894" s="75"/>
      <c r="J894" s="75"/>
      <c r="K894" s="76"/>
      <c r="L894" s="76"/>
      <c r="M894" s="76"/>
    </row>
    <row r="895" spans="3:13" ht="14.5" x14ac:dyDescent="0.35">
      <c r="C895" s="75"/>
      <c r="D895" s="76"/>
      <c r="E895" s="76"/>
      <c r="I895" s="75"/>
      <c r="J895" s="75"/>
      <c r="K895" s="76"/>
      <c r="L895" s="76"/>
      <c r="M895" s="76"/>
    </row>
    <row r="896" spans="3:13" ht="14.5" x14ac:dyDescent="0.35">
      <c r="C896" s="75"/>
      <c r="D896" s="76"/>
      <c r="E896" s="76"/>
      <c r="I896" s="75"/>
      <c r="J896" s="75"/>
      <c r="K896" s="76"/>
      <c r="L896" s="76"/>
      <c r="M896" s="76"/>
    </row>
    <row r="897" spans="3:13" ht="14.5" x14ac:dyDescent="0.35">
      <c r="C897" s="75"/>
      <c r="D897" s="76"/>
      <c r="E897" s="76"/>
      <c r="I897" s="75"/>
      <c r="J897" s="75"/>
      <c r="K897" s="76"/>
      <c r="L897" s="76"/>
      <c r="M897" s="76"/>
    </row>
    <row r="898" spans="3:13" ht="14.5" x14ac:dyDescent="0.35">
      <c r="C898" s="75"/>
      <c r="D898" s="76"/>
      <c r="E898" s="76"/>
      <c r="I898" s="75"/>
      <c r="J898" s="75"/>
      <c r="K898" s="76"/>
      <c r="L898" s="76"/>
      <c r="M898" s="76"/>
    </row>
    <row r="899" spans="3:13" ht="14.5" x14ac:dyDescent="0.35">
      <c r="C899" s="75"/>
      <c r="D899" s="76"/>
      <c r="E899" s="76"/>
      <c r="I899" s="75"/>
      <c r="J899" s="75"/>
      <c r="K899" s="76"/>
      <c r="L899" s="76"/>
      <c r="M899" s="76"/>
    </row>
    <row r="900" spans="3:13" ht="14.5" x14ac:dyDescent="0.35">
      <c r="C900" s="75"/>
      <c r="D900" s="76"/>
      <c r="E900" s="76"/>
      <c r="I900" s="75"/>
      <c r="J900" s="75"/>
      <c r="K900" s="76"/>
      <c r="L900" s="76"/>
      <c r="M900" s="76"/>
    </row>
    <row r="901" spans="3:13" ht="14.5" x14ac:dyDescent="0.35">
      <c r="C901" s="75"/>
      <c r="D901" s="76"/>
      <c r="E901" s="76"/>
      <c r="I901" s="75"/>
      <c r="J901" s="75"/>
      <c r="K901" s="76"/>
      <c r="L901" s="76"/>
      <c r="M901" s="76"/>
    </row>
    <row r="902" spans="3:13" ht="14.5" x14ac:dyDescent="0.35">
      <c r="C902" s="75"/>
      <c r="D902" s="76"/>
      <c r="E902" s="76"/>
      <c r="I902" s="75"/>
      <c r="J902" s="75"/>
      <c r="K902" s="76"/>
      <c r="L902" s="76"/>
      <c r="M902" s="76"/>
    </row>
    <row r="903" spans="3:13" ht="14.5" x14ac:dyDescent="0.35">
      <c r="C903" s="75"/>
      <c r="D903" s="76"/>
      <c r="E903" s="76"/>
      <c r="I903" s="75"/>
      <c r="J903" s="75"/>
      <c r="K903" s="76"/>
      <c r="L903" s="76"/>
      <c r="M903" s="76"/>
    </row>
    <row r="904" spans="3:13" ht="14.5" x14ac:dyDescent="0.35">
      <c r="C904" s="75"/>
      <c r="D904" s="76"/>
      <c r="E904" s="76"/>
      <c r="I904" s="75"/>
      <c r="J904" s="75"/>
      <c r="K904" s="76"/>
      <c r="L904" s="76"/>
      <c r="M904" s="76"/>
    </row>
    <row r="905" spans="3:13" ht="14.5" x14ac:dyDescent="0.35">
      <c r="C905" s="75"/>
      <c r="D905" s="76"/>
      <c r="E905" s="76"/>
      <c r="I905" s="75"/>
      <c r="J905" s="75"/>
      <c r="K905" s="76"/>
      <c r="L905" s="76"/>
      <c r="M905" s="76"/>
    </row>
    <row r="906" spans="3:13" ht="14.5" x14ac:dyDescent="0.35">
      <c r="C906" s="75"/>
      <c r="D906" s="76"/>
      <c r="E906" s="76"/>
      <c r="I906" s="75"/>
      <c r="J906" s="75"/>
      <c r="K906" s="76"/>
      <c r="L906" s="76"/>
      <c r="M906" s="76"/>
    </row>
    <row r="907" spans="3:13" ht="14.5" x14ac:dyDescent="0.35">
      <c r="C907" s="75"/>
      <c r="D907" s="76"/>
      <c r="E907" s="76"/>
      <c r="I907" s="75"/>
      <c r="J907" s="75"/>
      <c r="K907" s="76"/>
      <c r="L907" s="76"/>
      <c r="M907" s="76"/>
    </row>
    <row r="908" spans="3:13" ht="14.5" x14ac:dyDescent="0.35">
      <c r="C908" s="75"/>
      <c r="D908" s="76"/>
      <c r="E908" s="76"/>
      <c r="I908" s="75"/>
      <c r="J908" s="75"/>
      <c r="K908" s="76"/>
      <c r="L908" s="76"/>
      <c r="M908" s="76"/>
    </row>
    <row r="909" spans="3:13" ht="14.5" x14ac:dyDescent="0.35">
      <c r="C909" s="75"/>
      <c r="D909" s="76"/>
      <c r="E909" s="76"/>
      <c r="I909" s="75"/>
      <c r="J909" s="75"/>
      <c r="K909" s="76"/>
      <c r="L909" s="76"/>
      <c r="M909" s="76"/>
    </row>
    <row r="910" spans="3:13" ht="14.5" x14ac:dyDescent="0.35">
      <c r="C910" s="75"/>
      <c r="D910" s="76"/>
      <c r="E910" s="76"/>
      <c r="I910" s="75"/>
      <c r="J910" s="75"/>
      <c r="K910" s="76"/>
      <c r="L910" s="76"/>
      <c r="M910" s="76"/>
    </row>
    <row r="911" spans="3:13" ht="14.5" x14ac:dyDescent="0.35">
      <c r="C911" s="75"/>
      <c r="D911" s="76"/>
      <c r="E911" s="76"/>
      <c r="I911" s="75"/>
      <c r="J911" s="75"/>
      <c r="K911" s="76"/>
      <c r="L911" s="76"/>
      <c r="M911" s="76"/>
    </row>
    <row r="912" spans="3:13" ht="14.5" x14ac:dyDescent="0.35">
      <c r="C912" s="75"/>
      <c r="D912" s="76"/>
      <c r="E912" s="76"/>
      <c r="I912" s="75"/>
      <c r="J912" s="75"/>
      <c r="K912" s="76"/>
      <c r="L912" s="76"/>
      <c r="M912" s="76"/>
    </row>
    <row r="913" spans="3:13" ht="14.5" x14ac:dyDescent="0.35">
      <c r="C913" s="75"/>
      <c r="D913" s="76"/>
      <c r="E913" s="76"/>
      <c r="I913" s="75"/>
      <c r="J913" s="75"/>
      <c r="K913" s="76"/>
      <c r="L913" s="76"/>
      <c r="M913" s="76"/>
    </row>
    <row r="914" spans="3:13" ht="14.5" x14ac:dyDescent="0.35">
      <c r="C914" s="75"/>
      <c r="D914" s="76"/>
      <c r="E914" s="76"/>
      <c r="I914" s="75"/>
      <c r="J914" s="75"/>
      <c r="K914" s="76"/>
      <c r="L914" s="76"/>
      <c r="M914" s="76"/>
    </row>
    <row r="915" spans="3:13" ht="14.5" x14ac:dyDescent="0.35">
      <c r="C915" s="75"/>
      <c r="D915" s="76"/>
      <c r="E915" s="76"/>
      <c r="I915" s="75"/>
      <c r="J915" s="75"/>
      <c r="K915" s="76"/>
      <c r="L915" s="76"/>
      <c r="M915" s="76"/>
    </row>
    <row r="916" spans="3:13" ht="14.5" x14ac:dyDescent="0.35">
      <c r="C916" s="75"/>
      <c r="D916" s="76"/>
      <c r="E916" s="76"/>
      <c r="I916" s="75"/>
      <c r="J916" s="75"/>
      <c r="K916" s="76"/>
      <c r="L916" s="76"/>
      <c r="M916" s="76"/>
    </row>
    <row r="917" spans="3:13" ht="14.5" x14ac:dyDescent="0.35">
      <c r="C917" s="75"/>
      <c r="D917" s="76"/>
      <c r="E917" s="76"/>
      <c r="I917" s="75"/>
      <c r="J917" s="75"/>
      <c r="K917" s="76"/>
      <c r="L917" s="76"/>
      <c r="M917" s="76"/>
    </row>
    <row r="918" spans="3:13" ht="14.5" x14ac:dyDescent="0.35">
      <c r="C918" s="75"/>
      <c r="D918" s="76"/>
      <c r="E918" s="76"/>
      <c r="I918" s="75"/>
      <c r="J918" s="75"/>
      <c r="K918" s="76"/>
      <c r="L918" s="76"/>
      <c r="M918" s="76"/>
    </row>
    <row r="919" spans="3:13" ht="14.5" x14ac:dyDescent="0.35">
      <c r="C919" s="75"/>
      <c r="D919" s="76"/>
      <c r="E919" s="76"/>
      <c r="I919" s="75"/>
      <c r="J919" s="75"/>
      <c r="K919" s="76"/>
      <c r="L919" s="76"/>
      <c r="M919" s="76"/>
    </row>
    <row r="920" spans="3:13" ht="14.5" x14ac:dyDescent="0.35">
      <c r="C920" s="75"/>
      <c r="D920" s="76"/>
      <c r="E920" s="76"/>
      <c r="I920" s="75"/>
      <c r="J920" s="75"/>
      <c r="K920" s="76"/>
      <c r="L920" s="76"/>
      <c r="M920" s="76"/>
    </row>
    <row r="921" spans="3:13" ht="14.5" x14ac:dyDescent="0.35">
      <c r="C921" s="75"/>
      <c r="D921" s="76"/>
      <c r="E921" s="76"/>
      <c r="I921" s="75"/>
      <c r="J921" s="75"/>
      <c r="K921" s="76"/>
      <c r="L921" s="76"/>
      <c r="M921" s="76"/>
    </row>
    <row r="922" spans="3:13" ht="14.5" x14ac:dyDescent="0.35">
      <c r="C922" s="75"/>
      <c r="D922" s="76"/>
      <c r="E922" s="76"/>
      <c r="I922" s="75"/>
      <c r="J922" s="75"/>
      <c r="K922" s="76"/>
      <c r="L922" s="76"/>
      <c r="M922" s="76"/>
    </row>
    <row r="923" spans="3:13" ht="14.5" x14ac:dyDescent="0.35">
      <c r="C923" s="75"/>
      <c r="D923" s="76"/>
      <c r="E923" s="76"/>
      <c r="I923" s="75"/>
      <c r="J923" s="75"/>
      <c r="K923" s="76"/>
      <c r="L923" s="76"/>
      <c r="M923" s="76"/>
    </row>
    <row r="924" spans="3:13" ht="14.5" x14ac:dyDescent="0.35">
      <c r="C924" s="75"/>
      <c r="D924" s="76"/>
      <c r="E924" s="76"/>
      <c r="I924" s="75"/>
      <c r="J924" s="75"/>
      <c r="K924" s="76"/>
      <c r="L924" s="76"/>
      <c r="M924" s="76"/>
    </row>
    <row r="925" spans="3:13" ht="14.5" x14ac:dyDescent="0.35">
      <c r="C925" s="75"/>
      <c r="D925" s="76"/>
      <c r="E925" s="76"/>
      <c r="I925" s="75"/>
      <c r="J925" s="75"/>
      <c r="K925" s="76"/>
      <c r="L925" s="76"/>
      <c r="M925" s="76"/>
    </row>
    <row r="926" spans="3:13" ht="14.5" x14ac:dyDescent="0.35">
      <c r="C926" s="75"/>
      <c r="D926" s="76"/>
      <c r="E926" s="76"/>
      <c r="I926" s="75"/>
      <c r="J926" s="75"/>
      <c r="K926" s="76"/>
      <c r="L926" s="76"/>
      <c r="M926" s="76"/>
    </row>
    <row r="927" spans="3:13" ht="14.5" x14ac:dyDescent="0.35">
      <c r="C927" s="75"/>
      <c r="D927" s="76"/>
      <c r="E927" s="76"/>
      <c r="I927" s="75"/>
      <c r="J927" s="75"/>
      <c r="K927" s="76"/>
      <c r="L927" s="76"/>
      <c r="M927" s="76"/>
    </row>
    <row r="928" spans="3:13" ht="14.5" x14ac:dyDescent="0.35">
      <c r="C928" s="75"/>
      <c r="D928" s="76"/>
      <c r="E928" s="76"/>
      <c r="I928" s="75"/>
      <c r="J928" s="75"/>
      <c r="K928" s="76"/>
      <c r="L928" s="76"/>
      <c r="M928" s="76"/>
    </row>
    <row r="929" spans="3:13" ht="14.5" x14ac:dyDescent="0.35">
      <c r="C929" s="75"/>
      <c r="D929" s="76"/>
      <c r="E929" s="76"/>
      <c r="I929" s="75"/>
      <c r="J929" s="75"/>
      <c r="K929" s="76"/>
      <c r="L929" s="76"/>
      <c r="M929" s="76"/>
    </row>
    <row r="930" spans="3:13" ht="14.5" x14ac:dyDescent="0.35">
      <c r="C930" s="75"/>
      <c r="D930" s="76"/>
      <c r="E930" s="76"/>
      <c r="I930" s="75"/>
      <c r="J930" s="75"/>
      <c r="K930" s="76"/>
      <c r="L930" s="76"/>
      <c r="M930" s="76"/>
    </row>
    <row r="931" spans="3:13" ht="14.5" x14ac:dyDescent="0.35">
      <c r="C931" s="75"/>
      <c r="D931" s="76"/>
      <c r="E931" s="76"/>
      <c r="I931" s="75"/>
      <c r="J931" s="75"/>
      <c r="K931" s="76"/>
      <c r="L931" s="76"/>
      <c r="M931" s="76"/>
    </row>
    <row r="932" spans="3:13" ht="14.5" x14ac:dyDescent="0.35">
      <c r="C932" s="75"/>
      <c r="D932" s="76"/>
      <c r="E932" s="76"/>
      <c r="I932" s="75"/>
      <c r="J932" s="75"/>
      <c r="K932" s="76"/>
      <c r="L932" s="76"/>
      <c r="M932" s="76"/>
    </row>
    <row r="933" spans="3:13" ht="14.5" x14ac:dyDescent="0.35">
      <c r="C933" s="75"/>
      <c r="D933" s="76"/>
      <c r="E933" s="76"/>
      <c r="I933" s="75"/>
      <c r="J933" s="75"/>
      <c r="K933" s="76"/>
      <c r="L933" s="76"/>
      <c r="M933" s="76"/>
    </row>
    <row r="934" spans="3:13" ht="14.5" x14ac:dyDescent="0.35">
      <c r="C934" s="75"/>
      <c r="D934" s="76"/>
      <c r="E934" s="76"/>
      <c r="I934" s="75"/>
      <c r="J934" s="75"/>
      <c r="K934" s="76"/>
      <c r="L934" s="76"/>
      <c r="M934" s="76"/>
    </row>
    <row r="935" spans="3:13" ht="14.5" x14ac:dyDescent="0.35">
      <c r="C935" s="75"/>
      <c r="D935" s="76"/>
      <c r="E935" s="76"/>
      <c r="I935" s="75"/>
      <c r="J935" s="75"/>
      <c r="K935" s="76"/>
      <c r="L935" s="76"/>
      <c r="M935" s="76"/>
    </row>
    <row r="936" spans="3:13" ht="14.5" x14ac:dyDescent="0.35">
      <c r="C936" s="75"/>
      <c r="D936" s="76"/>
      <c r="E936" s="76"/>
      <c r="I936" s="75"/>
      <c r="J936" s="75"/>
      <c r="K936" s="76"/>
      <c r="L936" s="76"/>
      <c r="M936" s="76"/>
    </row>
    <row r="937" spans="3:13" ht="14.5" x14ac:dyDescent="0.35">
      <c r="C937" s="75"/>
      <c r="D937" s="76"/>
      <c r="E937" s="76"/>
      <c r="I937" s="75"/>
      <c r="J937" s="75"/>
      <c r="K937" s="76"/>
      <c r="L937" s="76"/>
      <c r="M937" s="76"/>
    </row>
    <row r="938" spans="3:13" ht="14.5" x14ac:dyDescent="0.35">
      <c r="C938" s="75"/>
      <c r="D938" s="76"/>
      <c r="E938" s="76"/>
      <c r="I938" s="75"/>
      <c r="J938" s="75"/>
      <c r="K938" s="76"/>
      <c r="L938" s="76"/>
      <c r="M938" s="76"/>
    </row>
    <row r="939" spans="3:13" ht="14.5" x14ac:dyDescent="0.35">
      <c r="C939" s="75"/>
      <c r="D939" s="76"/>
      <c r="E939" s="76"/>
      <c r="I939" s="75"/>
      <c r="J939" s="75"/>
      <c r="K939" s="76"/>
      <c r="L939" s="76"/>
      <c r="M939" s="76"/>
    </row>
    <row r="940" spans="3:13" ht="14.5" x14ac:dyDescent="0.35">
      <c r="C940" s="75"/>
      <c r="D940" s="76"/>
      <c r="E940" s="76"/>
      <c r="I940" s="75"/>
      <c r="J940" s="75"/>
      <c r="K940" s="76"/>
      <c r="L940" s="76"/>
      <c r="M940" s="76"/>
    </row>
    <row r="941" spans="3:13" ht="14.5" x14ac:dyDescent="0.35">
      <c r="C941" s="75"/>
      <c r="D941" s="76"/>
      <c r="E941" s="76"/>
      <c r="I941" s="75"/>
      <c r="J941" s="75"/>
      <c r="K941" s="76"/>
      <c r="L941" s="76"/>
      <c r="M941" s="76"/>
    </row>
    <row r="942" spans="3:13" ht="14.5" x14ac:dyDescent="0.35">
      <c r="C942" s="75"/>
      <c r="D942" s="76"/>
      <c r="E942" s="76"/>
      <c r="I942" s="75"/>
      <c r="J942" s="75"/>
      <c r="K942" s="76"/>
      <c r="L942" s="76"/>
      <c r="M942" s="76"/>
    </row>
    <row r="943" spans="3:13" ht="14.5" x14ac:dyDescent="0.35">
      <c r="C943" s="75"/>
      <c r="D943" s="76"/>
      <c r="E943" s="76"/>
      <c r="I943" s="75"/>
      <c r="J943" s="75"/>
      <c r="K943" s="76"/>
      <c r="L943" s="76"/>
      <c r="M943" s="76"/>
    </row>
    <row r="944" spans="3:13" ht="14.5" x14ac:dyDescent="0.35">
      <c r="C944" s="75"/>
      <c r="D944" s="76"/>
      <c r="E944" s="76"/>
      <c r="I944" s="75"/>
      <c r="J944" s="75"/>
      <c r="K944" s="76"/>
      <c r="L944" s="76"/>
      <c r="M944" s="76"/>
    </row>
    <row r="945" spans="3:13" ht="14.5" x14ac:dyDescent="0.35">
      <c r="C945" s="75"/>
      <c r="D945" s="76"/>
      <c r="E945" s="76"/>
      <c r="I945" s="75"/>
      <c r="J945" s="75"/>
      <c r="K945" s="76"/>
      <c r="L945" s="76"/>
      <c r="M945" s="76"/>
    </row>
    <row r="946" spans="3:13" ht="14.5" x14ac:dyDescent="0.35">
      <c r="C946" s="75"/>
      <c r="D946" s="76"/>
      <c r="E946" s="76"/>
      <c r="I946" s="75"/>
      <c r="J946" s="75"/>
      <c r="K946" s="76"/>
      <c r="L946" s="76"/>
      <c r="M946" s="76"/>
    </row>
    <row r="947" spans="3:13" ht="14.5" x14ac:dyDescent="0.35">
      <c r="C947" s="75"/>
      <c r="D947" s="76"/>
      <c r="E947" s="76"/>
      <c r="I947" s="75"/>
      <c r="J947" s="75"/>
      <c r="K947" s="76"/>
      <c r="L947" s="76"/>
      <c r="M947" s="76"/>
    </row>
    <row r="948" spans="3:13" ht="14.5" x14ac:dyDescent="0.35">
      <c r="C948" s="75"/>
      <c r="D948" s="76"/>
      <c r="E948" s="76"/>
      <c r="I948" s="75"/>
      <c r="J948" s="75"/>
      <c r="K948" s="76"/>
      <c r="L948" s="76"/>
      <c r="M948" s="76"/>
    </row>
    <row r="949" spans="3:13" ht="14.5" x14ac:dyDescent="0.35">
      <c r="C949" s="75"/>
      <c r="D949" s="76"/>
      <c r="E949" s="76"/>
      <c r="I949" s="75"/>
      <c r="J949" s="75"/>
      <c r="K949" s="76"/>
      <c r="L949" s="76"/>
      <c r="M949" s="76"/>
    </row>
    <row r="950" spans="3:13" ht="14.5" x14ac:dyDescent="0.35">
      <c r="C950" s="75"/>
      <c r="D950" s="76"/>
      <c r="E950" s="76"/>
      <c r="I950" s="75"/>
      <c r="J950" s="75"/>
      <c r="K950" s="76"/>
      <c r="L950" s="76"/>
      <c r="M950" s="76"/>
    </row>
    <row r="951" spans="3:13" ht="14.5" x14ac:dyDescent="0.35">
      <c r="C951" s="75"/>
      <c r="D951" s="76"/>
      <c r="E951" s="76"/>
      <c r="I951" s="75"/>
      <c r="J951" s="75"/>
      <c r="K951" s="76"/>
      <c r="L951" s="76"/>
      <c r="M951" s="76"/>
    </row>
    <row r="952" spans="3:13" ht="14.5" x14ac:dyDescent="0.35">
      <c r="C952" s="75"/>
      <c r="D952" s="76"/>
      <c r="E952" s="76"/>
      <c r="I952" s="75"/>
      <c r="J952" s="75"/>
      <c r="K952" s="76"/>
      <c r="L952" s="76"/>
      <c r="M952" s="76"/>
    </row>
    <row r="953" spans="3:13" ht="14.5" x14ac:dyDescent="0.35">
      <c r="C953" s="75"/>
      <c r="D953" s="76"/>
      <c r="E953" s="76"/>
      <c r="I953" s="75"/>
      <c r="J953" s="75"/>
      <c r="K953" s="76"/>
      <c r="L953" s="76"/>
      <c r="M953" s="76"/>
    </row>
    <row r="954" spans="3:13" ht="14.5" x14ac:dyDescent="0.35">
      <c r="C954" s="75"/>
      <c r="D954" s="76"/>
      <c r="E954" s="76"/>
      <c r="I954" s="75"/>
      <c r="J954" s="75"/>
      <c r="K954" s="76"/>
      <c r="L954" s="76"/>
      <c r="M954" s="76"/>
    </row>
    <row r="955" spans="3:13" ht="14.5" x14ac:dyDescent="0.35">
      <c r="C955" s="75"/>
      <c r="D955" s="76"/>
      <c r="E955" s="76"/>
      <c r="I955" s="75"/>
      <c r="J955" s="75"/>
      <c r="K955" s="76"/>
      <c r="L955" s="76"/>
      <c r="M955" s="76"/>
    </row>
    <row r="956" spans="3:13" ht="14.5" x14ac:dyDescent="0.35">
      <c r="C956" s="75"/>
      <c r="D956" s="76"/>
      <c r="E956" s="76"/>
      <c r="I956" s="75"/>
      <c r="J956" s="75"/>
      <c r="K956" s="76"/>
      <c r="L956" s="76"/>
      <c r="M956" s="76"/>
    </row>
    <row r="957" spans="3:13" ht="14.5" x14ac:dyDescent="0.35">
      <c r="C957" s="75"/>
      <c r="D957" s="76"/>
      <c r="E957" s="76"/>
      <c r="I957" s="75"/>
      <c r="J957" s="75"/>
      <c r="K957" s="76"/>
      <c r="L957" s="76"/>
      <c r="M957" s="76"/>
    </row>
    <row r="958" spans="3:13" ht="14.5" x14ac:dyDescent="0.35">
      <c r="C958" s="75"/>
      <c r="D958" s="76"/>
      <c r="E958" s="76"/>
      <c r="I958" s="75"/>
      <c r="J958" s="75"/>
      <c r="K958" s="76"/>
      <c r="L958" s="76"/>
      <c r="M958" s="76"/>
    </row>
    <row r="959" spans="3:13" ht="14.5" x14ac:dyDescent="0.35">
      <c r="C959" s="75"/>
      <c r="D959" s="76"/>
      <c r="E959" s="76"/>
      <c r="I959" s="75"/>
      <c r="J959" s="75"/>
      <c r="K959" s="76"/>
      <c r="L959" s="76"/>
      <c r="M959" s="76"/>
    </row>
    <row r="960" spans="3:13" ht="14.5" x14ac:dyDescent="0.35">
      <c r="C960" s="75"/>
      <c r="D960" s="76"/>
      <c r="E960" s="76"/>
      <c r="I960" s="75"/>
      <c r="J960" s="75"/>
      <c r="K960" s="76"/>
      <c r="L960" s="76"/>
      <c r="M960" s="76"/>
    </row>
    <row r="961" spans="3:13" ht="14.5" x14ac:dyDescent="0.35">
      <c r="C961" s="75"/>
      <c r="D961" s="76"/>
      <c r="E961" s="76"/>
      <c r="I961" s="75"/>
      <c r="J961" s="75"/>
      <c r="K961" s="76"/>
      <c r="L961" s="76"/>
      <c r="M961" s="76"/>
    </row>
    <row r="962" spans="3:13" ht="14.5" x14ac:dyDescent="0.35">
      <c r="C962" s="75"/>
      <c r="D962" s="76"/>
      <c r="E962" s="76"/>
      <c r="I962" s="75"/>
      <c r="J962" s="75"/>
      <c r="K962" s="76"/>
      <c r="L962" s="76"/>
      <c r="M962" s="76"/>
    </row>
    <row r="963" spans="3:13" ht="14.5" x14ac:dyDescent="0.35">
      <c r="C963" s="75"/>
      <c r="D963" s="76"/>
      <c r="E963" s="76"/>
      <c r="I963" s="75"/>
      <c r="J963" s="75"/>
      <c r="K963" s="76"/>
      <c r="L963" s="76"/>
      <c r="M963" s="76"/>
    </row>
    <row r="964" spans="3:13" ht="14.5" x14ac:dyDescent="0.35">
      <c r="C964" s="75"/>
      <c r="D964" s="76"/>
      <c r="E964" s="76"/>
      <c r="I964" s="75"/>
      <c r="J964" s="75"/>
      <c r="K964" s="76"/>
      <c r="L964" s="76"/>
      <c r="M964" s="76"/>
    </row>
    <row r="965" spans="3:13" ht="14.5" x14ac:dyDescent="0.35">
      <c r="C965" s="75"/>
      <c r="D965" s="76"/>
      <c r="E965" s="76"/>
      <c r="I965" s="75"/>
      <c r="J965" s="75"/>
      <c r="K965" s="76"/>
      <c r="L965" s="76"/>
      <c r="M965" s="76"/>
    </row>
    <row r="966" spans="3:13" ht="14.5" x14ac:dyDescent="0.35">
      <c r="C966" s="75"/>
      <c r="D966" s="76"/>
      <c r="E966" s="76"/>
      <c r="I966" s="75"/>
      <c r="J966" s="75"/>
      <c r="K966" s="76"/>
      <c r="L966" s="76"/>
      <c r="M966" s="76"/>
    </row>
    <row r="967" spans="3:13" ht="14.5" x14ac:dyDescent="0.35">
      <c r="C967" s="75"/>
      <c r="D967" s="76"/>
      <c r="E967" s="76"/>
      <c r="I967" s="75"/>
      <c r="J967" s="75"/>
      <c r="K967" s="76"/>
      <c r="L967" s="76"/>
      <c r="M967" s="76"/>
    </row>
    <row r="968" spans="3:13" ht="14.5" x14ac:dyDescent="0.35">
      <c r="C968" s="75"/>
      <c r="D968" s="76"/>
      <c r="E968" s="76"/>
      <c r="I968" s="75"/>
      <c r="J968" s="75"/>
      <c r="K968" s="76"/>
      <c r="L968" s="76"/>
      <c r="M968" s="76"/>
    </row>
    <row r="969" spans="3:13" ht="14.5" x14ac:dyDescent="0.35">
      <c r="C969" s="75"/>
      <c r="D969" s="76"/>
      <c r="E969" s="76"/>
      <c r="I969" s="75"/>
      <c r="J969" s="75"/>
      <c r="K969" s="76"/>
      <c r="L969" s="76"/>
      <c r="M969" s="76"/>
    </row>
    <row r="970" spans="3:13" ht="14.5" x14ac:dyDescent="0.35">
      <c r="C970" s="75"/>
      <c r="D970" s="76"/>
      <c r="E970" s="76"/>
      <c r="I970" s="75"/>
      <c r="J970" s="75"/>
      <c r="K970" s="76"/>
      <c r="L970" s="76"/>
      <c r="M970" s="76"/>
    </row>
    <row r="971" spans="3:13" ht="14.5" x14ac:dyDescent="0.35">
      <c r="C971" s="75"/>
      <c r="D971" s="76"/>
      <c r="E971" s="76"/>
      <c r="I971" s="75"/>
      <c r="J971" s="75"/>
      <c r="K971" s="76"/>
      <c r="L971" s="76"/>
      <c r="M971" s="76"/>
    </row>
    <row r="972" spans="3:13" ht="14.5" x14ac:dyDescent="0.35">
      <c r="C972" s="75"/>
      <c r="D972" s="76"/>
      <c r="E972" s="76"/>
      <c r="I972" s="75"/>
      <c r="J972" s="75"/>
      <c r="K972" s="76"/>
      <c r="L972" s="76"/>
      <c r="M972" s="76"/>
    </row>
    <row r="973" spans="3:13" ht="14.5" x14ac:dyDescent="0.35">
      <c r="C973" s="75"/>
      <c r="D973" s="76"/>
      <c r="E973" s="76"/>
      <c r="I973" s="75"/>
      <c r="J973" s="75"/>
      <c r="K973" s="76"/>
      <c r="L973" s="76"/>
      <c r="M973" s="76"/>
    </row>
    <row r="974" spans="3:13" ht="14.5" x14ac:dyDescent="0.35">
      <c r="C974" s="75"/>
      <c r="D974" s="76"/>
      <c r="E974" s="76"/>
      <c r="I974" s="75"/>
      <c r="J974" s="75"/>
      <c r="K974" s="76"/>
      <c r="L974" s="76"/>
      <c r="M974" s="76"/>
    </row>
    <row r="975" spans="3:13" ht="14.5" x14ac:dyDescent="0.35">
      <c r="C975" s="75"/>
      <c r="D975" s="76"/>
      <c r="E975" s="76"/>
      <c r="I975" s="75"/>
      <c r="J975" s="75"/>
      <c r="K975" s="76"/>
      <c r="L975" s="76"/>
      <c r="M975" s="76"/>
    </row>
    <row r="976" spans="3:13" ht="14.5" x14ac:dyDescent="0.35">
      <c r="C976" s="75"/>
      <c r="D976" s="76"/>
      <c r="E976" s="76"/>
      <c r="I976" s="75"/>
      <c r="J976" s="75"/>
      <c r="K976" s="76"/>
      <c r="L976" s="76"/>
      <c r="M976" s="76"/>
    </row>
    <row r="977" spans="3:13" ht="14.5" x14ac:dyDescent="0.35">
      <c r="C977" s="75"/>
      <c r="D977" s="76"/>
      <c r="E977" s="76"/>
      <c r="I977" s="75"/>
      <c r="J977" s="75"/>
      <c r="K977" s="76"/>
      <c r="L977" s="76"/>
      <c r="M977" s="76"/>
    </row>
    <row r="978" spans="3:13" ht="14.5" x14ac:dyDescent="0.35">
      <c r="C978" s="75"/>
      <c r="D978" s="76"/>
      <c r="E978" s="76"/>
      <c r="I978" s="75"/>
      <c r="J978" s="75"/>
      <c r="K978" s="76"/>
      <c r="L978" s="76"/>
      <c r="M978" s="76"/>
    </row>
    <row r="979" spans="3:13" ht="14.5" x14ac:dyDescent="0.35">
      <c r="C979" s="75"/>
      <c r="D979" s="76"/>
      <c r="E979" s="76"/>
      <c r="I979" s="75"/>
      <c r="J979" s="75"/>
      <c r="K979" s="76"/>
      <c r="L979" s="76"/>
      <c r="M979" s="76"/>
    </row>
    <row r="980" spans="3:13" ht="14.5" x14ac:dyDescent="0.35">
      <c r="C980" s="75"/>
      <c r="D980" s="76"/>
      <c r="E980" s="76"/>
      <c r="I980" s="75"/>
      <c r="J980" s="75"/>
      <c r="K980" s="76"/>
      <c r="L980" s="76"/>
      <c r="M980" s="76"/>
    </row>
    <row r="981" spans="3:13" ht="14.5" x14ac:dyDescent="0.35">
      <c r="C981" s="75"/>
      <c r="D981" s="76"/>
      <c r="E981" s="76"/>
      <c r="I981" s="75"/>
      <c r="J981" s="75"/>
      <c r="K981" s="76"/>
      <c r="L981" s="76"/>
      <c r="M981" s="76"/>
    </row>
    <row r="982" spans="3:13" ht="14.5" x14ac:dyDescent="0.35">
      <c r="C982" s="75"/>
      <c r="D982" s="76"/>
      <c r="E982" s="76"/>
      <c r="I982" s="75"/>
      <c r="J982" s="75"/>
      <c r="K982" s="76"/>
      <c r="L982" s="76"/>
      <c r="M982" s="76"/>
    </row>
    <row r="983" spans="3:13" ht="14.5" x14ac:dyDescent="0.35">
      <c r="C983" s="75"/>
      <c r="D983" s="76"/>
      <c r="E983" s="76"/>
      <c r="I983" s="75"/>
      <c r="J983" s="75"/>
      <c r="K983" s="76"/>
      <c r="L983" s="76"/>
      <c r="M983" s="76"/>
    </row>
    <row r="984" spans="3:13" ht="14.5" x14ac:dyDescent="0.35">
      <c r="C984" s="75"/>
      <c r="D984" s="76"/>
      <c r="E984" s="76"/>
      <c r="I984" s="75"/>
      <c r="J984" s="75"/>
      <c r="K984" s="76"/>
      <c r="L984" s="76"/>
      <c r="M984" s="76"/>
    </row>
    <row r="985" spans="3:13" ht="14.5" x14ac:dyDescent="0.35">
      <c r="C985" s="75"/>
      <c r="D985" s="76"/>
      <c r="E985" s="76"/>
      <c r="I985" s="75"/>
      <c r="J985" s="75"/>
      <c r="K985" s="76"/>
      <c r="L985" s="76"/>
      <c r="M985" s="76"/>
    </row>
    <row r="986" spans="3:13" ht="14.5" x14ac:dyDescent="0.35">
      <c r="C986" s="75"/>
      <c r="D986" s="76"/>
      <c r="E986" s="76"/>
      <c r="I986" s="75"/>
      <c r="J986" s="75"/>
      <c r="K986" s="76"/>
      <c r="L986" s="76"/>
      <c r="M986" s="76"/>
    </row>
    <row r="987" spans="3:13" ht="14.5" x14ac:dyDescent="0.35">
      <c r="C987" s="75"/>
      <c r="D987" s="76"/>
      <c r="E987" s="76"/>
      <c r="I987" s="75"/>
      <c r="J987" s="75"/>
      <c r="K987" s="76"/>
      <c r="L987" s="76"/>
      <c r="M987" s="76"/>
    </row>
    <row r="988" spans="3:13" ht="14.5" x14ac:dyDescent="0.35">
      <c r="C988" s="75"/>
      <c r="D988" s="76"/>
      <c r="E988" s="76"/>
      <c r="I988" s="75"/>
      <c r="J988" s="75"/>
      <c r="K988" s="76"/>
      <c r="L988" s="76"/>
      <c r="M988" s="76"/>
    </row>
    <row r="989" spans="3:13" ht="14.5" x14ac:dyDescent="0.35">
      <c r="C989" s="75"/>
      <c r="D989" s="76"/>
      <c r="E989" s="76"/>
      <c r="I989" s="75"/>
      <c r="J989" s="75"/>
      <c r="K989" s="76"/>
      <c r="L989" s="76"/>
      <c r="M989" s="76"/>
    </row>
    <row r="990" spans="3:13" ht="14.5" x14ac:dyDescent="0.35">
      <c r="C990" s="75"/>
      <c r="D990" s="76"/>
      <c r="E990" s="76"/>
      <c r="I990" s="75"/>
      <c r="J990" s="75"/>
      <c r="K990" s="76"/>
      <c r="L990" s="76"/>
      <c r="M990" s="76"/>
    </row>
    <row r="991" spans="3:13" ht="14.5" x14ac:dyDescent="0.35">
      <c r="C991" s="75"/>
      <c r="D991" s="76"/>
      <c r="E991" s="76"/>
      <c r="I991" s="75"/>
      <c r="J991" s="75"/>
      <c r="K991" s="76"/>
      <c r="L991" s="76"/>
      <c r="M991" s="76"/>
    </row>
    <row r="992" spans="3:13" ht="14.5" x14ac:dyDescent="0.35">
      <c r="C992" s="75"/>
      <c r="D992" s="76"/>
      <c r="E992" s="76"/>
      <c r="I992" s="75"/>
      <c r="J992" s="75"/>
      <c r="K992" s="76"/>
      <c r="L992" s="76"/>
      <c r="M992" s="76"/>
    </row>
    <row r="993" spans="3:13" ht="14.5" x14ac:dyDescent="0.35">
      <c r="C993" s="75"/>
      <c r="D993" s="76"/>
      <c r="E993" s="76"/>
      <c r="I993" s="75"/>
      <c r="J993" s="75"/>
      <c r="K993" s="76"/>
      <c r="L993" s="76"/>
      <c r="M993" s="76"/>
    </row>
    <row r="994" spans="3:13" ht="14.5" x14ac:dyDescent="0.35">
      <c r="C994" s="75"/>
      <c r="D994" s="76"/>
      <c r="E994" s="76"/>
      <c r="I994" s="75"/>
      <c r="J994" s="75"/>
      <c r="K994" s="76"/>
      <c r="L994" s="76"/>
      <c r="M994" s="76"/>
    </row>
    <row r="995" spans="3:13" ht="14.5" x14ac:dyDescent="0.35">
      <c r="C995" s="75"/>
      <c r="D995" s="76"/>
      <c r="E995" s="76"/>
      <c r="I995" s="75"/>
      <c r="J995" s="75"/>
      <c r="K995" s="76"/>
      <c r="L995" s="76"/>
      <c r="M995" s="76"/>
    </row>
    <row r="996" spans="3:13" ht="14.5" x14ac:dyDescent="0.35">
      <c r="C996" s="75"/>
      <c r="D996" s="76"/>
      <c r="E996" s="76"/>
      <c r="I996" s="75"/>
      <c r="J996" s="75"/>
      <c r="K996" s="76"/>
      <c r="L996" s="76"/>
      <c r="M996" s="76"/>
    </row>
    <row r="997" spans="3:13" ht="14.5" x14ac:dyDescent="0.35">
      <c r="C997" s="75"/>
      <c r="D997" s="76"/>
      <c r="E997" s="76"/>
      <c r="I997" s="75"/>
      <c r="J997" s="75"/>
      <c r="K997" s="76"/>
      <c r="L997" s="76"/>
      <c r="M997" s="76"/>
    </row>
    <row r="998" spans="3:13" ht="14.5" x14ac:dyDescent="0.35">
      <c r="C998" s="75"/>
      <c r="D998" s="76"/>
      <c r="E998" s="76"/>
      <c r="I998" s="75"/>
      <c r="J998" s="75"/>
      <c r="K998" s="76"/>
      <c r="L998" s="76"/>
      <c r="M998" s="76"/>
    </row>
    <row r="999" spans="3:13" ht="14.5" x14ac:dyDescent="0.35">
      <c r="C999" s="75"/>
      <c r="D999" s="76"/>
      <c r="E999" s="76"/>
      <c r="I999" s="75"/>
      <c r="J999" s="75"/>
      <c r="K999" s="76"/>
      <c r="L999" s="76"/>
      <c r="M999" s="76"/>
    </row>
    <row r="1000" spans="3:13" ht="14.5" x14ac:dyDescent="0.35">
      <c r="C1000" s="75"/>
      <c r="D1000" s="76"/>
      <c r="E1000" s="76"/>
      <c r="I1000" s="75"/>
      <c r="J1000" s="75"/>
      <c r="K1000" s="76"/>
      <c r="L1000" s="76"/>
      <c r="M1000" s="76"/>
    </row>
    <row r="1001" spans="3:13" ht="14.5" x14ac:dyDescent="0.35">
      <c r="C1001" s="75"/>
      <c r="D1001" s="76"/>
      <c r="E1001" s="76"/>
      <c r="I1001" s="75"/>
      <c r="J1001" s="75"/>
      <c r="K1001" s="76"/>
      <c r="L1001" s="76"/>
      <c r="M1001" s="76"/>
    </row>
    <row r="1002" spans="3:13" ht="14.5" x14ac:dyDescent="0.35">
      <c r="C1002" s="75"/>
      <c r="D1002" s="76"/>
      <c r="E1002" s="76"/>
      <c r="I1002" s="75"/>
      <c r="J1002" s="75"/>
      <c r="K1002" s="76"/>
      <c r="L1002" s="76"/>
      <c r="M1002" s="76"/>
    </row>
    <row r="1003" spans="3:13" ht="14.5" x14ac:dyDescent="0.35">
      <c r="C1003" s="75"/>
      <c r="D1003" s="76"/>
      <c r="E1003" s="76"/>
      <c r="I1003" s="75"/>
      <c r="J1003" s="75"/>
      <c r="K1003" s="76"/>
      <c r="L1003" s="76"/>
      <c r="M1003" s="76"/>
    </row>
    <row r="1004" spans="3:13" ht="14.5" x14ac:dyDescent="0.35">
      <c r="C1004" s="75"/>
      <c r="D1004" s="76"/>
      <c r="E1004" s="76"/>
      <c r="I1004" s="75"/>
      <c r="J1004" s="75"/>
      <c r="K1004" s="76"/>
      <c r="L1004" s="76"/>
      <c r="M1004" s="76"/>
    </row>
    <row r="1005" spans="3:13" ht="14.5" x14ac:dyDescent="0.35">
      <c r="C1005" s="75"/>
      <c r="D1005" s="76"/>
      <c r="E1005" s="76"/>
      <c r="I1005" s="75"/>
      <c r="J1005" s="75"/>
      <c r="K1005" s="76"/>
      <c r="L1005" s="76"/>
      <c r="M1005" s="76"/>
    </row>
    <row r="1006" spans="3:13" ht="14.5" x14ac:dyDescent="0.35">
      <c r="C1006" s="75"/>
      <c r="D1006" s="76"/>
      <c r="E1006" s="76"/>
      <c r="I1006" s="75"/>
      <c r="J1006" s="75"/>
      <c r="K1006" s="76"/>
      <c r="L1006" s="76"/>
      <c r="M1006" s="76"/>
    </row>
    <row r="1007" spans="3:13" ht="14.5" x14ac:dyDescent="0.35">
      <c r="C1007" s="75"/>
      <c r="D1007" s="76"/>
      <c r="E1007" s="76"/>
      <c r="I1007" s="75"/>
      <c r="J1007" s="75"/>
      <c r="K1007" s="76"/>
      <c r="L1007" s="76"/>
      <c r="M1007" s="76"/>
    </row>
    <row r="1008" spans="3:13" ht="14.5" x14ac:dyDescent="0.35">
      <c r="C1008" s="75"/>
      <c r="D1008" s="76"/>
      <c r="E1008" s="76"/>
      <c r="I1008" s="75"/>
      <c r="J1008" s="75"/>
      <c r="K1008" s="76"/>
      <c r="L1008" s="76"/>
      <c r="M1008" s="76"/>
    </row>
    <row r="1009" spans="3:13" ht="14.5" x14ac:dyDescent="0.35">
      <c r="C1009" s="75"/>
      <c r="D1009" s="76"/>
      <c r="E1009" s="76"/>
      <c r="I1009" s="75"/>
      <c r="J1009" s="75"/>
      <c r="K1009" s="76"/>
      <c r="L1009" s="76"/>
      <c r="M1009" s="76"/>
    </row>
    <row r="1010" spans="3:13" ht="14.5" x14ac:dyDescent="0.35">
      <c r="C1010" s="75"/>
      <c r="D1010" s="76"/>
      <c r="E1010" s="76"/>
      <c r="I1010" s="75"/>
      <c r="J1010" s="75"/>
      <c r="K1010" s="76"/>
      <c r="L1010" s="76"/>
      <c r="M1010" s="76"/>
    </row>
    <row r="1011" spans="3:13" ht="14.5" x14ac:dyDescent="0.35">
      <c r="C1011" s="75"/>
      <c r="D1011" s="76"/>
      <c r="E1011" s="76"/>
      <c r="I1011" s="75"/>
      <c r="J1011" s="75"/>
      <c r="K1011" s="76"/>
      <c r="L1011" s="76"/>
      <c r="M1011" s="76"/>
    </row>
    <row r="1012" spans="3:13" ht="14.5" x14ac:dyDescent="0.35">
      <c r="C1012" s="75"/>
      <c r="D1012" s="76"/>
      <c r="E1012" s="76"/>
      <c r="I1012" s="75"/>
      <c r="J1012" s="75"/>
      <c r="K1012" s="76"/>
      <c r="L1012" s="76"/>
      <c r="M1012" s="76"/>
    </row>
    <row r="1013" spans="3:13" ht="14.5" x14ac:dyDescent="0.35">
      <c r="C1013" s="75"/>
      <c r="D1013" s="76"/>
      <c r="E1013" s="76"/>
      <c r="I1013" s="75"/>
      <c r="J1013" s="75"/>
      <c r="K1013" s="76"/>
      <c r="L1013" s="76"/>
      <c r="M1013" s="76"/>
    </row>
    <row r="1014" spans="3:13" ht="14.5" x14ac:dyDescent="0.35">
      <c r="C1014" s="75"/>
      <c r="D1014" s="76"/>
      <c r="E1014" s="76"/>
      <c r="I1014" s="75"/>
      <c r="J1014" s="75"/>
      <c r="K1014" s="76"/>
      <c r="L1014" s="76"/>
      <c r="M1014" s="76"/>
    </row>
    <row r="1015" spans="3:13" ht="14.5" x14ac:dyDescent="0.35">
      <c r="C1015" s="75"/>
      <c r="D1015" s="76"/>
      <c r="E1015" s="76"/>
      <c r="I1015" s="75"/>
      <c r="J1015" s="75"/>
      <c r="K1015" s="76"/>
      <c r="L1015" s="76"/>
      <c r="M1015" s="76"/>
    </row>
    <row r="1016" spans="3:13" ht="14.5" x14ac:dyDescent="0.35">
      <c r="C1016" s="75"/>
      <c r="D1016" s="76"/>
      <c r="E1016" s="76"/>
      <c r="I1016" s="75"/>
      <c r="J1016" s="75"/>
      <c r="K1016" s="76"/>
      <c r="L1016" s="76"/>
      <c r="M1016" s="76"/>
    </row>
    <row r="1017" spans="3:13" ht="14.5" x14ac:dyDescent="0.35">
      <c r="C1017" s="75"/>
      <c r="D1017" s="76"/>
      <c r="E1017" s="76"/>
      <c r="I1017" s="75"/>
      <c r="J1017" s="75"/>
      <c r="K1017" s="76"/>
      <c r="L1017" s="76"/>
      <c r="M1017" s="76"/>
    </row>
    <row r="1018" spans="3:13" ht="14.5" x14ac:dyDescent="0.35">
      <c r="C1018" s="75"/>
      <c r="D1018" s="76"/>
      <c r="E1018" s="76"/>
      <c r="I1018" s="75"/>
      <c r="J1018" s="75"/>
      <c r="K1018" s="76"/>
      <c r="L1018" s="76"/>
      <c r="M1018" s="76"/>
    </row>
    <row r="1019" spans="3:13" ht="14.5" x14ac:dyDescent="0.35">
      <c r="C1019" s="75"/>
      <c r="D1019" s="76"/>
      <c r="E1019" s="76"/>
      <c r="I1019" s="75"/>
      <c r="J1019" s="75"/>
      <c r="K1019" s="76"/>
      <c r="L1019" s="76"/>
      <c r="M1019" s="76"/>
    </row>
    <row r="1020" spans="3:13" ht="14.5" x14ac:dyDescent="0.35">
      <c r="C1020" s="75"/>
      <c r="D1020" s="76"/>
      <c r="E1020" s="76"/>
      <c r="I1020" s="75"/>
      <c r="J1020" s="75"/>
      <c r="K1020" s="76"/>
      <c r="L1020" s="76"/>
      <c r="M1020" s="76"/>
    </row>
    <row r="1021" spans="3:13" ht="14.5" x14ac:dyDescent="0.35">
      <c r="C1021" s="75"/>
      <c r="D1021" s="76"/>
      <c r="E1021" s="76"/>
      <c r="I1021" s="75"/>
      <c r="J1021" s="75"/>
      <c r="K1021" s="76"/>
      <c r="L1021" s="76"/>
      <c r="M1021" s="76"/>
    </row>
    <row r="1022" spans="3:13" ht="14.5" x14ac:dyDescent="0.35">
      <c r="C1022" s="75"/>
      <c r="D1022" s="76"/>
      <c r="E1022" s="76"/>
      <c r="I1022" s="75"/>
      <c r="J1022" s="75"/>
      <c r="K1022" s="76"/>
      <c r="L1022" s="76"/>
      <c r="M1022" s="76"/>
    </row>
    <row r="1023" spans="3:13" ht="14.5" x14ac:dyDescent="0.35">
      <c r="C1023" s="75"/>
      <c r="D1023" s="76"/>
      <c r="E1023" s="76"/>
      <c r="I1023" s="75"/>
      <c r="J1023" s="75"/>
      <c r="K1023" s="76"/>
      <c r="L1023" s="76"/>
      <c r="M1023" s="76"/>
    </row>
    <row r="1024" spans="3:13" ht="14.5" x14ac:dyDescent="0.35">
      <c r="C1024" s="75"/>
      <c r="D1024" s="76"/>
      <c r="E1024" s="76"/>
      <c r="I1024" s="75"/>
      <c r="J1024" s="75"/>
      <c r="K1024" s="76"/>
      <c r="L1024" s="76"/>
      <c r="M1024" s="76"/>
    </row>
    <row r="1025" spans="3:13" ht="14.5" x14ac:dyDescent="0.35">
      <c r="C1025" s="75"/>
      <c r="D1025" s="76"/>
      <c r="E1025" s="76"/>
      <c r="I1025" s="75"/>
      <c r="J1025" s="75"/>
      <c r="K1025" s="76"/>
      <c r="L1025" s="76"/>
      <c r="M1025" s="76"/>
    </row>
    <row r="1026" spans="3:13" ht="14.5" x14ac:dyDescent="0.35">
      <c r="C1026" s="75"/>
      <c r="D1026" s="76"/>
      <c r="E1026" s="76"/>
      <c r="I1026" s="75"/>
      <c r="J1026" s="75"/>
      <c r="K1026" s="76"/>
      <c r="L1026" s="76"/>
      <c r="M1026" s="76"/>
    </row>
    <row r="1027" spans="3:13" ht="14.5" x14ac:dyDescent="0.35">
      <c r="C1027" s="75"/>
      <c r="D1027" s="76"/>
      <c r="E1027" s="76"/>
      <c r="I1027" s="75"/>
      <c r="J1027" s="75"/>
      <c r="K1027" s="76"/>
      <c r="L1027" s="76"/>
      <c r="M1027" s="76"/>
    </row>
    <row r="1028" spans="3:13" ht="14.5" x14ac:dyDescent="0.35">
      <c r="C1028" s="75"/>
      <c r="D1028" s="76"/>
      <c r="E1028" s="76"/>
      <c r="I1028" s="75"/>
      <c r="J1028" s="75"/>
      <c r="K1028" s="76"/>
      <c r="L1028" s="76"/>
      <c r="M1028" s="76"/>
    </row>
    <row r="1029" spans="3:13" ht="14.5" x14ac:dyDescent="0.35">
      <c r="C1029" s="75"/>
      <c r="D1029" s="76"/>
      <c r="E1029" s="76"/>
      <c r="I1029" s="75"/>
      <c r="J1029" s="75"/>
      <c r="K1029" s="76"/>
      <c r="L1029" s="76"/>
      <c r="M1029" s="76"/>
    </row>
    <row r="1030" spans="3:13" ht="14.5" x14ac:dyDescent="0.35">
      <c r="C1030" s="75"/>
      <c r="D1030" s="76"/>
      <c r="E1030" s="76"/>
      <c r="I1030" s="75"/>
      <c r="J1030" s="75"/>
      <c r="K1030" s="76"/>
      <c r="L1030" s="76"/>
      <c r="M1030" s="76"/>
    </row>
    <row r="1031" spans="3:13" ht="14.5" x14ac:dyDescent="0.35">
      <c r="C1031" s="75"/>
      <c r="D1031" s="76"/>
      <c r="E1031" s="76"/>
      <c r="I1031" s="75"/>
      <c r="J1031" s="75"/>
      <c r="K1031" s="76"/>
      <c r="L1031" s="76"/>
      <c r="M1031" s="76"/>
    </row>
    <row r="1032" spans="3:13" ht="14.5" x14ac:dyDescent="0.35">
      <c r="C1032" s="75"/>
      <c r="D1032" s="76"/>
      <c r="E1032" s="76"/>
      <c r="I1032" s="75"/>
      <c r="J1032" s="75"/>
      <c r="K1032" s="76"/>
      <c r="L1032" s="76"/>
      <c r="M1032" s="76"/>
    </row>
    <row r="1033" spans="3:13" ht="14.5" x14ac:dyDescent="0.35">
      <c r="C1033" s="75"/>
      <c r="D1033" s="76"/>
      <c r="E1033" s="76"/>
      <c r="I1033" s="75"/>
      <c r="J1033" s="75"/>
      <c r="K1033" s="76"/>
      <c r="L1033" s="76"/>
      <c r="M1033" s="76"/>
    </row>
    <row r="1034" spans="3:13" ht="14.5" x14ac:dyDescent="0.35">
      <c r="C1034" s="75"/>
      <c r="D1034" s="76"/>
      <c r="E1034" s="76"/>
      <c r="I1034" s="75"/>
      <c r="J1034" s="75"/>
      <c r="K1034" s="76"/>
      <c r="L1034" s="76"/>
      <c r="M1034" s="76"/>
    </row>
    <row r="1035" spans="3:13" ht="14.5" x14ac:dyDescent="0.35">
      <c r="C1035" s="75"/>
      <c r="D1035" s="76"/>
      <c r="E1035" s="76"/>
      <c r="I1035" s="75"/>
      <c r="J1035" s="75"/>
      <c r="K1035" s="76"/>
      <c r="L1035" s="76"/>
      <c r="M1035" s="76"/>
    </row>
    <row r="1036" spans="3:13" ht="14.5" x14ac:dyDescent="0.35">
      <c r="C1036" s="75"/>
      <c r="D1036" s="76"/>
      <c r="E1036" s="76"/>
      <c r="I1036" s="75"/>
      <c r="J1036" s="75"/>
      <c r="K1036" s="76"/>
      <c r="L1036" s="76"/>
      <c r="M1036" s="76"/>
    </row>
    <row r="1037" spans="3:13" ht="14.5" x14ac:dyDescent="0.35">
      <c r="C1037" s="75"/>
      <c r="D1037" s="76"/>
      <c r="E1037" s="76"/>
      <c r="I1037" s="75"/>
      <c r="J1037" s="75"/>
      <c r="K1037" s="76"/>
      <c r="L1037" s="76"/>
      <c r="M1037" s="76"/>
    </row>
    <row r="1038" spans="3:13" ht="14.5" x14ac:dyDescent="0.35">
      <c r="C1038" s="75"/>
      <c r="D1038" s="76"/>
      <c r="E1038" s="76"/>
      <c r="I1038" s="75"/>
      <c r="J1038" s="75"/>
      <c r="K1038" s="76"/>
      <c r="L1038" s="76"/>
      <c r="M1038" s="76"/>
    </row>
    <row r="1039" spans="3:13" ht="14.5" x14ac:dyDescent="0.35">
      <c r="C1039" s="75"/>
      <c r="D1039" s="76"/>
      <c r="E1039" s="76"/>
      <c r="I1039" s="75"/>
      <c r="J1039" s="75"/>
      <c r="K1039" s="76"/>
      <c r="L1039" s="76"/>
      <c r="M1039" s="76"/>
    </row>
    <row r="1040" spans="3:13" ht="14.5" x14ac:dyDescent="0.35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9" sqref="D79"/>
    </sheetView>
  </sheetViews>
  <sheetFormatPr defaultRowHeight="14.5" x14ac:dyDescent="0.35"/>
  <cols>
    <col min="1" max="1" width="30.90625" bestFit="1" customWidth="1"/>
    <col min="3" max="3" width="13.54296875" bestFit="1" customWidth="1"/>
    <col min="4" max="4" width="17.90625" style="50" bestFit="1" customWidth="1"/>
    <col min="5" max="5" width="13.54296875" bestFit="1" customWidth="1"/>
    <col min="6" max="6" width="16.1796875" bestFit="1" customWidth="1"/>
    <col min="7" max="7" width="17.54296875" bestFit="1" customWidth="1"/>
    <col min="8" max="8" width="14.6328125" bestFit="1" customWidth="1"/>
    <col min="9" max="9" width="18.54296875" bestFit="1" customWidth="1"/>
    <col min="10" max="10" width="14" bestFit="1" customWidth="1"/>
    <col min="11" max="11" width="18.54296875" bestFit="1" customWidth="1"/>
    <col min="12" max="12" width="14.1796875" customWidth="1"/>
    <col min="14" max="14" width="11.36328125" bestFit="1" customWidth="1"/>
    <col min="15" max="15" width="18" bestFit="1" customWidth="1"/>
    <col min="16" max="16" width="13.54296875" bestFit="1" customWidth="1"/>
    <col min="17" max="17" width="16.1796875" bestFit="1" customWidth="1"/>
    <col min="18" max="18" width="14.6328125" bestFit="1" customWidth="1"/>
    <col min="19" max="20" width="18.54296875" bestFit="1" customWidth="1"/>
    <col min="21" max="21" width="18" bestFit="1" customWidth="1"/>
    <col min="22" max="22" width="15.08984375" bestFit="1" customWidth="1"/>
    <col min="24" max="24" width="17.08984375" bestFit="1" customWidth="1"/>
    <col min="25" max="25" width="33.54296875" customWidth="1"/>
    <col min="26" max="26" width="17.1796875" bestFit="1" customWidth="1"/>
    <col min="27" max="27" width="18.453125" bestFit="1" customWidth="1"/>
    <col min="28" max="28" width="17.08984375" bestFit="1" customWidth="1"/>
    <col min="29" max="29" width="15.81640625" bestFit="1" customWidth="1"/>
    <col min="30" max="30" width="11.08984375" bestFit="1" customWidth="1"/>
  </cols>
  <sheetData>
    <row r="1" spans="1:42" ht="18.5" x14ac:dyDescent="0.45">
      <c r="B1" s="1390" t="s">
        <v>278</v>
      </c>
      <c r="C1" s="1390"/>
      <c r="D1" s="1390"/>
      <c r="E1" s="1390"/>
      <c r="F1" s="1390"/>
      <c r="G1" s="1390"/>
      <c r="H1" s="1390"/>
      <c r="I1" s="1390"/>
      <c r="J1" s="1390"/>
      <c r="K1" s="1390"/>
      <c r="L1" s="1390"/>
      <c r="M1" s="1390"/>
      <c r="N1" s="1390"/>
      <c r="O1" s="1390"/>
      <c r="P1" s="1390"/>
      <c r="Q1" s="1390"/>
      <c r="R1" s="1390"/>
      <c r="S1" s="1390"/>
    </row>
    <row r="2" spans="1:42" ht="18.5" x14ac:dyDescent="0.45">
      <c r="B2" s="1390" t="s">
        <v>279</v>
      </c>
      <c r="C2" s="1390"/>
      <c r="D2" s="1390"/>
      <c r="E2" s="1390"/>
      <c r="F2" s="1390"/>
      <c r="G2" s="1390"/>
      <c r="H2" s="1390"/>
      <c r="I2" s="1390"/>
      <c r="J2" s="1390"/>
      <c r="K2" s="1390"/>
      <c r="L2" s="1390"/>
      <c r="M2" s="1390"/>
      <c r="N2" s="1390"/>
      <c r="O2" s="1390"/>
      <c r="P2" s="1390"/>
      <c r="Q2" s="1390"/>
      <c r="R2" s="1390"/>
      <c r="S2" s="1390"/>
    </row>
    <row r="3" spans="1:42" ht="18.5" x14ac:dyDescent="0.45">
      <c r="B3" s="1390" t="s">
        <v>280</v>
      </c>
      <c r="C3" s="1390"/>
      <c r="D3" s="1390"/>
      <c r="E3" s="1390"/>
      <c r="F3" s="1390"/>
      <c r="G3" s="1390"/>
      <c r="H3" s="1390"/>
      <c r="I3" s="1390"/>
      <c r="J3" s="1390"/>
      <c r="K3" s="1390"/>
      <c r="L3" s="1390"/>
      <c r="M3" s="1390"/>
      <c r="N3" s="1390"/>
      <c r="O3" s="1390"/>
      <c r="P3" s="1390"/>
      <c r="Q3" s="1390"/>
      <c r="R3" s="1390"/>
      <c r="S3" s="1390"/>
    </row>
    <row r="4" spans="1:42" x14ac:dyDescent="0.35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5">
      <c r="A5" s="15" t="s">
        <v>23</v>
      </c>
      <c r="B5" s="1391"/>
      <c r="C5" s="1392"/>
      <c r="D5" s="1391" t="s">
        <v>24</v>
      </c>
      <c r="E5" s="1393"/>
      <c r="F5" s="1392"/>
      <c r="G5" s="1391" t="s">
        <v>25</v>
      </c>
      <c r="H5" s="1393"/>
      <c r="I5" s="1392"/>
      <c r="J5" s="1391" t="s">
        <v>318</v>
      </c>
      <c r="K5" s="1392"/>
      <c r="L5" s="111" t="s">
        <v>150</v>
      </c>
      <c r="U5" t="s">
        <v>802</v>
      </c>
    </row>
    <row r="6" spans="1:42" x14ac:dyDescent="0.35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394" t="s">
        <v>162</v>
      </c>
      <c r="Y6" s="1394"/>
      <c r="Z6" s="1394"/>
      <c r="AA6" s="1394"/>
      <c r="AB6" s="1394"/>
      <c r="AC6" s="1394"/>
      <c r="AD6" s="1395"/>
    </row>
    <row r="7" spans="1:42" x14ac:dyDescent="0.35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5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9862.5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5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5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96" t="s">
        <v>331</v>
      </c>
      <c r="Y10" s="1397"/>
      <c r="Z10" s="1397"/>
      <c r="AA10" s="1397"/>
      <c r="AB10" s="1397"/>
      <c r="AC10" s="1397"/>
      <c r="AD10" s="1398"/>
    </row>
    <row r="11" spans="1:42" x14ac:dyDescent="0.35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1.3537451834508638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5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5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5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5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5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5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5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5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5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68" t="s">
        <v>576</v>
      </c>
      <c r="Y20" s="1368"/>
      <c r="Z20" s="1368"/>
      <c r="AA20" s="1368"/>
      <c r="AB20" s="1368"/>
      <c r="AC20" s="1368"/>
    </row>
    <row r="21" spans="1:29" x14ac:dyDescent="0.35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5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5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5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85" t="s">
        <v>575</v>
      </c>
      <c r="Y24" s="1385"/>
      <c r="Z24" s="1385"/>
      <c r="AA24" s="1385"/>
      <c r="AB24" s="1385"/>
      <c r="AC24" s="1385"/>
    </row>
    <row r="25" spans="1:29" x14ac:dyDescent="0.35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4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670650000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5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86" t="s">
        <v>575</v>
      </c>
      <c r="Y27" s="1387"/>
      <c r="Z27" s="1388">
        <f>SUM(X26:AC26)</f>
        <v>925245000</v>
      </c>
      <c r="AA27" s="1387"/>
      <c r="AB27" s="1387"/>
      <c r="AC27" s="1389"/>
    </row>
    <row r="28" spans="1:29" ht="15" thickBot="1" x14ac:dyDescent="0.4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0.7248350436911305</v>
      </c>
      <c r="Y28" s="684">
        <f t="shared" ref="Y28:AC28" si="10">Y26/$Z$27</f>
        <v>1.0316186523569432E-2</v>
      </c>
      <c r="Z28" s="684">
        <f t="shared" si="10"/>
        <v>0.23777485963177319</v>
      </c>
      <c r="AA28" s="684">
        <f t="shared" si="10"/>
        <v>1.6860399137525735E-2</v>
      </c>
      <c r="AB28" s="684">
        <f t="shared" si="10"/>
        <v>6.8090073440007781E-3</v>
      </c>
      <c r="AC28" s="685">
        <f t="shared" si="10"/>
        <v>3.4045036720003891E-3</v>
      </c>
    </row>
    <row r="29" spans="1:29" x14ac:dyDescent="0.35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5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5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5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5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5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5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5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5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5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5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5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5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5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5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5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5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5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5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5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5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5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5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5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5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5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5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5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5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5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5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5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5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5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5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5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5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5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5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5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5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5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5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5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9862.5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5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5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5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5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5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5">
      <c r="A78" s="431">
        <v>46315</v>
      </c>
      <c r="B78" s="18"/>
      <c r="C78" s="18"/>
      <c r="D78" s="120">
        <v>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5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5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5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5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5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5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5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5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5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5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5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5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5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5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5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5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5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5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5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5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5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5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5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5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81640625" defaultRowHeight="14.5" x14ac:dyDescent="0.35"/>
  <cols>
    <col min="1" max="2" width="8.81640625" style="1"/>
    <col min="3" max="3" width="8.81640625" style="1" customWidth="1"/>
    <col min="4" max="4" width="7.453125" style="1" bestFit="1" customWidth="1"/>
    <col min="5" max="5" width="11.81640625" style="1" bestFit="1" customWidth="1"/>
    <col min="6" max="6" width="9.6328125" style="263" bestFit="1" customWidth="1"/>
    <col min="7" max="7" width="14.90625" style="1" bestFit="1" customWidth="1"/>
    <col min="8" max="8" width="14.54296875" style="266" customWidth="1"/>
    <col min="9" max="9" width="10.453125" style="268" customWidth="1"/>
    <col min="10" max="10" width="12.54296875" style="1" customWidth="1"/>
    <col min="11" max="11" width="14.81640625" style="1" customWidth="1"/>
    <col min="12" max="12" width="13.1796875" style="1" customWidth="1"/>
    <col min="13" max="13" width="12.6328125" style="1" customWidth="1"/>
    <col min="14" max="14" width="14.08984375" style="332" customWidth="1"/>
    <col min="15" max="15" width="65.08984375" style="1" bestFit="1" customWidth="1"/>
    <col min="16" max="18" width="8.81640625" style="1"/>
    <col min="19" max="19" width="15.54296875" style="1" bestFit="1" customWidth="1"/>
    <col min="20" max="16384" width="8.81640625" style="1"/>
  </cols>
  <sheetData>
    <row r="2" spans="2:27" x14ac:dyDescent="0.35">
      <c r="J2" s="3"/>
    </row>
    <row r="3" spans="2:27" ht="36" customHeight="1" thickBot="1" x14ac:dyDescent="0.4"/>
    <row r="4" spans="2:27" ht="39" customHeight="1" thickBot="1" x14ac:dyDescent="0.55000000000000004">
      <c r="B4" s="1434" t="s">
        <v>663</v>
      </c>
      <c r="C4" s="1435"/>
      <c r="D4" s="1435"/>
      <c r="E4" s="1435"/>
      <c r="F4" s="1435"/>
      <c r="G4" s="1435"/>
      <c r="H4" s="1435"/>
      <c r="I4" s="1435"/>
      <c r="J4" s="1435"/>
      <c r="K4" s="1435"/>
      <c r="L4" s="1435"/>
      <c r="M4" s="1435"/>
      <c r="N4" s="1435"/>
      <c r="O4" s="1436"/>
    </row>
    <row r="5" spans="2:27" ht="75.650000000000006" customHeight="1" thickBot="1" x14ac:dyDescent="0.4">
      <c r="B5" s="1430" t="s">
        <v>0</v>
      </c>
      <c r="C5" s="1431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91" t="s">
        <v>11</v>
      </c>
      <c r="T5" s="1392"/>
      <c r="W5" s="1368" t="s">
        <v>18</v>
      </c>
      <c r="X5" s="1368"/>
      <c r="Y5" s="1368"/>
      <c r="Z5" s="1368"/>
      <c r="AA5" s="1368"/>
    </row>
    <row r="6" spans="2:27" ht="14" customHeight="1" thickBot="1" x14ac:dyDescent="0.5">
      <c r="B6" s="1407">
        <v>46174</v>
      </c>
      <c r="C6" s="140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20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4" customHeight="1" thickBot="1" x14ac:dyDescent="0.5">
      <c r="B7" s="1409"/>
      <c r="C7" s="141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2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4" customHeight="1" thickBot="1" x14ac:dyDescent="0.5">
      <c r="B8" s="1424">
        <v>46175</v>
      </c>
      <c r="C8" s="142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2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9" thickBot="1" x14ac:dyDescent="0.5">
      <c r="B9" s="1426"/>
      <c r="C9" s="1427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2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9" thickBot="1" x14ac:dyDescent="0.5">
      <c r="B10" s="1407">
        <v>46176</v>
      </c>
      <c r="C10" s="1408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11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9" thickBot="1" x14ac:dyDescent="0.5">
      <c r="B11" s="1409"/>
      <c r="C11" s="1410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1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9" thickBot="1" x14ac:dyDescent="0.5">
      <c r="B12" s="1424">
        <v>46177</v>
      </c>
      <c r="C12" s="142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2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9" thickBot="1" x14ac:dyDescent="0.5">
      <c r="B13" s="1426"/>
      <c r="C13" s="142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2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9" thickBot="1" x14ac:dyDescent="0.5">
      <c r="B14" s="1407">
        <v>46252</v>
      </c>
      <c r="C14" s="1408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11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9" thickBot="1" x14ac:dyDescent="0.5">
      <c r="B15" s="1409"/>
      <c r="C15" s="1410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12"/>
      <c r="O15" s="284"/>
    </row>
    <row r="16" spans="2:27" ht="19" thickBot="1" x14ac:dyDescent="0.5">
      <c r="B16" s="1424">
        <v>46253</v>
      </c>
      <c r="C16" s="142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28">
        <f>SUM(L16:L17)</f>
        <v>339.80495999999999</v>
      </c>
      <c r="O16" s="346" t="s">
        <v>405</v>
      </c>
    </row>
    <row r="17" spans="2:23" ht="19" thickBot="1" x14ac:dyDescent="0.5">
      <c r="B17" s="1426"/>
      <c r="C17" s="142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29"/>
      <c r="O17" s="346" t="s">
        <v>384</v>
      </c>
    </row>
    <row r="18" spans="2:23" ht="19" thickBot="1" x14ac:dyDescent="0.5">
      <c r="B18" s="1407">
        <v>46254</v>
      </c>
      <c r="C18" s="1408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11">
        <f>SUM(L18:L19)</f>
        <v>404.57339999999999</v>
      </c>
      <c r="O18" s="284" t="s">
        <v>405</v>
      </c>
      <c r="T18" s="3"/>
    </row>
    <row r="19" spans="2:23" ht="19" thickBot="1" x14ac:dyDescent="0.5">
      <c r="B19" s="1409"/>
      <c r="C19" s="1410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37"/>
      <c r="O19" s="284" t="s">
        <v>406</v>
      </c>
      <c r="T19" s="109"/>
    </row>
    <row r="20" spans="2:23" ht="19" thickBot="1" x14ac:dyDescent="0.5">
      <c r="B20" s="1407">
        <v>46255</v>
      </c>
      <c r="C20" s="1408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11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9" thickBot="1" x14ac:dyDescent="0.5">
      <c r="B21" s="1409"/>
      <c r="C21" s="141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37"/>
      <c r="O21" s="284"/>
      <c r="S21" s="2"/>
      <c r="T21" s="110"/>
    </row>
    <row r="22" spans="2:23" ht="19" thickBot="1" x14ac:dyDescent="0.5">
      <c r="B22" s="1407">
        <v>46256</v>
      </c>
      <c r="C22" s="1408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11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9" thickBot="1" x14ac:dyDescent="0.5">
      <c r="B23" s="1409"/>
      <c r="C23" s="141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12"/>
      <c r="O23" s="284"/>
      <c r="P23" s="8"/>
      <c r="T23" s="109"/>
    </row>
    <row r="24" spans="2:23" ht="19" thickBot="1" x14ac:dyDescent="0.5">
      <c r="B24" s="1407">
        <v>46257</v>
      </c>
      <c r="C24" s="140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11">
        <f>SUM(L24:L25)</f>
        <v>0</v>
      </c>
      <c r="O24" s="284"/>
    </row>
    <row r="25" spans="2:23" ht="19" thickBot="1" x14ac:dyDescent="0.5">
      <c r="B25" s="1409"/>
      <c r="C25" s="141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12"/>
      <c r="O25" s="284"/>
      <c r="T25" s="3"/>
    </row>
    <row r="26" spans="2:23" ht="19" thickBot="1" x14ac:dyDescent="0.5">
      <c r="B26" s="1407">
        <v>46258</v>
      </c>
      <c r="C26" s="1408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11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9" thickBot="1" x14ac:dyDescent="0.5">
      <c r="B27" s="1409"/>
      <c r="C27" s="141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12"/>
      <c r="O27" s="284"/>
    </row>
    <row r="28" spans="2:23" ht="19" thickBot="1" x14ac:dyDescent="0.5">
      <c r="B28" s="1407">
        <v>46259</v>
      </c>
      <c r="C28" s="140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11">
        <f>SUM(L28:L29)</f>
        <v>0</v>
      </c>
      <c r="O28" s="284"/>
    </row>
    <row r="29" spans="2:23" ht="19" thickBot="1" x14ac:dyDescent="0.5">
      <c r="B29" s="1409"/>
      <c r="C29" s="141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12"/>
      <c r="O29" s="284"/>
      <c r="P29" s="8"/>
    </row>
    <row r="30" spans="2:23" ht="19" thickBot="1" x14ac:dyDescent="0.5">
      <c r="B30" s="1407">
        <v>46260</v>
      </c>
      <c r="C30" s="140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11">
        <f t="shared" ref="N30" si="13">SUM(L30:L31)</f>
        <v>0</v>
      </c>
      <c r="O30" s="284"/>
    </row>
    <row r="31" spans="2:23" ht="19" thickBot="1" x14ac:dyDescent="0.5">
      <c r="B31" s="1409"/>
      <c r="C31" s="141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12"/>
      <c r="O31" s="284"/>
    </row>
    <row r="32" spans="2:23" ht="56" thickBot="1" x14ac:dyDescent="0.5">
      <c r="B32" s="1407">
        <v>46261</v>
      </c>
      <c r="C32" s="1408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20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9" thickBot="1" x14ac:dyDescent="0.5">
      <c r="B33" s="1409"/>
      <c r="C33" s="141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21"/>
      <c r="O33" s="284"/>
    </row>
    <row r="34" spans="2:24" ht="19" thickBot="1" x14ac:dyDescent="0.5">
      <c r="B34" s="1407">
        <v>46262</v>
      </c>
      <c r="C34" s="1408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20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9" thickBot="1" x14ac:dyDescent="0.5">
      <c r="B35" s="1409"/>
      <c r="C35" s="141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21"/>
      <c r="O35" s="284"/>
    </row>
    <row r="36" spans="2:24" ht="19" thickBot="1" x14ac:dyDescent="0.4">
      <c r="B36" s="1407">
        <v>46263</v>
      </c>
      <c r="C36" s="1408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20">
        <f>SUM(L36:L37)</f>
        <v>288.52199999999999</v>
      </c>
      <c r="O36" s="1432" t="str">
        <f>'Crushing Down Time Hours'!G17</f>
        <v>istirahat jam 12-13, 14:00-15:00 ada loading material dari mining</v>
      </c>
    </row>
    <row r="37" spans="2:24" ht="19" thickBot="1" x14ac:dyDescent="0.4">
      <c r="B37" s="1409"/>
      <c r="C37" s="141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21"/>
      <c r="O37" s="1433"/>
    </row>
    <row r="38" spans="2:24" ht="19" thickBot="1" x14ac:dyDescent="0.5">
      <c r="B38" s="1407">
        <v>46264</v>
      </c>
      <c r="C38" s="1408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20">
        <f t="shared" ref="N38" si="15">SUM(L38:L39)</f>
        <v>64.583999999999989</v>
      </c>
      <c r="O38" s="284"/>
      <c r="Q38" s="4"/>
    </row>
    <row r="39" spans="2:24" ht="19" thickBot="1" x14ac:dyDescent="0.5">
      <c r="B39" s="1409"/>
      <c r="C39" s="141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21"/>
      <c r="O39" s="284"/>
    </row>
    <row r="40" spans="2:24" ht="19" hidden="1" thickBot="1" x14ac:dyDescent="0.5">
      <c r="B40" s="1407">
        <v>46265</v>
      </c>
      <c r="C40" s="140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11">
        <f>SUM(L40:L41)</f>
        <v>0</v>
      </c>
      <c r="O40" s="284"/>
    </row>
    <row r="41" spans="2:24" ht="19" hidden="1" thickBot="1" x14ac:dyDescent="0.5">
      <c r="B41" s="1409"/>
      <c r="C41" s="141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12"/>
      <c r="O41" s="284"/>
    </row>
    <row r="42" spans="2:24" ht="19" hidden="1" thickBot="1" x14ac:dyDescent="0.5">
      <c r="B42" s="1407">
        <v>46266</v>
      </c>
      <c r="C42" s="140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11">
        <f t="shared" ref="N42" si="16">SUM(L42:L43)</f>
        <v>0</v>
      </c>
      <c r="O42" s="284"/>
    </row>
    <row r="43" spans="2:24" ht="19" hidden="1" thickBot="1" x14ac:dyDescent="0.5">
      <c r="B43" s="1409"/>
      <c r="C43" s="141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12"/>
      <c r="O43" s="284"/>
    </row>
    <row r="44" spans="2:24" ht="19" hidden="1" thickBot="1" x14ac:dyDescent="0.5">
      <c r="B44" s="1407">
        <v>46267</v>
      </c>
      <c r="C44" s="140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11">
        <f t="shared" ref="N44" si="17">SUM(L44:L45)</f>
        <v>0</v>
      </c>
      <c r="O44" s="284"/>
    </row>
    <row r="45" spans="2:24" ht="19" hidden="1" thickBot="1" x14ac:dyDescent="0.5">
      <c r="B45" s="1409"/>
      <c r="C45" s="141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12"/>
      <c r="O45" s="284"/>
    </row>
    <row r="46" spans="2:24" ht="19" hidden="1" thickBot="1" x14ac:dyDescent="0.5">
      <c r="B46" s="1407">
        <v>46268</v>
      </c>
      <c r="C46" s="140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11">
        <f t="shared" ref="N46:N58" si="18">SUM(L46:L47)</f>
        <v>0</v>
      </c>
      <c r="O46" s="284"/>
    </row>
    <row r="47" spans="2:24" ht="19" hidden="1" thickBot="1" x14ac:dyDescent="0.5">
      <c r="B47" s="1409"/>
      <c r="C47" s="141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12"/>
      <c r="O47" s="284"/>
    </row>
    <row r="48" spans="2:24" ht="19" hidden="1" thickBot="1" x14ac:dyDescent="0.5">
      <c r="B48" s="1407">
        <v>46269</v>
      </c>
      <c r="C48" s="140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11">
        <f t="shared" si="18"/>
        <v>0</v>
      </c>
      <c r="O48" s="284"/>
    </row>
    <row r="49" spans="2:22" ht="19" hidden="1" thickBot="1" x14ac:dyDescent="0.5">
      <c r="B49" s="1409"/>
      <c r="C49" s="141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12"/>
      <c r="O49" s="284"/>
    </row>
    <row r="50" spans="2:22" ht="19" hidden="1" thickBot="1" x14ac:dyDescent="0.5">
      <c r="B50" s="1407">
        <v>46270</v>
      </c>
      <c r="C50" s="140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11">
        <f t="shared" si="18"/>
        <v>0</v>
      </c>
      <c r="O50" s="284"/>
      <c r="R50" s="1">
        <f>180/12</f>
        <v>15</v>
      </c>
    </row>
    <row r="51" spans="2:22" ht="19" hidden="1" thickBot="1" x14ac:dyDescent="0.5">
      <c r="B51" s="1409"/>
      <c r="C51" s="141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12"/>
      <c r="O51" s="284"/>
      <c r="P51" s="4"/>
    </row>
    <row r="52" spans="2:22" ht="19" hidden="1" thickBot="1" x14ac:dyDescent="0.5">
      <c r="B52" s="1407">
        <v>46271</v>
      </c>
      <c r="C52" s="140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11">
        <f t="shared" si="18"/>
        <v>0</v>
      </c>
      <c r="O52" s="284"/>
    </row>
    <row r="53" spans="2:22" ht="19" hidden="1" thickBot="1" x14ac:dyDescent="0.5">
      <c r="B53" s="1409"/>
      <c r="C53" s="141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12"/>
      <c r="O53" s="284"/>
      <c r="R53" s="1">
        <f>R50*4</f>
        <v>60</v>
      </c>
    </row>
    <row r="54" spans="2:22" ht="19" hidden="1" thickBot="1" x14ac:dyDescent="0.5">
      <c r="B54" s="1407">
        <v>46272</v>
      </c>
      <c r="C54" s="140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11">
        <f t="shared" si="18"/>
        <v>0</v>
      </c>
      <c r="O54" s="284"/>
    </row>
    <row r="55" spans="2:22" ht="19" hidden="1" thickBot="1" x14ac:dyDescent="0.5">
      <c r="B55" s="1409"/>
      <c r="C55" s="141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12"/>
      <c r="O55" s="284"/>
      <c r="R55" s="1">
        <f>R53*1.7</f>
        <v>102</v>
      </c>
      <c r="S55" s="1">
        <v>9570</v>
      </c>
    </row>
    <row r="56" spans="2:22" ht="19" hidden="1" thickBot="1" x14ac:dyDescent="0.5">
      <c r="B56" s="1407">
        <v>46273</v>
      </c>
      <c r="C56" s="140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11">
        <f t="shared" si="18"/>
        <v>0</v>
      </c>
      <c r="O56" s="284"/>
      <c r="R56" s="4"/>
      <c r="S56" s="1">
        <v>9795</v>
      </c>
      <c r="U56" s="2"/>
      <c r="V56" s="2"/>
    </row>
    <row r="57" spans="2:22" ht="19" hidden="1" thickBot="1" x14ac:dyDescent="0.5">
      <c r="B57" s="1409"/>
      <c r="C57" s="141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12"/>
      <c r="O57" s="284"/>
      <c r="Q57" s="4"/>
      <c r="R57" s="4"/>
      <c r="S57" s="1">
        <v>1190</v>
      </c>
    </row>
    <row r="58" spans="2:22" ht="19" hidden="1" thickBot="1" x14ac:dyDescent="0.5">
      <c r="B58" s="1407">
        <v>46274</v>
      </c>
      <c r="C58" s="140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11">
        <f t="shared" si="18"/>
        <v>0</v>
      </c>
      <c r="O58" s="284"/>
      <c r="P58" s="8"/>
      <c r="S58" s="1">
        <f>S56-S57</f>
        <v>8605</v>
      </c>
    </row>
    <row r="59" spans="2:22" ht="19" hidden="1" thickBot="1" x14ac:dyDescent="0.5">
      <c r="B59" s="1409"/>
      <c r="C59" s="141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12"/>
      <c r="O59" s="284"/>
      <c r="P59" s="4"/>
      <c r="S59" s="2">
        <f>(S55-S58)/S55</f>
        <v>0.10083594566353186</v>
      </c>
    </row>
    <row r="60" spans="2:22" ht="19" thickBot="1" x14ac:dyDescent="0.5">
      <c r="B60" s="1407">
        <v>46275</v>
      </c>
      <c r="C60" s="1408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22">
        <f>SUM(L60:L61)</f>
        <v>86.346000000000004</v>
      </c>
      <c r="O60" s="284"/>
      <c r="P60" s="8"/>
    </row>
    <row r="61" spans="2:22" ht="19" thickBot="1" x14ac:dyDescent="0.5">
      <c r="B61" s="1409"/>
      <c r="C61" s="141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23"/>
      <c r="O61" s="284"/>
      <c r="P61" s="8"/>
    </row>
    <row r="62" spans="2:22" ht="19" thickBot="1" x14ac:dyDescent="0.5">
      <c r="B62" s="1407">
        <v>46276</v>
      </c>
      <c r="C62" s="140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22">
        <f>SUM(L62:L63)</f>
        <v>0</v>
      </c>
      <c r="O62" s="284"/>
      <c r="P62" s="8"/>
    </row>
    <row r="63" spans="2:22" ht="19" thickBot="1" x14ac:dyDescent="0.5">
      <c r="B63" s="1409"/>
      <c r="C63" s="141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23"/>
      <c r="O63" s="284"/>
      <c r="P63" s="8"/>
    </row>
    <row r="64" spans="2:22" ht="19" thickBot="1" x14ac:dyDescent="0.5">
      <c r="B64" s="1407">
        <v>46277</v>
      </c>
      <c r="C64" s="1408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22">
        <f>SUM(L64:L65)</f>
        <v>394.524</v>
      </c>
      <c r="O64" s="284"/>
      <c r="P64" s="8"/>
    </row>
    <row r="65" spans="2:16" ht="19" thickBot="1" x14ac:dyDescent="0.5">
      <c r="B65" s="1409"/>
      <c r="C65" s="1410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23"/>
      <c r="O65" s="284"/>
      <c r="P65" s="8"/>
    </row>
    <row r="66" spans="2:16" ht="19" thickBot="1" x14ac:dyDescent="0.5">
      <c r="B66" s="1407">
        <v>46278</v>
      </c>
      <c r="C66" s="1408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22">
        <f>SUM(L66:L67)</f>
        <v>315.19799999999998</v>
      </c>
      <c r="O66" s="284"/>
      <c r="P66" s="8"/>
    </row>
    <row r="67" spans="2:16" ht="19" thickBot="1" x14ac:dyDescent="0.5">
      <c r="B67" s="1409"/>
      <c r="C67" s="1410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23"/>
      <c r="O67" s="284"/>
      <c r="P67" s="8"/>
    </row>
    <row r="68" spans="2:16" ht="19" hidden="1" thickBot="1" x14ac:dyDescent="0.5">
      <c r="B68" s="1407">
        <v>46279</v>
      </c>
      <c r="C68" s="140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13">
        <f t="shared" ref="N68" si="31">SUM(L68:L69)</f>
        <v>0</v>
      </c>
      <c r="O68" s="284"/>
      <c r="P68" s="8"/>
    </row>
    <row r="69" spans="2:16" ht="19" hidden="1" thickBot="1" x14ac:dyDescent="0.5">
      <c r="B69" s="1409"/>
      <c r="C69" s="141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14"/>
      <c r="O69" s="284"/>
      <c r="P69" s="8"/>
    </row>
    <row r="70" spans="2:16" ht="19" hidden="1" thickBot="1" x14ac:dyDescent="0.5">
      <c r="B70" s="1407">
        <v>46280</v>
      </c>
      <c r="C70" s="140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13">
        <f t="shared" ref="N70" si="32">SUM(L70:L71)</f>
        <v>0</v>
      </c>
      <c r="O70" s="284"/>
      <c r="P70" s="8"/>
    </row>
    <row r="71" spans="2:16" ht="19" hidden="1" thickBot="1" x14ac:dyDescent="0.5">
      <c r="B71" s="1409"/>
      <c r="C71" s="141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14"/>
      <c r="O71" s="284"/>
      <c r="P71" s="8"/>
    </row>
    <row r="72" spans="2:16" ht="19" hidden="1" thickBot="1" x14ac:dyDescent="0.5">
      <c r="B72" s="1407">
        <v>46281</v>
      </c>
      <c r="C72" s="140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13">
        <f t="shared" ref="N72" si="33">SUM(L72:L73)</f>
        <v>0</v>
      </c>
      <c r="O72" s="284"/>
      <c r="P72" s="8"/>
    </row>
    <row r="73" spans="2:16" ht="19" hidden="1" thickBot="1" x14ac:dyDescent="0.5">
      <c r="B73" s="1409"/>
      <c r="C73" s="141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14"/>
      <c r="O73" s="284"/>
      <c r="P73" s="8"/>
    </row>
    <row r="74" spans="2:16" ht="19" hidden="1" thickBot="1" x14ac:dyDescent="0.5">
      <c r="B74" s="1407">
        <v>46282</v>
      </c>
      <c r="C74" s="140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13">
        <f t="shared" ref="N74" si="34">SUM(L74:L75)</f>
        <v>0</v>
      </c>
      <c r="O74" s="284"/>
      <c r="P74" s="8"/>
    </row>
    <row r="75" spans="2:16" ht="19" hidden="1" thickBot="1" x14ac:dyDescent="0.5">
      <c r="B75" s="1409"/>
      <c r="C75" s="141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14"/>
      <c r="O75" s="284"/>
      <c r="P75" s="8"/>
    </row>
    <row r="76" spans="2:16" ht="19" thickBot="1" x14ac:dyDescent="0.5">
      <c r="B76" s="1407">
        <v>46283</v>
      </c>
      <c r="C76" s="140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13">
        <f>SUM(L76:L77)</f>
        <v>241.488</v>
      </c>
      <c r="O76" s="284" t="s">
        <v>637</v>
      </c>
      <c r="P76" s="8"/>
    </row>
    <row r="77" spans="2:16" ht="19" thickBot="1" x14ac:dyDescent="0.5">
      <c r="B77" s="1409"/>
      <c r="C77" s="1410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14"/>
      <c r="O77" s="284" t="s">
        <v>638</v>
      </c>
      <c r="P77" s="8"/>
    </row>
    <row r="78" spans="2:16" ht="18.5" x14ac:dyDescent="0.45">
      <c r="B78" s="1407">
        <v>46284</v>
      </c>
      <c r="C78" s="1408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22">
        <f>SUM(L78:L80)</f>
        <v>353.78460000000001</v>
      </c>
      <c r="O78" s="284" t="s">
        <v>637</v>
      </c>
      <c r="P78" s="8"/>
    </row>
    <row r="79" spans="2:16" ht="18.5" x14ac:dyDescent="0.45">
      <c r="B79" s="1417"/>
      <c r="C79" s="1404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22"/>
      <c r="O79" s="284"/>
      <c r="P79" s="8"/>
    </row>
    <row r="80" spans="2:16" ht="19" thickBot="1" x14ac:dyDescent="0.5">
      <c r="B80" s="1409"/>
      <c r="C80" s="1410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23"/>
      <c r="O80" s="284"/>
      <c r="P80" s="8"/>
    </row>
    <row r="81" spans="2:16" ht="19" thickBot="1" x14ac:dyDescent="0.5">
      <c r="B81" s="1407">
        <v>46285</v>
      </c>
      <c r="C81" s="1408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22">
        <f t="shared" ref="N81" si="45">SUM(L81:L83)</f>
        <v>212.32900000000001</v>
      </c>
      <c r="O81" s="284" t="s">
        <v>637</v>
      </c>
      <c r="P81" s="8"/>
    </row>
    <row r="82" spans="2:16" ht="19" thickBot="1" x14ac:dyDescent="0.5">
      <c r="B82" s="1417"/>
      <c r="C82" s="1404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22"/>
      <c r="O82" s="284"/>
      <c r="P82" s="8"/>
    </row>
    <row r="83" spans="2:16" ht="19" thickBot="1" x14ac:dyDescent="0.5">
      <c r="B83" s="1409"/>
      <c r="C83" s="1410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23"/>
      <c r="O83" s="284"/>
      <c r="P83" s="8"/>
    </row>
    <row r="84" spans="2:16" ht="19" thickBot="1" x14ac:dyDescent="0.5">
      <c r="B84" s="1407">
        <v>46286</v>
      </c>
      <c r="C84" s="1408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13">
        <f t="shared" ref="N84" si="46">SUM(L84:L85)</f>
        <v>248.43</v>
      </c>
      <c r="O84" s="284" t="s">
        <v>694</v>
      </c>
      <c r="P84" s="8"/>
    </row>
    <row r="85" spans="2:16" ht="19" thickBot="1" x14ac:dyDescent="0.5">
      <c r="B85" s="1409"/>
      <c r="C85" s="141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14"/>
      <c r="O85" s="284"/>
      <c r="P85" s="8"/>
    </row>
    <row r="86" spans="2:16" ht="19" thickBot="1" x14ac:dyDescent="0.5">
      <c r="B86" s="1407">
        <v>46287</v>
      </c>
      <c r="C86" s="140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13">
        <f t="shared" ref="N86" si="50">SUM(L86:L87)</f>
        <v>133.38000000000002</v>
      </c>
      <c r="O86" s="284"/>
      <c r="P86" s="8"/>
    </row>
    <row r="87" spans="2:16" ht="19" thickBot="1" x14ac:dyDescent="0.5">
      <c r="B87" s="1409"/>
      <c r="C87" s="141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14"/>
      <c r="O87" s="284"/>
      <c r="P87" s="8"/>
    </row>
    <row r="88" spans="2:16" ht="19" thickBot="1" x14ac:dyDescent="0.5">
      <c r="B88" s="1407">
        <v>46288</v>
      </c>
      <c r="C88" s="140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13">
        <f>SUM(L88:L89)</f>
        <v>402.63600000000008</v>
      </c>
      <c r="O88" s="284"/>
      <c r="P88" s="8"/>
    </row>
    <row r="89" spans="2:16" ht="19" thickBot="1" x14ac:dyDescent="0.5">
      <c r="B89" s="1409"/>
      <c r="C89" s="1410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14"/>
      <c r="O89" s="284"/>
      <c r="P89" s="8"/>
    </row>
    <row r="90" spans="2:16" ht="19" thickBot="1" x14ac:dyDescent="0.5">
      <c r="B90" s="1407">
        <v>46289</v>
      </c>
      <c r="C90" s="140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13">
        <f t="shared" ref="N90" si="59">SUM(L90:L91)</f>
        <v>219.92100000000002</v>
      </c>
      <c r="O90" s="284"/>
      <c r="P90" s="8"/>
    </row>
    <row r="91" spans="2:16" ht="19" thickBot="1" x14ac:dyDescent="0.5">
      <c r="B91" s="1409"/>
      <c r="C91" s="1410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14"/>
      <c r="O91" s="284"/>
      <c r="P91" s="8"/>
    </row>
    <row r="92" spans="2:16" ht="19" thickBot="1" x14ac:dyDescent="0.5">
      <c r="B92" s="1407">
        <v>46290</v>
      </c>
      <c r="C92" s="140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13">
        <f t="shared" ref="N92" si="64">SUM(L92:L93)</f>
        <v>217.62</v>
      </c>
      <c r="O92" s="284"/>
      <c r="P92" s="8"/>
    </row>
    <row r="93" spans="2:16" ht="19" thickBot="1" x14ac:dyDescent="0.5">
      <c r="B93" s="1409"/>
      <c r="C93" s="1410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14"/>
      <c r="O93" s="284"/>
      <c r="P93" s="8"/>
    </row>
    <row r="94" spans="2:16" ht="19" thickBot="1" x14ac:dyDescent="0.5">
      <c r="B94" s="1407">
        <v>46291</v>
      </c>
      <c r="C94" s="140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13">
        <f t="shared" ref="N94" si="69">SUM(L94:L95)</f>
        <v>253.77300000000002</v>
      </c>
      <c r="O94" s="284"/>
      <c r="P94" s="8"/>
    </row>
    <row r="95" spans="2:16" ht="19" thickBot="1" x14ac:dyDescent="0.5">
      <c r="B95" s="1409"/>
      <c r="C95" s="1410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14"/>
      <c r="O95" s="284"/>
      <c r="P95" s="8"/>
    </row>
    <row r="96" spans="2:16" ht="19" thickBot="1" x14ac:dyDescent="0.5">
      <c r="B96" s="1407">
        <v>46292</v>
      </c>
      <c r="C96" s="140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13">
        <f t="shared" ref="N96" si="70">SUM(L96:L97)</f>
        <v>0</v>
      </c>
      <c r="O96" s="284"/>
      <c r="P96" s="8"/>
    </row>
    <row r="97" spans="2:16" ht="19" thickBot="1" x14ac:dyDescent="0.5">
      <c r="B97" s="1409"/>
      <c r="C97" s="141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14"/>
      <c r="O97" s="284"/>
      <c r="P97" s="8"/>
    </row>
    <row r="98" spans="2:16" ht="19" thickBot="1" x14ac:dyDescent="0.5">
      <c r="B98" s="1407">
        <v>46293</v>
      </c>
      <c r="C98" s="140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13">
        <f t="shared" ref="N98" si="75">SUM(L98:L99)</f>
        <v>182.988</v>
      </c>
      <c r="O98" s="284"/>
      <c r="P98" s="8"/>
    </row>
    <row r="99" spans="2:16" ht="19" thickBot="1" x14ac:dyDescent="0.5">
      <c r="B99" s="1409"/>
      <c r="C99" s="141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14"/>
      <c r="O99" s="284"/>
      <c r="P99" s="8"/>
    </row>
    <row r="100" spans="2:16" ht="19" thickBot="1" x14ac:dyDescent="0.5">
      <c r="B100" s="1407">
        <v>46294</v>
      </c>
      <c r="C100" s="140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13">
        <f t="shared" ref="N100" si="76">SUM(L100:L101)</f>
        <v>0</v>
      </c>
      <c r="O100" s="284"/>
      <c r="P100" s="8"/>
    </row>
    <row r="101" spans="2:16" ht="19" thickBot="1" x14ac:dyDescent="0.5">
      <c r="B101" s="1409"/>
      <c r="C101" s="141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14"/>
      <c r="O101" s="284"/>
      <c r="P101" s="8"/>
    </row>
    <row r="102" spans="2:16" ht="19" thickBot="1" x14ac:dyDescent="0.5">
      <c r="B102" s="1407">
        <v>46295</v>
      </c>
      <c r="C102" s="140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13">
        <f>SUM(L102:L103)</f>
        <v>121.485</v>
      </c>
      <c r="O102" s="284"/>
      <c r="P102" s="8"/>
    </row>
    <row r="103" spans="2:16" ht="19" thickBot="1" x14ac:dyDescent="0.5">
      <c r="B103" s="1409"/>
      <c r="C103" s="141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19"/>
      <c r="O103" s="284"/>
      <c r="P103" s="8"/>
    </row>
    <row r="104" spans="2:16" ht="19" thickBot="1" x14ac:dyDescent="0.5">
      <c r="B104" s="1407">
        <v>46296</v>
      </c>
      <c r="C104" s="140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13">
        <f>SUM(L104:L105)</f>
        <v>295.03500000000003</v>
      </c>
      <c r="O104" s="284"/>
      <c r="P104" s="8"/>
    </row>
    <row r="105" spans="2:16" ht="18.5" x14ac:dyDescent="0.45">
      <c r="B105" s="1417"/>
      <c r="C105" s="140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18"/>
      <c r="O105" s="284"/>
      <c r="P105" s="8"/>
    </row>
    <row r="106" spans="2:16" ht="18.5" x14ac:dyDescent="0.45">
      <c r="B106" s="1415">
        <v>46297</v>
      </c>
      <c r="C106" s="1415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16">
        <f>SUM(L106:L109)</f>
        <v>241.2345</v>
      </c>
      <c r="O106" s="284"/>
      <c r="P106" s="8"/>
    </row>
    <row r="107" spans="2:16" ht="18.5" x14ac:dyDescent="0.45">
      <c r="B107" s="1415"/>
      <c r="C107" s="1415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16"/>
      <c r="O107" s="284"/>
      <c r="P107" s="8"/>
    </row>
    <row r="108" spans="2:16" ht="18.5" x14ac:dyDescent="0.45">
      <c r="B108" s="1415"/>
      <c r="C108" s="1415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16"/>
      <c r="O108" s="284"/>
      <c r="P108" s="8"/>
    </row>
    <row r="109" spans="2:16" ht="18.5" x14ac:dyDescent="0.45">
      <c r="B109" s="1415"/>
      <c r="C109" s="1415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16"/>
      <c r="O109" s="284"/>
      <c r="P109" s="8"/>
    </row>
    <row r="110" spans="2:16" ht="18.5" x14ac:dyDescent="0.45">
      <c r="B110" s="1415">
        <v>46298</v>
      </c>
      <c r="C110" s="1415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399">
        <f>SUM(L110:L111)</f>
        <v>464.91899999999998</v>
      </c>
      <c r="O110" s="284"/>
      <c r="P110" s="8"/>
    </row>
    <row r="111" spans="2:16" ht="18.5" x14ac:dyDescent="0.45">
      <c r="B111" s="1415"/>
      <c r="C111" s="1415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00"/>
      <c r="O111" s="284"/>
      <c r="P111" s="8"/>
    </row>
    <row r="112" spans="2:16" ht="18.5" x14ac:dyDescent="0.45">
      <c r="B112" s="1415">
        <v>46299</v>
      </c>
      <c r="C112" s="1415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.5" x14ac:dyDescent="0.45">
      <c r="B113" s="1415"/>
      <c r="C113" s="1415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.5" x14ac:dyDescent="0.45">
      <c r="B114" s="1415">
        <v>46300</v>
      </c>
      <c r="C114" s="1415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399">
        <f>SUM(L114:L115)</f>
        <v>19.655999999999999</v>
      </c>
      <c r="O114" s="1189"/>
      <c r="P114" s="8"/>
    </row>
    <row r="115" spans="2:16" ht="18.5" x14ac:dyDescent="0.45">
      <c r="B115" s="1415"/>
      <c r="C115" s="1415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00"/>
      <c r="O115" s="1189"/>
      <c r="P115" s="8"/>
    </row>
    <row r="116" spans="2:16" ht="18.5" x14ac:dyDescent="0.45">
      <c r="B116" s="1415">
        <v>46301</v>
      </c>
      <c r="C116" s="1415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399">
        <f>SUM(L116:L117)</f>
        <v>94.77</v>
      </c>
      <c r="O116" s="1189"/>
      <c r="P116" s="8"/>
    </row>
    <row r="117" spans="2:16" ht="18.5" x14ac:dyDescent="0.45">
      <c r="B117" s="1415"/>
      <c r="C117" s="1415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00"/>
      <c r="O117" s="1189"/>
      <c r="P117" s="8"/>
    </row>
    <row r="118" spans="2:16" ht="18.5" x14ac:dyDescent="0.45">
      <c r="B118" s="1415">
        <v>46302</v>
      </c>
      <c r="C118" s="1415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399">
        <f>SUM(L118:L119)</f>
        <v>192.62879999999998</v>
      </c>
      <c r="O118" s="1189"/>
      <c r="P118" s="8"/>
    </row>
    <row r="119" spans="2:16" ht="18.5" x14ac:dyDescent="0.45">
      <c r="B119" s="1415"/>
      <c r="C119" s="1415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00"/>
      <c r="O119" s="1189"/>
      <c r="P119" s="8"/>
    </row>
    <row r="120" spans="2:16" ht="18.5" x14ac:dyDescent="0.45">
      <c r="B120" s="1415">
        <v>46303</v>
      </c>
      <c r="C120" s="1415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399">
        <f>SUM(L120:L121)</f>
        <v>450.49095</v>
      </c>
      <c r="O120" s="1189"/>
      <c r="P120" s="8"/>
    </row>
    <row r="121" spans="2:16" ht="18.5" x14ac:dyDescent="0.45">
      <c r="B121" s="1415"/>
      <c r="C121" s="1415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00"/>
      <c r="O121" s="1189"/>
      <c r="P121" s="8"/>
    </row>
    <row r="122" spans="2:16" ht="18" hidden="1" customHeight="1" x14ac:dyDescent="0.45">
      <c r="B122" s="1415">
        <v>46304</v>
      </c>
      <c r="C122" s="1415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399">
        <f t="shared" ref="N122" si="123">SUM(L122:L123)</f>
        <v>0</v>
      </c>
      <c r="O122" s="1189"/>
      <c r="P122" s="8"/>
    </row>
    <row r="123" spans="2:16" ht="18" hidden="1" customHeight="1" x14ac:dyDescent="0.45">
      <c r="B123" s="1415"/>
      <c r="C123" s="1415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00"/>
      <c r="O123" s="1189"/>
      <c r="P123" s="8"/>
    </row>
    <row r="124" spans="2:16" ht="18.5" x14ac:dyDescent="0.45">
      <c r="B124" s="1415">
        <v>46307</v>
      </c>
      <c r="C124" s="1415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399">
        <f>SUM(L124:L125)</f>
        <v>324.32400000000007</v>
      </c>
      <c r="O124" s="1189"/>
      <c r="P124" s="8"/>
    </row>
    <row r="125" spans="2:16" ht="18.5" x14ac:dyDescent="0.45">
      <c r="B125" s="1415"/>
      <c r="C125" s="1415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00"/>
      <c r="O125" s="1189"/>
      <c r="P125" s="8"/>
    </row>
    <row r="126" spans="2:16" ht="18.5" hidden="1" x14ac:dyDescent="0.45">
      <c r="B126" s="1415">
        <v>46306</v>
      </c>
      <c r="C126" s="1415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.5" hidden="1" x14ac:dyDescent="0.45">
      <c r="B127" s="1415"/>
      <c r="C127" s="1415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.5" hidden="1" x14ac:dyDescent="0.45">
      <c r="B128" s="1401">
        <v>46308</v>
      </c>
      <c r="C128" s="1402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.5" hidden="1" x14ac:dyDescent="0.45">
      <c r="B129" s="1405"/>
      <c r="C129" s="1406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.5" hidden="1" x14ac:dyDescent="0.45">
      <c r="B130" s="1401">
        <v>46309</v>
      </c>
      <c r="C130" s="1402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.5" hidden="1" x14ac:dyDescent="0.45">
      <c r="B131" s="1405"/>
      <c r="C131" s="1406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.5" hidden="1" x14ac:dyDescent="0.45">
      <c r="B132" s="1401">
        <v>46310</v>
      </c>
      <c r="C132" s="1402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.5" hidden="1" x14ac:dyDescent="0.45">
      <c r="B133" s="1405"/>
      <c r="C133" s="1406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.5" x14ac:dyDescent="0.45">
      <c r="B134" s="1401">
        <v>46311</v>
      </c>
      <c r="C134" s="1402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399">
        <f>SUM(L134:L135)</f>
        <v>445.94550000000004</v>
      </c>
      <c r="O134" s="1189"/>
      <c r="P134" s="8"/>
    </row>
    <row r="135" spans="2:16" ht="18.5" x14ac:dyDescent="0.45">
      <c r="B135" s="1405"/>
      <c r="C135" s="1406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00"/>
      <c r="O135" s="1189"/>
      <c r="P135" s="8"/>
    </row>
    <row r="136" spans="2:16" ht="18.5" x14ac:dyDescent="0.45">
      <c r="B136" s="1401">
        <v>46312</v>
      </c>
      <c r="C136" s="1402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399">
        <f>SUM(M136:M137)</f>
        <v>16.875</v>
      </c>
      <c r="O136" s="1189"/>
      <c r="P136" s="8"/>
    </row>
    <row r="137" spans="2:16" ht="18.5" x14ac:dyDescent="0.45">
      <c r="B137" s="1405"/>
      <c r="C137" s="1406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00"/>
      <c r="O137" s="1189"/>
      <c r="P137" s="8"/>
    </row>
    <row r="138" spans="2:16" ht="18.5" x14ac:dyDescent="0.45">
      <c r="B138" s="1401">
        <v>46313</v>
      </c>
      <c r="C138" s="1402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399">
        <f>SUM(L138:L139)</f>
        <v>52.579800000000006</v>
      </c>
      <c r="O138" s="1189"/>
      <c r="P138" s="8"/>
    </row>
    <row r="139" spans="2:16" ht="18.5" x14ac:dyDescent="0.45">
      <c r="B139" s="1403"/>
      <c r="C139" s="1404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00"/>
      <c r="O139" s="1189"/>
      <c r="P139" s="8"/>
    </row>
    <row r="140" spans="2:16" ht="18.5" x14ac:dyDescent="0.45">
      <c r="B140" s="1405"/>
      <c r="C140" s="1406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.5" hidden="1" x14ac:dyDescent="0.45">
      <c r="B141" s="1401">
        <v>46314</v>
      </c>
      <c r="C141" s="1402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.5" hidden="1" x14ac:dyDescent="0.45">
      <c r="B142" s="1403"/>
      <c r="C142" s="1404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.5" hidden="1" x14ac:dyDescent="0.45">
      <c r="B143" s="1405"/>
      <c r="C143" s="1406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.5" hidden="1" x14ac:dyDescent="0.45">
      <c r="B144" s="1401">
        <v>46315</v>
      </c>
      <c r="C144" s="1402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.5" hidden="1" x14ac:dyDescent="0.45">
      <c r="B145" s="1403"/>
      <c r="C145" s="1404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.5" hidden="1" x14ac:dyDescent="0.45">
      <c r="B146" s="1405"/>
      <c r="C146" s="1406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.5" hidden="1" x14ac:dyDescent="0.45">
      <c r="B147" s="1401">
        <v>46316</v>
      </c>
      <c r="C147" s="1402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.5" hidden="1" x14ac:dyDescent="0.45">
      <c r="B148" s="1403"/>
      <c r="C148" s="1404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.5" hidden="1" x14ac:dyDescent="0.45">
      <c r="B149" s="1405"/>
      <c r="C149" s="1406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.5" hidden="1" x14ac:dyDescent="0.45">
      <c r="B150" s="1401">
        <v>46317</v>
      </c>
      <c r="C150" s="1402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.5" hidden="1" x14ac:dyDescent="0.45">
      <c r="B151" s="1403"/>
      <c r="C151" s="1404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.5" hidden="1" x14ac:dyDescent="0.45">
      <c r="B152" s="1405"/>
      <c r="C152" s="1406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.5" hidden="1" x14ac:dyDescent="0.45">
      <c r="B153" s="1401">
        <v>46318</v>
      </c>
      <c r="C153" s="1402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.5" hidden="1" x14ac:dyDescent="0.45">
      <c r="B154" s="1403"/>
      <c r="C154" s="1404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.5" hidden="1" x14ac:dyDescent="0.45">
      <c r="B155" s="1405"/>
      <c r="C155" s="1406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.5" hidden="1" x14ac:dyDescent="0.45">
      <c r="B156" s="1401">
        <v>46319</v>
      </c>
      <c r="C156" s="1402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.5" hidden="1" x14ac:dyDescent="0.45">
      <c r="B157" s="1403"/>
      <c r="C157" s="1404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.5" hidden="1" x14ac:dyDescent="0.45">
      <c r="B158" s="1405"/>
      <c r="C158" s="1406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.5" hidden="1" x14ac:dyDescent="0.45">
      <c r="B159" s="1401">
        <v>46320</v>
      </c>
      <c r="C159" s="1402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.5" hidden="1" x14ac:dyDescent="0.45">
      <c r="B160" s="1403"/>
      <c r="C160" s="1404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.5" hidden="1" x14ac:dyDescent="0.45">
      <c r="B161" s="1405"/>
      <c r="C161" s="1406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.5" hidden="1" x14ac:dyDescent="0.45">
      <c r="B162" s="1401">
        <v>46321</v>
      </c>
      <c r="C162" s="1402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.5" hidden="1" x14ac:dyDescent="0.45">
      <c r="B163" s="1403"/>
      <c r="C163" s="1404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.5" hidden="1" x14ac:dyDescent="0.45">
      <c r="B164" s="1405"/>
      <c r="C164" s="1406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.5" hidden="1" x14ac:dyDescent="0.45">
      <c r="B165" s="1401">
        <v>46322</v>
      </c>
      <c r="C165" s="1402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.5" hidden="1" x14ac:dyDescent="0.45">
      <c r="B166" s="1403"/>
      <c r="C166" s="1404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.5" hidden="1" x14ac:dyDescent="0.45">
      <c r="B167" s="1405"/>
      <c r="C167" s="1406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.5" hidden="1" x14ac:dyDescent="0.45">
      <c r="B168" s="1401">
        <v>46323</v>
      </c>
      <c r="C168" s="1402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.5" hidden="1" x14ac:dyDescent="0.45">
      <c r="B169" s="1403"/>
      <c r="C169" s="1404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.5" hidden="1" x14ac:dyDescent="0.45">
      <c r="B170" s="1405"/>
      <c r="C170" s="1406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.5" hidden="1" x14ac:dyDescent="0.45">
      <c r="B171" s="1401">
        <v>46324</v>
      </c>
      <c r="C171" s="1402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.5" hidden="1" x14ac:dyDescent="0.45">
      <c r="B172" s="1403"/>
      <c r="C172" s="1404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.5" hidden="1" x14ac:dyDescent="0.45">
      <c r="B173" s="1405"/>
      <c r="C173" s="1406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.5" hidden="1" x14ac:dyDescent="0.45">
      <c r="B174" s="1401">
        <v>46325</v>
      </c>
      <c r="C174" s="1402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.5" hidden="1" x14ac:dyDescent="0.45">
      <c r="B175" s="1403"/>
      <c r="C175" s="1404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.5" hidden="1" x14ac:dyDescent="0.45">
      <c r="B176" s="1405"/>
      <c r="C176" s="1406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.5" x14ac:dyDescent="0.45">
      <c r="B177" s="1438" t="s">
        <v>16</v>
      </c>
      <c r="C177" s="1439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9" thickBot="1" x14ac:dyDescent="0.5">
      <c r="B178" s="1440" t="s">
        <v>17</v>
      </c>
      <c r="C178" s="1441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5">
      <c r="D179" s="1181"/>
      <c r="F179" s="264"/>
      <c r="H179" s="267"/>
      <c r="I179" s="269"/>
      <c r="N179" s="945"/>
    </row>
    <row r="180" spans="2:19" x14ac:dyDescent="0.35">
      <c r="K180" s="10"/>
      <c r="N180" s="945"/>
    </row>
    <row r="181" spans="2:19" x14ac:dyDescent="0.35">
      <c r="F181" s="265"/>
      <c r="I181" s="265"/>
      <c r="N181" s="945"/>
    </row>
    <row r="185" spans="2:19" x14ac:dyDescent="0.35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81640625" defaultRowHeight="14.5" x14ac:dyDescent="0.35"/>
  <cols>
    <col min="1" max="1" width="11.36328125" style="1" bestFit="1" customWidth="1"/>
    <col min="2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49.81640625" style="1" bestFit="1" customWidth="1"/>
    <col min="8" max="9" width="8.81640625" style="1"/>
    <col min="10" max="10" width="11.36328125" style="1" bestFit="1" customWidth="1"/>
    <col min="11" max="11" width="22.453125" style="1" bestFit="1" customWidth="1"/>
    <col min="12" max="12" width="20.08984375" style="1" bestFit="1" customWidth="1"/>
    <col min="13" max="13" width="13.54296875" style="1" bestFit="1" customWidth="1"/>
    <col min="14" max="14" width="17.6328125" style="1" bestFit="1" customWidth="1"/>
    <col min="15" max="25" width="8.81640625" style="1"/>
    <col min="26" max="26" width="33" style="1" bestFit="1" customWidth="1"/>
    <col min="27" max="16384" width="8.81640625" style="1"/>
  </cols>
  <sheetData>
    <row r="1" spans="1:27" x14ac:dyDescent="0.35">
      <c r="B1" s="1444" t="s">
        <v>122</v>
      </c>
      <c r="C1" s="1444"/>
      <c r="D1" s="1444"/>
      <c r="E1" s="1444"/>
      <c r="F1" s="1444"/>
      <c r="G1" s="1444"/>
      <c r="H1" s="1444"/>
      <c r="I1" s="1444"/>
      <c r="J1" s="1444"/>
      <c r="K1" s="1444"/>
      <c r="L1" s="1444"/>
    </row>
    <row r="2" spans="1:27" ht="18.5" x14ac:dyDescent="0.45">
      <c r="F2" s="1452" t="s">
        <v>416</v>
      </c>
      <c r="G2" s="1452"/>
      <c r="H2" s="1452"/>
      <c r="I2" s="1452"/>
      <c r="J2" s="1452"/>
    </row>
    <row r="3" spans="1:27" ht="15" thickBot="1" x14ac:dyDescent="0.4">
      <c r="A3" s="1447" t="s">
        <v>198</v>
      </c>
      <c r="B3" s="1448"/>
      <c r="C3" s="1448"/>
      <c r="D3" s="1448"/>
      <c r="E3" s="1448"/>
      <c r="F3" s="1448"/>
      <c r="G3" s="1449"/>
    </row>
    <row r="4" spans="1:27" ht="15" thickBot="1" x14ac:dyDescent="0.4">
      <c r="A4" s="1450" t="s">
        <v>0</v>
      </c>
      <c r="B4" s="145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5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5">
      <c r="A6" s="1445">
        <v>46252</v>
      </c>
      <c r="B6" s="144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5">
      <c r="A7" s="1445">
        <v>46253</v>
      </c>
      <c r="B7" s="144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5">
      <c r="A8" s="1445">
        <v>46254</v>
      </c>
      <c r="B8" s="144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42" t="s">
        <v>208</v>
      </c>
      <c r="AA8" s="1443"/>
    </row>
    <row r="9" spans="1:27" x14ac:dyDescent="0.35">
      <c r="A9" s="1445">
        <v>46255</v>
      </c>
      <c r="B9" s="144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5">
      <c r="A10" s="1445">
        <v>46256</v>
      </c>
      <c r="B10" s="144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5">
      <c r="A11" s="1445">
        <v>46257</v>
      </c>
      <c r="B11" s="144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5">
      <c r="A12" s="1445">
        <v>46258</v>
      </c>
      <c r="B12" s="144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5">
      <c r="A13" s="1445">
        <v>46259</v>
      </c>
      <c r="B13" s="144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5">
      <c r="A14" s="1445">
        <v>46260</v>
      </c>
      <c r="B14" s="144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5" customHeight="1" x14ac:dyDescent="0.35">
      <c r="A15" s="1445">
        <v>46261</v>
      </c>
      <c r="B15" s="144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5">
      <c r="A16" s="1445">
        <v>46262</v>
      </c>
      <c r="B16" s="144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9" x14ac:dyDescent="0.35">
      <c r="A17" s="1445">
        <v>46263</v>
      </c>
      <c r="B17" s="144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5">
      <c r="A18" s="1445">
        <v>46264</v>
      </c>
      <c r="B18" s="144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5">
      <c r="A19" s="1445">
        <v>46265</v>
      </c>
      <c r="B19" s="1446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5">
      <c r="A20" s="1445">
        <v>46266</v>
      </c>
      <c r="B20" s="144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5">
      <c r="A21" s="1445">
        <v>46267</v>
      </c>
      <c r="B21" s="144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5">
      <c r="A22" s="1445">
        <v>46268</v>
      </c>
      <c r="B22" s="144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5">
      <c r="A23" s="1445">
        <v>46269</v>
      </c>
      <c r="B23" s="144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5">
      <c r="A24" s="1445">
        <v>46270</v>
      </c>
      <c r="B24" s="144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5">
      <c r="A25" s="1445">
        <v>46271</v>
      </c>
      <c r="B25" s="144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5">
      <c r="A26" s="1445">
        <v>46272</v>
      </c>
      <c r="B26" s="144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5">
      <c r="A27" s="1445">
        <v>46273</v>
      </c>
      <c r="B27" s="144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5">
      <c r="A28" s="1445">
        <v>46274</v>
      </c>
      <c r="B28" s="144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5">
      <c r="A29" s="1445">
        <v>46275</v>
      </c>
      <c r="B29" s="144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5">
      <c r="A30" s="1445">
        <v>46276</v>
      </c>
      <c r="B30" s="144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5">
      <c r="A31" s="1445">
        <v>46277</v>
      </c>
      <c r="B31" s="144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5">
      <c r="A32" s="1445">
        <v>46278</v>
      </c>
      <c r="B32" s="144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5">
      <c r="A33" s="1445">
        <v>46279</v>
      </c>
      <c r="B33" s="144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5">
      <c r="A34" s="1445">
        <v>46280</v>
      </c>
      <c r="B34" s="144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5">
      <c r="A35" s="1445">
        <v>46281</v>
      </c>
      <c r="B35" s="144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5">
      <c r="A36" s="1445">
        <v>46282</v>
      </c>
      <c r="B36" s="144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5">
      <c r="A37" s="1445">
        <v>46283</v>
      </c>
      <c r="B37" s="144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5">
      <c r="A38" s="1445">
        <v>46284</v>
      </c>
      <c r="B38" s="144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5">
      <c r="A39" s="1445">
        <v>46285</v>
      </c>
      <c r="B39" s="144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5">
      <c r="A40" s="1445">
        <v>46286</v>
      </c>
      <c r="B40" s="144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5">
      <c r="A41" s="1445">
        <v>46287</v>
      </c>
      <c r="B41" s="144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5">
      <c r="A42" s="1445">
        <v>46288</v>
      </c>
      <c r="B42" s="144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5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5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5">
      <c r="J45" s="4"/>
    </row>
    <row r="46" spans="1:15" x14ac:dyDescent="0.35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08984375" defaultRowHeight="92" x14ac:dyDescent="2"/>
  <cols>
    <col min="1" max="1" width="9.08984375" style="844"/>
    <col min="2" max="2" width="29.90625" style="844" bestFit="1" customWidth="1"/>
    <col min="3" max="3" width="96.6328125" style="844" bestFit="1" customWidth="1"/>
    <col min="4" max="4" width="110.453125" style="844" customWidth="1"/>
    <col min="5" max="5" width="171.36328125" style="844" customWidth="1"/>
    <col min="6" max="7" width="151" style="844" customWidth="1"/>
    <col min="8" max="8" width="35.90625" style="844" bestFit="1" customWidth="1"/>
    <col min="9" max="9" width="133.90625" style="844" customWidth="1"/>
    <col min="10" max="10" width="112.08984375" style="844" customWidth="1"/>
    <col min="11" max="11" width="72.6328125" style="844" customWidth="1"/>
    <col min="12" max="12" width="82.08984375" style="844" bestFit="1" customWidth="1"/>
    <col min="13" max="13" width="42.36328125" style="844" customWidth="1"/>
    <col min="14" max="19" width="9.08984375" style="844"/>
    <col min="20" max="20" width="33.54296875" style="844" customWidth="1"/>
    <col min="21" max="21" width="17.453125" style="844" customWidth="1"/>
    <col min="22" max="25" width="9.08984375" style="844"/>
    <col min="26" max="26" width="23" style="844" customWidth="1"/>
    <col min="27" max="27" width="24.453125" style="844" customWidth="1"/>
    <col min="28" max="28" width="39" style="844" customWidth="1"/>
    <col min="29" max="16384" width="9.08984375" style="844"/>
  </cols>
  <sheetData>
    <row r="1" spans="2:28" x14ac:dyDescent="2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2">
      <c r="B2" s="1453" t="s">
        <v>599</v>
      </c>
      <c r="C2" s="1454"/>
      <c r="D2" s="1454"/>
      <c r="E2" s="1454"/>
      <c r="F2" s="1454"/>
      <c r="G2" s="1454"/>
      <c r="H2" s="1454"/>
      <c r="I2" s="1454"/>
      <c r="J2" s="1454"/>
      <c r="K2" s="1454"/>
      <c r="L2" s="1454"/>
      <c r="M2" s="1454"/>
      <c r="N2" s="1454"/>
      <c r="O2" s="1454"/>
      <c r="P2" s="1454"/>
      <c r="Q2" s="1454"/>
      <c r="R2" s="1454"/>
      <c r="S2" s="1454"/>
      <c r="T2" s="1455"/>
    </row>
    <row r="3" spans="2:28" x14ac:dyDescent="2">
      <c r="B3" s="846"/>
      <c r="C3" s="1454" t="s">
        <v>600</v>
      </c>
      <c r="D3" s="1454"/>
      <c r="E3" s="1454"/>
      <c r="F3" s="1454"/>
      <c r="G3" s="1454"/>
      <c r="H3" s="1454"/>
      <c r="I3" s="1454"/>
      <c r="J3" s="1454"/>
      <c r="K3" s="1454"/>
      <c r="L3" s="1454"/>
      <c r="M3" s="1454"/>
      <c r="N3" s="1454"/>
      <c r="O3" s="1454"/>
      <c r="P3" s="1454"/>
      <c r="Q3" s="1454"/>
      <c r="R3" s="1454"/>
      <c r="S3" s="1454"/>
      <c r="T3" s="1455"/>
    </row>
    <row r="4" spans="2:28" ht="92.5" thickBot="1" x14ac:dyDescent="2.0499999999999998">
      <c r="B4" s="1456" t="s">
        <v>601</v>
      </c>
      <c r="C4" s="1457"/>
      <c r="D4" s="1457"/>
      <c r="E4" s="1457"/>
      <c r="F4" s="1457"/>
      <c r="G4" s="1457"/>
      <c r="H4" s="1457"/>
      <c r="I4" s="1457"/>
      <c r="J4" s="1457"/>
      <c r="K4" s="1457"/>
      <c r="L4" s="1457"/>
      <c r="M4" s="1457"/>
      <c r="N4" s="1457"/>
      <c r="O4" s="1457"/>
      <c r="P4" s="1457"/>
      <c r="Q4" s="1457"/>
      <c r="R4" s="1457"/>
      <c r="S4" s="1457"/>
      <c r="T4" s="1458"/>
    </row>
    <row r="5" spans="2:28" x14ac:dyDescent="2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2">
      <c r="B6" s="1459" t="s">
        <v>620</v>
      </c>
      <c r="C6" s="1460"/>
      <c r="D6" s="1460"/>
      <c r="E6" s="1460"/>
      <c r="F6" s="1460"/>
      <c r="G6" s="1460"/>
      <c r="H6" s="1460"/>
      <c r="I6" s="1460"/>
      <c r="J6" s="1460"/>
      <c r="K6" s="1460"/>
      <c r="L6" s="1460"/>
      <c r="M6" s="1460"/>
      <c r="N6" s="1460"/>
      <c r="O6" s="1460"/>
      <c r="P6" s="1460"/>
      <c r="Q6" s="1460"/>
      <c r="R6" s="1460"/>
      <c r="S6" s="1460"/>
      <c r="T6" s="1461"/>
    </row>
    <row r="7" spans="2:28" ht="92.5" thickBot="1" x14ac:dyDescent="2.0499999999999998">
      <c r="B7" s="1462"/>
      <c r="C7" s="1463"/>
      <c r="D7" s="1463"/>
      <c r="E7" s="1463"/>
      <c r="F7" s="1463"/>
      <c r="G7" s="1463"/>
      <c r="H7" s="1463"/>
      <c r="I7" s="1463"/>
      <c r="J7" s="1463"/>
      <c r="K7" s="1463"/>
      <c r="L7" s="1463"/>
      <c r="M7" s="1463"/>
      <c r="N7" s="1463"/>
      <c r="O7" s="1463"/>
      <c r="P7" s="1463"/>
      <c r="Q7" s="1463"/>
      <c r="R7" s="1463"/>
      <c r="S7" s="1463"/>
      <c r="T7" s="1464"/>
    </row>
    <row r="8" spans="2:28" x14ac:dyDescent="2">
      <c r="B8" s="851"/>
      <c r="T8" s="852"/>
    </row>
    <row r="9" spans="2:28" x14ac:dyDescent="2">
      <c r="B9" s="851"/>
      <c r="T9" s="852"/>
    </row>
    <row r="10" spans="2:28" x14ac:dyDescent="2">
      <c r="B10" s="851"/>
      <c r="T10" s="852"/>
    </row>
    <row r="11" spans="2:28" x14ac:dyDescent="2">
      <c r="B11" s="851"/>
      <c r="T11" s="852"/>
    </row>
    <row r="12" spans="2:28" x14ac:dyDescent="2">
      <c r="B12" s="851"/>
      <c r="T12" s="852"/>
    </row>
    <row r="13" spans="2:28" x14ac:dyDescent="2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65" t="s">
        <v>618</v>
      </c>
      <c r="AA13" s="1465"/>
      <c r="AB13" s="1465"/>
    </row>
    <row r="14" spans="2:28" x14ac:dyDescent="2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2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2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2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2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2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2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2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2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2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2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2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2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2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2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2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2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2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2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2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2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2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2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2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2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2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2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2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2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2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2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2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2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2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2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2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2">
      <c r="B50" s="851"/>
      <c r="T50" s="852"/>
    </row>
    <row r="51" spans="2:20" x14ac:dyDescent="2">
      <c r="B51" s="851"/>
      <c r="T51" s="852"/>
    </row>
    <row r="52" spans="2:20" x14ac:dyDescent="2">
      <c r="B52" s="851"/>
      <c r="T52" s="852"/>
    </row>
    <row r="53" spans="2:20" x14ac:dyDescent="2">
      <c r="B53" s="851"/>
      <c r="T53" s="852"/>
    </row>
    <row r="54" spans="2:20" ht="92.5" thickBot="1" x14ac:dyDescent="2.0499999999999998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abSelected="1" topLeftCell="O210" zoomScale="82" zoomScaleNormal="76" workbookViewId="0">
      <selection activeCell="V220" sqref="V220"/>
    </sheetView>
  </sheetViews>
  <sheetFormatPr defaultColWidth="8.90625" defaultRowHeight="14.5" x14ac:dyDescent="0.35"/>
  <cols>
    <col min="1" max="2" width="8.90625" style="1"/>
    <col min="3" max="3" width="9" style="1" bestFit="1" customWidth="1"/>
    <col min="4" max="4" width="22.54296875" style="1" bestFit="1" customWidth="1"/>
    <col min="5" max="5" width="15.1796875" style="432" customWidth="1"/>
    <col min="6" max="12" width="8.90625" style="1"/>
    <col min="13" max="13" width="10.90625" style="1" bestFit="1" customWidth="1"/>
    <col min="14" max="14" width="8.90625" style="1"/>
    <col min="15" max="15" width="18.08984375" style="1" bestFit="1" customWidth="1"/>
    <col min="16" max="16" width="10.6328125" style="1" bestFit="1" customWidth="1"/>
    <col min="17" max="17" width="10.81640625" style="1" bestFit="1" customWidth="1"/>
    <col min="18" max="19" width="8.90625" style="1"/>
    <col min="20" max="20" width="16.81640625" style="1" bestFit="1" customWidth="1"/>
    <col min="21" max="21" width="10.90625" style="1" bestFit="1" customWidth="1"/>
    <col min="22" max="22" width="5.453125" style="1" bestFit="1" customWidth="1"/>
    <col min="23" max="16384" width="8.90625" style="1"/>
  </cols>
  <sheetData>
    <row r="2" spans="2:28" x14ac:dyDescent="0.35">
      <c r="B2" s="1368" t="s">
        <v>456</v>
      </c>
      <c r="C2" s="1368"/>
      <c r="D2" s="1368"/>
      <c r="E2" s="1368"/>
      <c r="F2" s="1368"/>
      <c r="G2" s="1368"/>
      <c r="H2" s="1368"/>
      <c r="T2" s="1477" t="s">
        <v>497</v>
      </c>
      <c r="U2" s="1477"/>
      <c r="V2" s="1477"/>
      <c r="W2" s="1" t="s">
        <v>498</v>
      </c>
    </row>
    <row r="3" spans="2:28" x14ac:dyDescent="0.35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5">
      <c r="B4" s="579">
        <v>1</v>
      </c>
      <c r="C4" s="1481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5">
      <c r="B5" s="579">
        <v>2</v>
      </c>
      <c r="C5" s="1482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5">
      <c r="B6" s="579">
        <v>3</v>
      </c>
      <c r="C6" s="1482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5">
      <c r="B7" s="579">
        <v>4</v>
      </c>
      <c r="C7" s="1482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5">
      <c r="B8" s="579">
        <v>5</v>
      </c>
      <c r="C8" s="1482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5">
      <c r="B9" s="579">
        <v>6</v>
      </c>
      <c r="C9" s="1482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5">
      <c r="B10" s="579">
        <v>7</v>
      </c>
      <c r="C10" s="1482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5">
      <c r="B11" s="579">
        <v>8</v>
      </c>
      <c r="C11" s="1482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5">
      <c r="B12" s="579">
        <v>9</v>
      </c>
      <c r="C12" s="1482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5">
      <c r="B13" s="579">
        <v>10</v>
      </c>
      <c r="C13" s="1482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5">
      <c r="B14" s="579">
        <v>11</v>
      </c>
      <c r="C14" s="1482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5">
      <c r="B15" s="579">
        <v>12</v>
      </c>
      <c r="C15" s="1483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5">
      <c r="B16" s="617">
        <v>13</v>
      </c>
      <c r="C16" s="1478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5">
      <c r="B17" s="617">
        <v>14</v>
      </c>
      <c r="C17" s="1479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5">
      <c r="B18" s="617">
        <v>15</v>
      </c>
      <c r="C18" s="1479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5">
      <c r="B19" s="617">
        <v>16</v>
      </c>
      <c r="C19" s="1479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5">
      <c r="B20" s="617">
        <v>17</v>
      </c>
      <c r="C20" s="1479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5">
      <c r="B21" s="617">
        <v>18</v>
      </c>
      <c r="C21" s="1479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5">
      <c r="B22" s="617">
        <v>19</v>
      </c>
      <c r="C22" s="1479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5">
      <c r="B23" s="617">
        <v>20</v>
      </c>
      <c r="C23" s="1479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5">
      <c r="B24" s="617">
        <v>21</v>
      </c>
      <c r="C24" s="1480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5">
      <c r="B25" s="579">
        <v>22</v>
      </c>
      <c r="C25" s="1481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5">
      <c r="B26" s="579">
        <v>23</v>
      </c>
      <c r="C26" s="1482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5">
      <c r="B27" s="579">
        <v>24</v>
      </c>
      <c r="C27" s="1482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5">
      <c r="B28" s="579">
        <v>25</v>
      </c>
      <c r="C28" s="1482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5">
      <c r="B29" s="579">
        <v>26</v>
      </c>
      <c r="C29" s="1482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5">
      <c r="B30" s="579">
        <v>27</v>
      </c>
      <c r="C30" s="1482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5">
      <c r="B31" s="579">
        <v>28</v>
      </c>
      <c r="C31" s="1482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5">
      <c r="B32" s="579">
        <v>29</v>
      </c>
      <c r="C32" s="1482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5">
      <c r="B33" s="579">
        <v>30</v>
      </c>
      <c r="C33" s="1482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5">
      <c r="B34" s="579">
        <v>31</v>
      </c>
      <c r="C34" s="1482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5">
      <c r="B35" s="579">
        <v>32</v>
      </c>
      <c r="C35" s="1482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5">
      <c r="B36" s="579">
        <v>33</v>
      </c>
      <c r="C36" s="1483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5">
      <c r="B37" s="617">
        <v>34</v>
      </c>
      <c r="C37" s="1478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5">
      <c r="B38" s="617">
        <v>35</v>
      </c>
      <c r="C38" s="1479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5">
      <c r="B39" s="617">
        <v>36</v>
      </c>
      <c r="C39" s="1479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5">
      <c r="B40" s="617">
        <v>37</v>
      </c>
      <c r="C40" s="1479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5">
      <c r="B41" s="617">
        <v>38</v>
      </c>
      <c r="C41" s="1479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5">
      <c r="B42" s="617">
        <v>39</v>
      </c>
      <c r="C42" s="1479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5">
      <c r="B43" s="617">
        <v>40</v>
      </c>
      <c r="C43" s="1479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5">
      <c r="B44" s="617">
        <v>41</v>
      </c>
      <c r="C44" s="1479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5">
      <c r="B45" s="617">
        <v>42</v>
      </c>
      <c r="C45" s="1479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5">
      <c r="B46" s="617">
        <v>43</v>
      </c>
      <c r="C46" s="1479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5">
      <c r="B47" s="617">
        <v>44</v>
      </c>
      <c r="C47" s="1479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5">
      <c r="B48" s="617">
        <v>45</v>
      </c>
      <c r="C48" s="1480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5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5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5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5">
      <c r="B52" s="617">
        <v>49</v>
      </c>
      <c r="C52" s="1478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5">
      <c r="B53" s="617">
        <v>50</v>
      </c>
      <c r="C53" s="1479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5">
      <c r="B54" s="617">
        <v>51</v>
      </c>
      <c r="C54" s="1479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5">
      <c r="B55" s="617">
        <v>52</v>
      </c>
      <c r="C55" s="1479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5">
      <c r="B56" s="617">
        <v>53</v>
      </c>
      <c r="C56" s="1479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5">
      <c r="B57" s="617">
        <v>54</v>
      </c>
      <c r="C57" s="1479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5">
      <c r="B58" s="617">
        <v>55</v>
      </c>
      <c r="C58" s="1479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5">
      <c r="B59" s="617">
        <v>56</v>
      </c>
      <c r="C59" s="1479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5">
      <c r="B60" s="617">
        <v>57</v>
      </c>
      <c r="C60" s="1480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5">
      <c r="B61" s="579">
        <v>58</v>
      </c>
      <c r="C61" s="1481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5">
      <c r="B62" s="579">
        <v>59</v>
      </c>
      <c r="C62" s="1482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5">
      <c r="B63" s="579">
        <v>60</v>
      </c>
      <c r="C63" s="1482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5">
      <c r="B64" s="579">
        <v>61</v>
      </c>
      <c r="C64" s="1482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5">
      <c r="B65" s="579">
        <v>62</v>
      </c>
      <c r="C65" s="1482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5">
      <c r="B66" s="579">
        <v>63</v>
      </c>
      <c r="C66" s="1483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5">
      <c r="B67" s="617">
        <v>64</v>
      </c>
      <c r="C67" s="1478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5">
      <c r="B68" s="617">
        <v>65</v>
      </c>
      <c r="C68" s="1479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5">
      <c r="B69" s="617">
        <v>66</v>
      </c>
      <c r="C69" s="1479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5">
      <c r="B70" s="617">
        <v>67</v>
      </c>
      <c r="C70" s="1479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5">
      <c r="B71" s="617">
        <v>68</v>
      </c>
      <c r="C71" s="1479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5">
      <c r="B72" s="617">
        <v>69</v>
      </c>
      <c r="C72" s="1479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5">
      <c r="B73" s="617">
        <v>70</v>
      </c>
      <c r="C73" s="1479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5">
      <c r="B74" s="617">
        <v>71</v>
      </c>
      <c r="C74" s="1479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5">
      <c r="B75" s="617">
        <v>72</v>
      </c>
      <c r="C75" s="1480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5">
      <c r="B76" s="579">
        <v>73</v>
      </c>
      <c r="C76" s="1481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5">
      <c r="B77" s="579">
        <v>74</v>
      </c>
      <c r="C77" s="1482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5">
      <c r="B78" s="579">
        <v>75</v>
      </c>
      <c r="C78" s="1482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5">
      <c r="B79" s="579">
        <v>76</v>
      </c>
      <c r="C79" s="1482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5">
      <c r="B80" s="579">
        <v>77</v>
      </c>
      <c r="C80" s="1482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5">
      <c r="B81" s="579">
        <v>78</v>
      </c>
      <c r="C81" s="1482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5">
      <c r="B82" s="579">
        <v>79</v>
      </c>
      <c r="C82" s="1482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5">
      <c r="B83" s="579">
        <v>80</v>
      </c>
      <c r="C83" s="1482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5">
      <c r="B84" s="579">
        <v>81</v>
      </c>
      <c r="C84" s="1482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5">
      <c r="B85" s="579">
        <v>82</v>
      </c>
      <c r="C85" s="1482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5">
      <c r="B86" s="579">
        <v>83</v>
      </c>
      <c r="C86" s="1482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5">
      <c r="B87" s="579">
        <v>84</v>
      </c>
      <c r="C87" s="1483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5">
      <c r="B88" s="450">
        <v>85</v>
      </c>
      <c r="C88" s="1484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5">
      <c r="B89" s="450">
        <v>86</v>
      </c>
      <c r="C89" s="1485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5">
      <c r="B90" s="450">
        <v>87</v>
      </c>
      <c r="C90" s="1485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5">
      <c r="B91" s="450">
        <v>88</v>
      </c>
      <c r="C91" s="1485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5">
      <c r="B92" s="450">
        <v>89</v>
      </c>
      <c r="C92" s="1485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5">
      <c r="B93" s="450">
        <v>90</v>
      </c>
      <c r="C93" s="1485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5">
      <c r="B94" s="450">
        <v>91</v>
      </c>
      <c r="C94" s="1485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5">
      <c r="B95" s="450">
        <v>92</v>
      </c>
      <c r="C95" s="1485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5">
      <c r="B96" s="450">
        <v>93</v>
      </c>
      <c r="C96" s="1485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5">
      <c r="B97" s="450">
        <v>94</v>
      </c>
      <c r="C97" s="1485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5">
      <c r="B98" s="450">
        <v>95</v>
      </c>
      <c r="C98" s="1485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5">
      <c r="B99" s="450">
        <v>96</v>
      </c>
      <c r="C99" s="1486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5">
      <c r="B100" s="482">
        <v>97</v>
      </c>
      <c r="C100" s="1469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5">
      <c r="B101" s="482">
        <v>98</v>
      </c>
      <c r="C101" s="1470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5">
      <c r="B102" s="482">
        <v>99</v>
      </c>
      <c r="C102" s="1470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5">
      <c r="B103" s="482">
        <v>100</v>
      </c>
      <c r="C103" s="1470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5">
      <c r="B104" s="482">
        <v>101</v>
      </c>
      <c r="C104" s="1470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5">
      <c r="B105" s="482">
        <v>102</v>
      </c>
      <c r="C105" s="1470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5">
      <c r="B106" s="482">
        <v>103</v>
      </c>
      <c r="C106" s="1470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5">
      <c r="B107" s="482">
        <v>104</v>
      </c>
      <c r="C107" s="1470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5">
      <c r="B108" s="482">
        <v>105</v>
      </c>
      <c r="C108" s="1470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5">
      <c r="B109" s="482">
        <v>106</v>
      </c>
      <c r="C109" s="1470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5">
      <c r="B110" s="482">
        <v>107</v>
      </c>
      <c r="C110" s="1470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5">
      <c r="B111" s="482">
        <v>108</v>
      </c>
      <c r="C111" s="1470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5">
      <c r="B112" s="482">
        <v>109</v>
      </c>
      <c r="C112" s="1470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5">
      <c r="B113" s="482">
        <v>110</v>
      </c>
      <c r="C113" s="1470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5">
      <c r="B114" s="482">
        <v>111</v>
      </c>
      <c r="C114" s="1470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5">
      <c r="B115" s="482">
        <v>112</v>
      </c>
      <c r="C115" s="1470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5">
      <c r="B116" s="482">
        <v>113</v>
      </c>
      <c r="C116" s="1470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5">
      <c r="B117" s="482">
        <v>114</v>
      </c>
      <c r="C117" s="1470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5">
      <c r="B118" s="482">
        <v>115</v>
      </c>
      <c r="C118" s="1470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5">
      <c r="B119" s="482">
        <v>116</v>
      </c>
      <c r="C119" s="1470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5">
      <c r="B120" s="482">
        <v>117</v>
      </c>
      <c r="C120" s="1471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5">
      <c r="B121" s="451">
        <v>118</v>
      </c>
      <c r="C121" s="1487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5">
      <c r="B122" s="451">
        <v>119</v>
      </c>
      <c r="C122" s="1466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5">
      <c r="B123" s="451">
        <v>120</v>
      </c>
      <c r="C123" s="1466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5">
      <c r="B124" s="451">
        <v>121</v>
      </c>
      <c r="C124" s="1466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5">
      <c r="B125" s="451">
        <v>122</v>
      </c>
      <c r="C125" s="1466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5">
      <c r="B126" s="451">
        <v>123</v>
      </c>
      <c r="C126" s="1466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5">
      <c r="B127" s="451">
        <v>124</v>
      </c>
      <c r="C127" s="1466"/>
      <c r="D127" s="452" t="s">
        <v>461</v>
      </c>
      <c r="E127" s="453">
        <v>46290</v>
      </c>
      <c r="F127" s="452"/>
      <c r="G127" s="452"/>
      <c r="H127" s="452"/>
    </row>
    <row r="128" spans="2:8" x14ac:dyDescent="0.35">
      <c r="B128" s="451">
        <v>125</v>
      </c>
      <c r="C128" s="1466"/>
      <c r="D128" s="452" t="s">
        <v>462</v>
      </c>
      <c r="E128" s="453">
        <v>46290</v>
      </c>
      <c r="F128" s="452"/>
      <c r="G128" s="452"/>
      <c r="H128" s="452"/>
    </row>
    <row r="129" spans="2:8" x14ac:dyDescent="0.35">
      <c r="B129" s="451">
        <v>126</v>
      </c>
      <c r="C129" s="1467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5">
      <c r="B130" s="615">
        <v>127</v>
      </c>
      <c r="C130" s="1469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5">
      <c r="B131" s="615">
        <v>128</v>
      </c>
      <c r="C131" s="1470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5">
      <c r="B132" s="615">
        <v>129</v>
      </c>
      <c r="C132" s="1470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5">
      <c r="B133" s="615">
        <v>130</v>
      </c>
      <c r="C133" s="1470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5">
      <c r="B134" s="615">
        <v>131</v>
      </c>
      <c r="C134" s="1470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5">
      <c r="B135" s="615">
        <v>132</v>
      </c>
      <c r="C135" s="1470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5">
      <c r="B136" s="615">
        <v>133</v>
      </c>
      <c r="C136" s="1470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5">
      <c r="B137" s="615">
        <v>134</v>
      </c>
      <c r="C137" s="1470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5">
      <c r="B138" s="615">
        <v>135</v>
      </c>
      <c r="C138" s="1470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5">
      <c r="B139" s="615">
        <v>136</v>
      </c>
      <c r="C139" s="1470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5">
      <c r="B140" s="615">
        <v>137</v>
      </c>
      <c r="C140" s="1470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5">
      <c r="B141" s="615">
        <v>138</v>
      </c>
      <c r="C141" s="1470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5">
      <c r="B142" s="615">
        <v>139</v>
      </c>
      <c r="C142" s="1470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5">
      <c r="B143" s="615">
        <v>140</v>
      </c>
      <c r="C143" s="1470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5">
      <c r="B144" s="615">
        <v>141</v>
      </c>
      <c r="C144" s="1470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5">
      <c r="B145" s="615">
        <v>142</v>
      </c>
      <c r="C145" s="1470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5">
      <c r="B146" s="615">
        <v>143</v>
      </c>
      <c r="C146" s="1470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5">
      <c r="B147" s="615">
        <v>144</v>
      </c>
      <c r="C147" s="1471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5">
      <c r="B148" s="452">
        <v>145</v>
      </c>
      <c r="C148" s="1474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5">
      <c r="B149" s="452">
        <v>146</v>
      </c>
      <c r="C149" s="1475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5">
      <c r="B150" s="452">
        <v>147</v>
      </c>
      <c r="C150" s="1475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5">
      <c r="B151" s="452">
        <v>148</v>
      </c>
      <c r="C151" s="1475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5">
      <c r="B152" s="452">
        <v>149</v>
      </c>
      <c r="C152" s="1475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68" t="s">
        <v>824</v>
      </c>
      <c r="L152" s="1368"/>
      <c r="M152" s="1368"/>
      <c r="N152" s="1368"/>
      <c r="O152" s="1368"/>
      <c r="P152" s="1368"/>
      <c r="S152" s="1468" t="s">
        <v>824</v>
      </c>
      <c r="T152" s="1468"/>
      <c r="U152" s="1468"/>
      <c r="V152" s="1468"/>
      <c r="W152" s="1468"/>
      <c r="X152" s="1468"/>
    </row>
    <row r="153" spans="2:25" ht="14.4" customHeight="1" x14ac:dyDescent="0.35">
      <c r="B153" s="452">
        <v>150</v>
      </c>
      <c r="C153" s="1475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68" t="s">
        <v>825</v>
      </c>
      <c r="L153" s="1368"/>
      <c r="M153" s="1368"/>
      <c r="N153" s="1368"/>
      <c r="O153" s="1368"/>
      <c r="P153" s="1368"/>
      <c r="S153" s="1468" t="s">
        <v>826</v>
      </c>
      <c r="T153" s="1468"/>
      <c r="U153" s="1468"/>
      <c r="V153" s="1468"/>
      <c r="W153" s="1468"/>
      <c r="X153" s="1468"/>
    </row>
    <row r="154" spans="2:25" ht="14.4" customHeight="1" x14ac:dyDescent="0.35">
      <c r="B154" s="452">
        <v>151</v>
      </c>
      <c r="C154" s="1475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5">
      <c r="B155" s="452">
        <v>152</v>
      </c>
      <c r="C155" s="1475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5">
      <c r="B156" s="452">
        <v>153</v>
      </c>
      <c r="C156" s="1475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5">
      <c r="B157" s="452">
        <v>154</v>
      </c>
      <c r="C157" s="1475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5">
      <c r="B158" s="452">
        <v>155</v>
      </c>
      <c r="C158" s="1475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5">
      <c r="B159" s="452">
        <v>156</v>
      </c>
      <c r="C159" s="1475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5">
      <c r="B160" s="452">
        <v>157</v>
      </c>
      <c r="C160" s="1475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5">
      <c r="B161" s="452">
        <v>158</v>
      </c>
      <c r="C161" s="1475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5">
      <c r="B162" s="452">
        <v>159</v>
      </c>
      <c r="C162" s="1476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5">
      <c r="B163" s="615">
        <v>160</v>
      </c>
      <c r="C163" s="1472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5">
      <c r="B164" s="615">
        <v>161</v>
      </c>
      <c r="C164" s="1473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5">
      <c r="B165" s="615">
        <v>162</v>
      </c>
      <c r="C165" s="1473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5">
      <c r="B166" s="615">
        <v>163</v>
      </c>
      <c r="C166" s="1473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5">
      <c r="B167" s="615">
        <v>164</v>
      </c>
      <c r="C167" s="1473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5">
      <c r="B168" s="615">
        <v>165</v>
      </c>
      <c r="C168" s="1473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5">
      <c r="B169" s="615">
        <v>166</v>
      </c>
      <c r="C169" s="1473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5">
      <c r="B170" s="615">
        <v>167</v>
      </c>
      <c r="C170" s="1473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5">
      <c r="B171" s="615">
        <v>168</v>
      </c>
      <c r="C171" s="1473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5">
      <c r="B172" s="452">
        <v>169</v>
      </c>
      <c r="C172" s="1466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5">
      <c r="B173" s="452">
        <v>170</v>
      </c>
      <c r="C173" s="1466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5">
      <c r="B174" s="452">
        <v>171</v>
      </c>
      <c r="C174" s="1466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5">
      <c r="B175" s="452">
        <v>172</v>
      </c>
      <c r="C175" s="1466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5">
      <c r="B176" s="452">
        <v>173</v>
      </c>
      <c r="C176" s="1466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5">
      <c r="B177" s="452">
        <v>174</v>
      </c>
      <c r="C177" s="1466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5">
      <c r="B178" s="452">
        <v>175</v>
      </c>
      <c r="C178" s="1466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5">
      <c r="B179" s="452">
        <v>176</v>
      </c>
      <c r="C179" s="1466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5">
      <c r="B180" s="452">
        <v>177</v>
      </c>
      <c r="C180" s="1467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5">
      <c r="B181" s="615">
        <v>178</v>
      </c>
      <c r="C181" s="1472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5">
      <c r="B182" s="615">
        <v>179</v>
      </c>
      <c r="C182" s="1473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5">
      <c r="B183" s="615">
        <v>180</v>
      </c>
      <c r="C183" s="1473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5">
      <c r="B184" s="615">
        <v>181</v>
      </c>
      <c r="C184" s="1473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5">
      <c r="B185" s="615">
        <v>182</v>
      </c>
      <c r="C185" s="1473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5">
      <c r="B186" s="615">
        <v>183</v>
      </c>
      <c r="C186" s="1473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5">
      <c r="B187" s="615">
        <v>184</v>
      </c>
      <c r="C187" s="1473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5">
      <c r="B188" s="615">
        <v>185</v>
      </c>
      <c r="C188" s="1473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5">
      <c r="B189" s="615">
        <v>186</v>
      </c>
      <c r="C189" s="1473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5">
      <c r="B190" s="615">
        <v>187</v>
      </c>
      <c r="C190" s="1473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5">
      <c r="B191" s="615">
        <v>188</v>
      </c>
      <c r="C191" s="1473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5">
      <c r="B192" s="615">
        <v>189</v>
      </c>
      <c r="C192" s="148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5">
      <c r="B193" s="452">
        <v>190</v>
      </c>
      <c r="C193" s="1487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5">
      <c r="B194" s="452">
        <v>191</v>
      </c>
      <c r="C194" s="1466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5">
      <c r="B195" s="452">
        <v>192</v>
      </c>
      <c r="C195" s="1466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5">
      <c r="B196" s="452">
        <v>193</v>
      </c>
      <c r="C196" s="1466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5">
      <c r="B197" s="452">
        <v>194</v>
      </c>
      <c r="C197" s="1466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5">
      <c r="B198" s="452">
        <v>195</v>
      </c>
      <c r="C198" s="1466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5">
      <c r="B199" s="452">
        <v>196</v>
      </c>
      <c r="C199" s="1466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5">
      <c r="B200" s="452">
        <v>197</v>
      </c>
      <c r="C200" s="1466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5">
      <c r="B201" s="452">
        <v>198</v>
      </c>
      <c r="C201" s="1467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5">
      <c r="B202" s="1313">
        <v>199</v>
      </c>
      <c r="C202" s="1492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5">
      <c r="B203" s="1313">
        <v>200</v>
      </c>
      <c r="C203" s="1493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5">
      <c r="B204" s="1313">
        <v>201</v>
      </c>
      <c r="C204" s="1493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5">
      <c r="B205" s="1313">
        <v>202</v>
      </c>
      <c r="C205" s="1493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5">
      <c r="B206" s="1313">
        <v>203</v>
      </c>
      <c r="C206" s="1493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5">
      <c r="B207" s="1313">
        <v>204</v>
      </c>
      <c r="C207" s="1493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5">
      <c r="B208" s="1313">
        <v>205</v>
      </c>
      <c r="C208" s="1493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5">
      <c r="B209" s="1313">
        <v>206</v>
      </c>
      <c r="C209" s="1493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5">
      <c r="B210" s="1313">
        <v>207</v>
      </c>
      <c r="C210" s="1494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5">
      <c r="B211" s="452">
        <v>208</v>
      </c>
      <c r="C211" s="149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5">
      <c r="B212" s="452">
        <v>209</v>
      </c>
      <c r="C212" s="149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5">
      <c r="B213" s="452">
        <v>210</v>
      </c>
      <c r="C213" s="149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5">
      <c r="B214" s="452">
        <v>211</v>
      </c>
      <c r="C214" s="1496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5">
      <c r="B215" s="452">
        <v>212</v>
      </c>
      <c r="C215" s="149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5">
      <c r="B216" s="452">
        <v>213</v>
      </c>
      <c r="C216" s="149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5">
      <c r="B217" s="452">
        <v>214</v>
      </c>
      <c r="C217" s="149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5">
      <c r="B218" s="452">
        <v>215</v>
      </c>
      <c r="C218" s="149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5">
      <c r="B219" s="452">
        <v>216</v>
      </c>
      <c r="C219" s="149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1315" t="s">
        <v>836</v>
      </c>
      <c r="U219" s="1316">
        <v>46313</v>
      </c>
      <c r="V219" s="1863"/>
      <c r="W219" s="1315"/>
      <c r="X219" s="1315"/>
    </row>
    <row r="220" spans="2:24" x14ac:dyDescent="0.35">
      <c r="B220" s="452">
        <v>217</v>
      </c>
      <c r="C220" s="149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1315" t="s">
        <v>838</v>
      </c>
      <c r="U220" s="1316">
        <v>46313</v>
      </c>
      <c r="V220" s="1863"/>
      <c r="W220" s="1315"/>
      <c r="X220" s="1315"/>
    </row>
    <row r="221" spans="2:24" x14ac:dyDescent="0.35">
      <c r="B221" s="452">
        <v>218</v>
      </c>
      <c r="C221" s="1496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1315" t="s">
        <v>840</v>
      </c>
      <c r="U221" s="1316">
        <v>46313</v>
      </c>
      <c r="V221" s="1863"/>
      <c r="W221" s="1315"/>
      <c r="X221" s="1315"/>
    </row>
    <row r="222" spans="2:24" x14ac:dyDescent="0.35">
      <c r="B222" s="452">
        <v>219</v>
      </c>
      <c r="C222" s="149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5">
      <c r="B223" s="452">
        <v>220</v>
      </c>
      <c r="C223" s="149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5">
      <c r="B224" s="452">
        <v>221</v>
      </c>
      <c r="C224" s="149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5">
      <c r="B225" s="452">
        <v>222</v>
      </c>
      <c r="C225" s="149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5">
      <c r="B226" s="452">
        <v>223</v>
      </c>
      <c r="C226" s="149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5">
      <c r="B227" s="452">
        <v>224</v>
      </c>
      <c r="C227" s="149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5">
      <c r="B228" s="452">
        <v>225</v>
      </c>
      <c r="C228" s="149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5">
      <c r="B229" s="452">
        <v>226</v>
      </c>
      <c r="C229" s="149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5">
      <c r="B230" s="452">
        <v>227</v>
      </c>
      <c r="C230" s="149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5">
      <c r="B231" s="1313">
        <v>228</v>
      </c>
      <c r="C231" s="1489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5">
      <c r="B232" s="1313">
        <v>229</v>
      </c>
      <c r="C232" s="1490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5">
      <c r="B233" s="1313">
        <v>230</v>
      </c>
      <c r="C233" s="1490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5">
      <c r="B234" s="1313">
        <v>231</v>
      </c>
      <c r="C234" s="1490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5">
      <c r="B235" s="1313">
        <v>232</v>
      </c>
      <c r="C235" s="1490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5">
      <c r="B236" s="1313">
        <v>233</v>
      </c>
      <c r="C236" s="1490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5">
      <c r="B237" s="1313">
        <v>234</v>
      </c>
      <c r="C237" s="1490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5">
      <c r="B238" s="1313">
        <v>235</v>
      </c>
      <c r="C238" s="1490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5">
      <c r="B239" s="1313">
        <v>236</v>
      </c>
      <c r="C239" s="1490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5">
      <c r="B240" s="1313">
        <v>237</v>
      </c>
      <c r="C240" s="1490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5">
      <c r="B241" s="1313">
        <v>238</v>
      </c>
      <c r="C241" s="1490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5">
      <c r="B242" s="1313">
        <v>239</v>
      </c>
      <c r="C242" s="1490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5">
      <c r="B243" s="1313">
        <v>240</v>
      </c>
      <c r="C243" s="1490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5">
      <c r="B244" s="1313">
        <v>241</v>
      </c>
      <c r="C244" s="1490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5">
      <c r="B245" s="1313">
        <v>242</v>
      </c>
      <c r="C245" s="1490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5">
      <c r="B246" s="1313">
        <v>243</v>
      </c>
      <c r="C246" s="1490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5">
      <c r="B247" s="1313">
        <v>244</v>
      </c>
      <c r="C247" s="1490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5">
      <c r="B248" s="1313">
        <v>245</v>
      </c>
      <c r="C248" s="1491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ht="14.4" customHeight="1" x14ac:dyDescent="0.35">
      <c r="B249" s="451">
        <v>246</v>
      </c>
      <c r="C249" s="1484">
        <v>21</v>
      </c>
      <c r="D249" s="452" t="s">
        <v>458</v>
      </c>
      <c r="E249" s="453">
        <v>46313</v>
      </c>
      <c r="F249" s="452">
        <v>0.36299999999999999</v>
      </c>
      <c r="G249" s="452">
        <v>0.17599999999999999</v>
      </c>
      <c r="H249" s="452">
        <v>8.0760000000000005</v>
      </c>
    </row>
    <row r="250" spans="2:8" ht="14.4" customHeight="1" x14ac:dyDescent="0.35">
      <c r="B250" s="451">
        <v>247</v>
      </c>
      <c r="C250" s="1485"/>
      <c r="D250" s="452" t="s">
        <v>459</v>
      </c>
      <c r="E250" s="453">
        <v>46313</v>
      </c>
      <c r="F250" s="452">
        <v>0.317</v>
      </c>
      <c r="G250" s="452">
        <v>0.27400000000000002</v>
      </c>
      <c r="H250" s="452">
        <v>8.1120000000000001</v>
      </c>
    </row>
    <row r="251" spans="2:8" ht="14.4" customHeight="1" x14ac:dyDescent="0.35">
      <c r="B251" s="451">
        <v>248</v>
      </c>
      <c r="C251" s="1485"/>
      <c r="D251" s="452" t="s">
        <v>460</v>
      </c>
      <c r="E251" s="453">
        <v>46313</v>
      </c>
      <c r="F251" s="452">
        <v>0.36399999999999999</v>
      </c>
      <c r="G251" s="452">
        <v>0.16500000000000001</v>
      </c>
      <c r="H251" s="452">
        <v>8.5830000000000002</v>
      </c>
    </row>
    <row r="252" spans="2:8" ht="14.4" customHeight="1" x14ac:dyDescent="0.35">
      <c r="B252" s="451">
        <v>249</v>
      </c>
      <c r="C252" s="1485"/>
      <c r="D252" s="452" t="s">
        <v>461</v>
      </c>
      <c r="E252" s="453">
        <v>46313</v>
      </c>
      <c r="F252" s="452">
        <v>0.379</v>
      </c>
      <c r="G252" s="452">
        <v>0.20499999999999999</v>
      </c>
      <c r="H252" s="452">
        <v>9.859</v>
      </c>
    </row>
    <row r="253" spans="2:8" ht="14.4" customHeight="1" x14ac:dyDescent="0.35">
      <c r="B253" s="451">
        <v>250</v>
      </c>
      <c r="C253" s="1485"/>
      <c r="D253" s="452" t="s">
        <v>462</v>
      </c>
      <c r="E253" s="453">
        <v>46313</v>
      </c>
      <c r="F253" s="452">
        <v>0.35199999999999998</v>
      </c>
      <c r="G253" s="452">
        <v>0.36699999999999999</v>
      </c>
      <c r="H253" s="452">
        <v>10.090999999999999</v>
      </c>
    </row>
    <row r="254" spans="2:8" ht="14.4" customHeight="1" x14ac:dyDescent="0.35">
      <c r="B254" s="451">
        <v>251</v>
      </c>
      <c r="C254" s="1485"/>
      <c r="D254" s="452" t="s">
        <v>463</v>
      </c>
      <c r="E254" s="453">
        <v>46313</v>
      </c>
      <c r="F254" s="452">
        <v>0.33</v>
      </c>
      <c r="G254" s="452">
        <v>0.15</v>
      </c>
      <c r="H254" s="452">
        <v>7.61</v>
      </c>
    </row>
    <row r="255" spans="2:8" ht="14.4" customHeight="1" x14ac:dyDescent="0.35">
      <c r="B255" s="451">
        <v>252</v>
      </c>
      <c r="C255" s="1485"/>
      <c r="D255" s="452" t="s">
        <v>458</v>
      </c>
      <c r="E255" s="453">
        <v>46314</v>
      </c>
      <c r="F255" s="452">
        <v>0.34</v>
      </c>
      <c r="G255" s="452">
        <v>0.13</v>
      </c>
      <c r="H255" s="452">
        <v>10.15</v>
      </c>
    </row>
    <row r="256" spans="2:8" ht="14.4" customHeight="1" x14ac:dyDescent="0.35">
      <c r="B256" s="451">
        <v>253</v>
      </c>
      <c r="C256" s="1485"/>
      <c r="D256" s="452" t="s">
        <v>459</v>
      </c>
      <c r="E256" s="453">
        <v>46314</v>
      </c>
      <c r="F256" s="452">
        <v>0.36299999999999999</v>
      </c>
      <c r="G256" s="452">
        <v>0.17</v>
      </c>
      <c r="H256" s="452">
        <v>10.220000000000001</v>
      </c>
    </row>
    <row r="257" spans="2:8" x14ac:dyDescent="0.35">
      <c r="B257" s="451">
        <v>254</v>
      </c>
      <c r="C257" s="1486"/>
      <c r="D257" s="452" t="s">
        <v>460</v>
      </c>
      <c r="E257" s="453">
        <v>46314</v>
      </c>
      <c r="F257" s="452">
        <v>0.38700000000000001</v>
      </c>
      <c r="G257" s="452">
        <v>0.32</v>
      </c>
      <c r="H257" s="452">
        <v>9.85</v>
      </c>
    </row>
    <row r="258" spans="2:8" x14ac:dyDescent="0.35">
      <c r="B258" s="6">
        <v>255</v>
      </c>
      <c r="C258" s="6"/>
      <c r="D258" s="6"/>
      <c r="E258" s="233"/>
      <c r="F258" s="6"/>
      <c r="G258" s="6"/>
      <c r="H258" s="6"/>
    </row>
    <row r="259" spans="2:8" x14ac:dyDescent="0.35">
      <c r="B259" s="6">
        <v>256</v>
      </c>
      <c r="C259" s="6"/>
      <c r="D259" s="6"/>
      <c r="E259" s="233"/>
      <c r="F259" s="6"/>
      <c r="G259" s="6"/>
      <c r="H259" s="6"/>
    </row>
    <row r="260" spans="2:8" x14ac:dyDescent="0.35">
      <c r="B260" s="6">
        <v>257</v>
      </c>
      <c r="C260" s="6"/>
      <c r="D260" s="6"/>
      <c r="E260" s="233"/>
      <c r="F260" s="6"/>
      <c r="G260" s="6"/>
      <c r="H260" s="6"/>
    </row>
    <row r="261" spans="2:8" x14ac:dyDescent="0.35">
      <c r="B261" s="6">
        <v>258</v>
      </c>
      <c r="C261" s="6"/>
      <c r="D261" s="6"/>
      <c r="E261" s="233"/>
      <c r="F261" s="6"/>
      <c r="G261" s="6"/>
      <c r="H261" s="6"/>
    </row>
    <row r="262" spans="2:8" x14ac:dyDescent="0.35">
      <c r="B262" s="6">
        <v>259</v>
      </c>
      <c r="C262" s="6"/>
      <c r="D262" s="6"/>
      <c r="E262" s="233"/>
      <c r="F262" s="6"/>
      <c r="G262" s="6"/>
      <c r="H262" s="6"/>
    </row>
    <row r="263" spans="2:8" x14ac:dyDescent="0.35">
      <c r="B263" s="6">
        <v>260</v>
      </c>
      <c r="C263" s="6"/>
      <c r="D263" s="6"/>
      <c r="E263" s="233"/>
      <c r="F263" s="6"/>
      <c r="G263" s="6"/>
      <c r="H263" s="6"/>
    </row>
    <row r="264" spans="2:8" x14ac:dyDescent="0.35">
      <c r="B264" s="6">
        <v>261</v>
      </c>
      <c r="C264" s="6"/>
      <c r="D264" s="6"/>
      <c r="E264" s="233"/>
      <c r="F264" s="6"/>
      <c r="G264" s="6"/>
      <c r="H264" s="6"/>
    </row>
    <row r="265" spans="2:8" x14ac:dyDescent="0.35">
      <c r="B265" s="6">
        <v>262</v>
      </c>
      <c r="C265" s="6"/>
      <c r="D265" s="6"/>
      <c r="E265" s="233"/>
      <c r="F265" s="6"/>
      <c r="G265" s="6"/>
      <c r="H265" s="6"/>
    </row>
    <row r="266" spans="2:8" x14ac:dyDescent="0.35">
      <c r="B266" s="6">
        <v>263</v>
      </c>
      <c r="C266" s="6"/>
      <c r="D266" s="6"/>
      <c r="E266" s="233"/>
      <c r="F266" s="6"/>
      <c r="G266" s="6"/>
      <c r="H266" s="6"/>
    </row>
    <row r="267" spans="2:8" x14ac:dyDescent="0.35">
      <c r="B267" s="6">
        <v>264</v>
      </c>
      <c r="C267" s="6"/>
      <c r="D267" s="6"/>
      <c r="E267" s="233"/>
      <c r="F267" s="6"/>
      <c r="G267" s="6"/>
      <c r="H267" s="6"/>
    </row>
    <row r="268" spans="2:8" x14ac:dyDescent="0.35">
      <c r="B268" s="6">
        <v>265</v>
      </c>
      <c r="C268" s="6"/>
      <c r="D268" s="6"/>
      <c r="E268" s="233"/>
      <c r="F268" s="6"/>
      <c r="G268" s="6"/>
      <c r="H268" s="6"/>
    </row>
    <row r="269" spans="2:8" x14ac:dyDescent="0.35">
      <c r="B269" s="6">
        <v>266</v>
      </c>
      <c r="C269" s="6"/>
      <c r="D269" s="6"/>
      <c r="E269" s="233"/>
      <c r="F269" s="6"/>
      <c r="G269" s="6"/>
      <c r="H269" s="6"/>
    </row>
    <row r="270" spans="2:8" x14ac:dyDescent="0.35">
      <c r="B270" s="6">
        <v>267</v>
      </c>
      <c r="C270" s="6"/>
      <c r="D270" s="6"/>
      <c r="E270" s="233"/>
      <c r="F270" s="6"/>
      <c r="G270" s="6"/>
      <c r="H270" s="6"/>
    </row>
    <row r="271" spans="2:8" x14ac:dyDescent="0.35">
      <c r="B271" s="6">
        <v>268</v>
      </c>
      <c r="C271" s="6"/>
      <c r="D271" s="6"/>
      <c r="E271" s="233"/>
      <c r="F271" s="6"/>
      <c r="G271" s="6"/>
      <c r="H271" s="6"/>
    </row>
    <row r="272" spans="2:8" x14ac:dyDescent="0.35">
      <c r="B272" s="6">
        <v>269</v>
      </c>
      <c r="C272" s="6"/>
      <c r="D272" s="6"/>
      <c r="E272" s="233"/>
      <c r="F272" s="6"/>
      <c r="G272" s="6"/>
      <c r="H272" s="6"/>
    </row>
    <row r="273" spans="2:8" x14ac:dyDescent="0.35">
      <c r="B273" s="6">
        <v>270</v>
      </c>
      <c r="C273" s="6"/>
      <c r="D273" s="6"/>
      <c r="E273" s="233"/>
      <c r="F273" s="6"/>
      <c r="G273" s="6"/>
      <c r="H273" s="6"/>
    </row>
    <row r="274" spans="2:8" x14ac:dyDescent="0.35">
      <c r="B274" s="6">
        <v>271</v>
      </c>
      <c r="C274" s="6"/>
      <c r="D274" s="6"/>
      <c r="E274" s="233"/>
      <c r="F274" s="6"/>
      <c r="G274" s="6"/>
      <c r="H274" s="6"/>
    </row>
    <row r="275" spans="2:8" x14ac:dyDescent="0.35">
      <c r="B275" s="6">
        <v>272</v>
      </c>
      <c r="C275" s="6"/>
      <c r="D275" s="6"/>
      <c r="E275" s="233"/>
      <c r="F275" s="6"/>
      <c r="G275" s="6"/>
      <c r="H275" s="6"/>
    </row>
    <row r="276" spans="2:8" x14ac:dyDescent="0.35">
      <c r="B276" s="6">
        <v>273</v>
      </c>
      <c r="C276" s="6"/>
      <c r="D276" s="6"/>
      <c r="E276" s="233"/>
      <c r="F276" s="6"/>
      <c r="G276" s="6"/>
      <c r="H276" s="6"/>
    </row>
    <row r="277" spans="2:8" x14ac:dyDescent="0.35">
      <c r="B277" s="6">
        <v>274</v>
      </c>
      <c r="C277" s="6"/>
      <c r="D277" s="6"/>
      <c r="E277" s="233"/>
      <c r="F277" s="6"/>
      <c r="G277" s="6"/>
      <c r="H277" s="6"/>
    </row>
    <row r="278" spans="2:8" x14ac:dyDescent="0.35">
      <c r="B278" s="6">
        <v>275</v>
      </c>
      <c r="C278" s="6"/>
      <c r="D278" s="6"/>
      <c r="E278" s="233"/>
      <c r="F278" s="6"/>
      <c r="G278" s="6"/>
      <c r="H278" s="6"/>
    </row>
    <row r="279" spans="2:8" x14ac:dyDescent="0.35">
      <c r="B279" s="6">
        <v>276</v>
      </c>
      <c r="C279" s="6"/>
      <c r="D279" s="6"/>
      <c r="E279" s="233"/>
      <c r="F279" s="6"/>
      <c r="G279" s="6"/>
      <c r="H279" s="6"/>
    </row>
    <row r="280" spans="2:8" x14ac:dyDescent="0.35">
      <c r="B280" s="6">
        <v>277</v>
      </c>
      <c r="C280" s="6"/>
      <c r="D280" s="6"/>
      <c r="E280" s="233"/>
      <c r="F280" s="6"/>
      <c r="G280" s="6"/>
      <c r="H280" s="6"/>
    </row>
    <row r="281" spans="2:8" x14ac:dyDescent="0.35">
      <c r="B281" s="6">
        <v>278</v>
      </c>
      <c r="C281" s="6"/>
      <c r="D281" s="6"/>
      <c r="E281" s="233"/>
      <c r="F281" s="6"/>
      <c r="G281" s="6"/>
      <c r="H281" s="6"/>
    </row>
    <row r="282" spans="2:8" x14ac:dyDescent="0.35">
      <c r="B282" s="6">
        <v>279</v>
      </c>
      <c r="C282" s="6"/>
      <c r="D282" s="6"/>
      <c r="E282" s="233"/>
      <c r="F282" s="6"/>
      <c r="G282" s="6"/>
      <c r="H282" s="6"/>
    </row>
    <row r="283" spans="2:8" x14ac:dyDescent="0.35">
      <c r="B283" s="6">
        <v>280</v>
      </c>
      <c r="C283" s="6"/>
      <c r="D283" s="6"/>
      <c r="E283" s="233"/>
      <c r="F283" s="6"/>
      <c r="G283" s="6"/>
      <c r="H283" s="6"/>
    </row>
    <row r="284" spans="2:8" x14ac:dyDescent="0.35">
      <c r="B284" s="6">
        <v>281</v>
      </c>
      <c r="C284" s="6"/>
      <c r="D284" s="6"/>
      <c r="E284" s="233"/>
      <c r="F284" s="6"/>
      <c r="G284" s="6"/>
      <c r="H284" s="6"/>
    </row>
    <row r="285" spans="2:8" x14ac:dyDescent="0.35">
      <c r="B285" s="6">
        <v>282</v>
      </c>
      <c r="C285" s="6"/>
      <c r="D285" s="6"/>
      <c r="E285" s="233"/>
      <c r="F285" s="6"/>
      <c r="G285" s="6"/>
      <c r="H285" s="6"/>
    </row>
    <row r="286" spans="2:8" x14ac:dyDescent="0.35">
      <c r="B286" s="6">
        <v>283</v>
      </c>
      <c r="C286" s="6"/>
      <c r="D286" s="6"/>
      <c r="E286" s="233"/>
      <c r="F286" s="6"/>
      <c r="G286" s="6"/>
      <c r="H286" s="6"/>
    </row>
    <row r="287" spans="2:8" x14ac:dyDescent="0.35">
      <c r="B287" s="6">
        <v>284</v>
      </c>
      <c r="C287" s="6"/>
      <c r="D287" s="6"/>
      <c r="E287" s="233"/>
      <c r="F287" s="6"/>
      <c r="G287" s="6"/>
      <c r="H287" s="6"/>
    </row>
    <row r="288" spans="2:8" x14ac:dyDescent="0.35">
      <c r="B288" s="6">
        <v>285</v>
      </c>
      <c r="C288" s="6"/>
      <c r="D288" s="6"/>
      <c r="E288" s="233"/>
      <c r="F288" s="6"/>
      <c r="G288" s="6"/>
      <c r="H288" s="6"/>
    </row>
    <row r="289" spans="2:8" x14ac:dyDescent="0.35">
      <c r="B289" s="6">
        <v>286</v>
      </c>
      <c r="C289" s="6"/>
      <c r="D289" s="6"/>
      <c r="E289" s="233"/>
      <c r="F289" s="6"/>
      <c r="G289" s="6"/>
      <c r="H289" s="6"/>
    </row>
    <row r="290" spans="2:8" x14ac:dyDescent="0.35">
      <c r="B290" s="6">
        <v>287</v>
      </c>
      <c r="C290" s="6"/>
      <c r="D290" s="6"/>
      <c r="E290" s="233"/>
      <c r="F290" s="6"/>
      <c r="G290" s="6"/>
      <c r="H290" s="6"/>
    </row>
    <row r="291" spans="2:8" x14ac:dyDescent="0.35">
      <c r="B291" s="6">
        <v>288</v>
      </c>
      <c r="C291" s="6"/>
      <c r="D291" s="6"/>
      <c r="E291" s="233"/>
      <c r="F291" s="6"/>
      <c r="G291" s="6"/>
      <c r="H291" s="6"/>
    </row>
    <row r="292" spans="2:8" x14ac:dyDescent="0.35">
      <c r="B292" s="6">
        <v>289</v>
      </c>
      <c r="C292" s="6"/>
      <c r="D292" s="6"/>
      <c r="E292" s="233"/>
      <c r="F292" s="6"/>
      <c r="G292" s="6"/>
      <c r="H292" s="6"/>
    </row>
    <row r="293" spans="2:8" x14ac:dyDescent="0.35">
      <c r="B293" s="6">
        <v>290</v>
      </c>
      <c r="C293" s="6"/>
      <c r="D293" s="6"/>
      <c r="E293" s="233"/>
      <c r="F293" s="6"/>
      <c r="G293" s="6"/>
      <c r="H293" s="6"/>
    </row>
    <row r="294" spans="2:8" x14ac:dyDescent="0.35">
      <c r="B294" s="6">
        <v>291</v>
      </c>
      <c r="C294" s="6"/>
      <c r="D294" s="6"/>
      <c r="E294" s="233"/>
      <c r="F294" s="6"/>
      <c r="G294" s="6"/>
      <c r="H294" s="6"/>
    </row>
    <row r="295" spans="2:8" x14ac:dyDescent="0.35">
      <c r="B295" s="6">
        <v>292</v>
      </c>
      <c r="C295" s="6"/>
      <c r="D295" s="6"/>
      <c r="E295" s="233"/>
      <c r="F295" s="6"/>
      <c r="G295" s="6"/>
      <c r="H295" s="6"/>
    </row>
    <row r="296" spans="2:8" x14ac:dyDescent="0.35">
      <c r="B296" s="6">
        <v>293</v>
      </c>
      <c r="C296" s="6"/>
      <c r="D296" s="6"/>
      <c r="E296" s="233"/>
      <c r="F296" s="6"/>
      <c r="G296" s="6"/>
      <c r="H296" s="6"/>
    </row>
    <row r="297" spans="2:8" x14ac:dyDescent="0.35">
      <c r="B297" s="6">
        <v>294</v>
      </c>
      <c r="C297" s="6"/>
      <c r="D297" s="6"/>
      <c r="E297" s="233"/>
      <c r="F297" s="6"/>
      <c r="G297" s="6"/>
      <c r="H297" s="6"/>
    </row>
    <row r="298" spans="2:8" x14ac:dyDescent="0.35">
      <c r="B298" s="6">
        <v>295</v>
      </c>
      <c r="C298" s="6"/>
      <c r="D298" s="6"/>
      <c r="E298" s="233"/>
      <c r="F298" s="6"/>
      <c r="G298" s="6"/>
      <c r="H298" s="6"/>
    </row>
    <row r="299" spans="2:8" x14ac:dyDescent="0.35">
      <c r="B299" s="6">
        <v>296</v>
      </c>
      <c r="C299" s="6"/>
      <c r="D299" s="6"/>
      <c r="E299" s="233"/>
      <c r="F299" s="6"/>
      <c r="G299" s="6"/>
      <c r="H299" s="6"/>
    </row>
    <row r="300" spans="2:8" x14ac:dyDescent="0.35">
      <c r="B300" s="6">
        <v>297</v>
      </c>
      <c r="C300" s="6"/>
      <c r="D300" s="6"/>
      <c r="E300" s="233"/>
      <c r="F300" s="6"/>
      <c r="G300" s="6"/>
      <c r="H300" s="6"/>
    </row>
    <row r="301" spans="2:8" x14ac:dyDescent="0.35">
      <c r="B301" s="6">
        <v>298</v>
      </c>
      <c r="C301" s="6"/>
      <c r="D301" s="6"/>
      <c r="E301" s="233"/>
      <c r="F301" s="6"/>
      <c r="G301" s="6"/>
      <c r="H301" s="6"/>
    </row>
    <row r="302" spans="2:8" x14ac:dyDescent="0.35">
      <c r="B302" s="6">
        <v>299</v>
      </c>
      <c r="C302" s="6"/>
      <c r="D302" s="6"/>
      <c r="E302" s="233"/>
      <c r="F302" s="6"/>
      <c r="G302" s="6"/>
      <c r="H302" s="6"/>
    </row>
    <row r="303" spans="2:8" x14ac:dyDescent="0.35">
      <c r="B303" s="6">
        <v>300</v>
      </c>
      <c r="C303" s="6"/>
      <c r="D303" s="6"/>
      <c r="E303" s="233"/>
      <c r="F303" s="6"/>
      <c r="G303" s="6"/>
      <c r="H303" s="6"/>
    </row>
    <row r="304" spans="2:8" x14ac:dyDescent="0.35">
      <c r="B304" s="6">
        <v>301</v>
      </c>
      <c r="C304" s="6"/>
      <c r="D304" s="6"/>
      <c r="E304" s="233"/>
      <c r="F304" s="6"/>
      <c r="G304" s="6"/>
      <c r="H304" s="6"/>
    </row>
    <row r="305" spans="2:8" x14ac:dyDescent="0.35">
      <c r="B305" s="6">
        <v>302</v>
      </c>
      <c r="C305" s="6"/>
      <c r="D305" s="6"/>
      <c r="E305" s="233"/>
      <c r="F305" s="6"/>
      <c r="G305" s="6"/>
      <c r="H305" s="6"/>
    </row>
    <row r="306" spans="2:8" x14ac:dyDescent="0.35">
      <c r="B306" s="6">
        <v>303</v>
      </c>
      <c r="C306" s="6"/>
      <c r="D306" s="6"/>
      <c r="E306" s="233"/>
      <c r="F306" s="6"/>
      <c r="G306" s="6"/>
      <c r="H306" s="6"/>
    </row>
    <row r="307" spans="2:8" x14ac:dyDescent="0.35">
      <c r="B307" s="6">
        <v>304</v>
      </c>
      <c r="C307" s="6"/>
      <c r="D307" s="6"/>
      <c r="E307" s="233"/>
      <c r="F307" s="6"/>
      <c r="G307" s="6"/>
      <c r="H307" s="6"/>
    </row>
    <row r="308" spans="2:8" x14ac:dyDescent="0.35">
      <c r="B308" s="6">
        <v>305</v>
      </c>
      <c r="C308" s="6"/>
      <c r="D308" s="6"/>
      <c r="E308" s="233"/>
      <c r="F308" s="6"/>
      <c r="G308" s="6"/>
      <c r="H308" s="6"/>
    </row>
    <row r="309" spans="2:8" x14ac:dyDescent="0.35">
      <c r="B309" s="6">
        <v>306</v>
      </c>
      <c r="C309" s="6"/>
      <c r="D309" s="6"/>
      <c r="E309" s="233"/>
      <c r="F309" s="6"/>
      <c r="G309" s="6"/>
      <c r="H309" s="6"/>
    </row>
    <row r="310" spans="2:8" x14ac:dyDescent="0.35">
      <c r="B310" s="6">
        <v>307</v>
      </c>
      <c r="C310" s="6"/>
      <c r="D310" s="6"/>
      <c r="E310" s="233"/>
      <c r="F310" s="6"/>
      <c r="G310" s="6"/>
      <c r="H310" s="6"/>
    </row>
    <row r="311" spans="2:8" x14ac:dyDescent="0.35">
      <c r="B311" s="6">
        <v>308</v>
      </c>
      <c r="C311" s="6"/>
      <c r="D311" s="6"/>
      <c r="E311" s="233"/>
      <c r="F311" s="6"/>
      <c r="G311" s="6"/>
      <c r="H311" s="6"/>
    </row>
    <row r="312" spans="2:8" x14ac:dyDescent="0.35">
      <c r="B312" s="6">
        <v>309</v>
      </c>
      <c r="C312" s="6"/>
      <c r="D312" s="6"/>
      <c r="E312" s="233"/>
      <c r="F312" s="6"/>
      <c r="G312" s="6"/>
      <c r="H312" s="6"/>
    </row>
    <row r="313" spans="2:8" x14ac:dyDescent="0.35">
      <c r="B313" s="6">
        <v>310</v>
      </c>
      <c r="C313" s="6"/>
      <c r="D313" s="6"/>
      <c r="E313" s="233"/>
      <c r="F313" s="6"/>
      <c r="G313" s="6"/>
      <c r="H313" s="6"/>
    </row>
    <row r="314" spans="2:8" x14ac:dyDescent="0.35">
      <c r="B314" s="6">
        <v>311</v>
      </c>
      <c r="C314" s="6"/>
      <c r="D314" s="6"/>
      <c r="E314" s="233"/>
      <c r="F314" s="6"/>
      <c r="G314" s="6"/>
      <c r="H314" s="6"/>
    </row>
    <row r="315" spans="2:8" x14ac:dyDescent="0.35">
      <c r="B315" s="6">
        <v>312</v>
      </c>
      <c r="C315" s="6"/>
      <c r="D315" s="6"/>
      <c r="E315" s="233"/>
      <c r="F315" s="6"/>
      <c r="G315" s="6"/>
      <c r="H315" s="6"/>
    </row>
    <row r="316" spans="2:8" x14ac:dyDescent="0.35">
      <c r="B316" s="6">
        <v>313</v>
      </c>
      <c r="C316" s="6"/>
      <c r="D316" s="6"/>
      <c r="E316" s="233"/>
      <c r="F316" s="6"/>
      <c r="G316" s="6"/>
      <c r="H316" s="6"/>
    </row>
    <row r="317" spans="2:8" x14ac:dyDescent="0.35">
      <c r="B317" s="6">
        <v>314</v>
      </c>
      <c r="C317" s="6"/>
      <c r="D317" s="6"/>
      <c r="E317" s="233"/>
      <c r="F317" s="6"/>
      <c r="G317" s="6"/>
      <c r="H317" s="6"/>
    </row>
    <row r="318" spans="2:8" x14ac:dyDescent="0.35">
      <c r="B318" s="6">
        <v>315</v>
      </c>
      <c r="C318" s="6"/>
      <c r="D318" s="6"/>
      <c r="E318" s="233"/>
      <c r="F318" s="6"/>
      <c r="G318" s="6"/>
      <c r="H318" s="6"/>
    </row>
    <row r="319" spans="2:8" x14ac:dyDescent="0.35">
      <c r="B319" s="6">
        <v>316</v>
      </c>
      <c r="C319" s="6"/>
      <c r="D319" s="6"/>
      <c r="E319" s="233"/>
      <c r="F319" s="6"/>
      <c r="G319" s="6"/>
      <c r="H319" s="6"/>
    </row>
    <row r="320" spans="2:8" x14ac:dyDescent="0.35">
      <c r="B320" s="6">
        <v>317</v>
      </c>
      <c r="C320" s="6"/>
      <c r="D320" s="6"/>
      <c r="E320" s="233"/>
      <c r="F320" s="6"/>
      <c r="G320" s="6"/>
      <c r="H320" s="6"/>
    </row>
    <row r="321" spans="2:8" x14ac:dyDescent="0.35">
      <c r="B321" s="6">
        <v>318</v>
      </c>
      <c r="C321" s="6"/>
      <c r="D321" s="6"/>
      <c r="E321" s="233"/>
      <c r="F321" s="6"/>
      <c r="G321" s="6"/>
      <c r="H321" s="6"/>
    </row>
    <row r="322" spans="2:8" x14ac:dyDescent="0.35">
      <c r="B322" s="6">
        <v>319</v>
      </c>
      <c r="C322" s="6"/>
      <c r="D322" s="6"/>
      <c r="E322" s="233"/>
      <c r="F322" s="6"/>
      <c r="G322" s="6"/>
      <c r="H322" s="6"/>
    </row>
    <row r="323" spans="2:8" x14ac:dyDescent="0.35">
      <c r="B323" s="6">
        <v>320</v>
      </c>
      <c r="C323" s="6"/>
      <c r="D323" s="6"/>
      <c r="E323" s="233"/>
      <c r="F323" s="6"/>
      <c r="G323" s="6"/>
      <c r="H323" s="6"/>
    </row>
    <row r="324" spans="2:8" x14ac:dyDescent="0.35">
      <c r="B324" s="6">
        <v>321</v>
      </c>
      <c r="C324" s="6"/>
      <c r="D324" s="6"/>
      <c r="E324" s="233"/>
      <c r="F324" s="6"/>
      <c r="G324" s="6"/>
      <c r="H324" s="6"/>
    </row>
    <row r="325" spans="2:8" x14ac:dyDescent="0.35">
      <c r="B325" s="6">
        <v>322</v>
      </c>
      <c r="C325" s="6"/>
      <c r="D325" s="6"/>
      <c r="E325" s="233"/>
      <c r="F325" s="6"/>
      <c r="G325" s="6"/>
      <c r="H325" s="6"/>
    </row>
    <row r="326" spans="2:8" x14ac:dyDescent="0.35">
      <c r="B326" s="6">
        <v>323</v>
      </c>
      <c r="C326" s="6"/>
      <c r="D326" s="6"/>
      <c r="E326" s="233"/>
      <c r="F326" s="6"/>
      <c r="G326" s="6"/>
      <c r="H326" s="6"/>
    </row>
    <row r="327" spans="2:8" x14ac:dyDescent="0.35">
      <c r="B327" s="6">
        <v>324</v>
      </c>
      <c r="C327" s="6"/>
      <c r="D327" s="6"/>
      <c r="E327" s="233"/>
      <c r="F327" s="6"/>
      <c r="G327" s="6"/>
      <c r="H327" s="6"/>
    </row>
    <row r="328" spans="2:8" x14ac:dyDescent="0.35">
      <c r="B328" s="6">
        <v>325</v>
      </c>
      <c r="C328" s="6"/>
      <c r="D328" s="6"/>
      <c r="E328" s="233"/>
      <c r="F328" s="6"/>
      <c r="G328" s="6"/>
      <c r="H328" s="6"/>
    </row>
    <row r="329" spans="2:8" x14ac:dyDescent="0.35">
      <c r="B329" s="6">
        <v>326</v>
      </c>
      <c r="C329" s="6"/>
      <c r="D329" s="6"/>
      <c r="E329" s="233"/>
      <c r="F329" s="6"/>
      <c r="G329" s="6"/>
      <c r="H329" s="6"/>
    </row>
    <row r="330" spans="2:8" x14ac:dyDescent="0.35">
      <c r="B330" s="6">
        <v>327</v>
      </c>
      <c r="C330" s="6"/>
      <c r="D330" s="6"/>
      <c r="E330" s="233"/>
      <c r="F330" s="6"/>
      <c r="G330" s="6"/>
      <c r="H330" s="6"/>
    </row>
    <row r="331" spans="2:8" x14ac:dyDescent="0.35">
      <c r="B331" s="6">
        <v>328</v>
      </c>
      <c r="C331" s="6"/>
      <c r="D331" s="6"/>
      <c r="E331" s="233"/>
      <c r="F331" s="6"/>
      <c r="G331" s="6"/>
      <c r="H331" s="6"/>
    </row>
    <row r="332" spans="2:8" x14ac:dyDescent="0.35">
      <c r="B332" s="6">
        <v>329</v>
      </c>
      <c r="C332" s="6"/>
      <c r="D332" s="6"/>
      <c r="E332" s="233"/>
      <c r="F332" s="6"/>
      <c r="G332" s="6"/>
      <c r="H332" s="6"/>
    </row>
    <row r="333" spans="2:8" x14ac:dyDescent="0.35">
      <c r="B333" s="6">
        <v>330</v>
      </c>
      <c r="C333" s="6"/>
      <c r="D333" s="6"/>
      <c r="E333" s="233"/>
      <c r="F333" s="6"/>
      <c r="G333" s="6"/>
      <c r="H333" s="6"/>
    </row>
    <row r="334" spans="2:8" x14ac:dyDescent="0.35">
      <c r="B334" s="6">
        <v>331</v>
      </c>
      <c r="C334" s="6"/>
      <c r="D334" s="6"/>
      <c r="E334" s="233"/>
      <c r="F334" s="6"/>
      <c r="G334" s="6"/>
      <c r="H334" s="6"/>
    </row>
    <row r="335" spans="2:8" x14ac:dyDescent="0.35">
      <c r="B335" s="6">
        <v>332</v>
      </c>
      <c r="C335" s="6"/>
      <c r="D335" s="6"/>
      <c r="E335" s="233"/>
      <c r="F335" s="6"/>
      <c r="G335" s="6"/>
      <c r="H335" s="6"/>
    </row>
    <row r="336" spans="2:8" x14ac:dyDescent="0.35">
      <c r="B336" s="6">
        <v>333</v>
      </c>
      <c r="C336" s="6"/>
      <c r="D336" s="6"/>
      <c r="E336" s="233"/>
      <c r="F336" s="6"/>
      <c r="G336" s="6"/>
      <c r="H336" s="6"/>
    </row>
    <row r="337" spans="2:8" x14ac:dyDescent="0.35">
      <c r="B337" s="6">
        <v>334</v>
      </c>
      <c r="C337" s="6"/>
      <c r="D337" s="6"/>
      <c r="E337" s="233"/>
      <c r="F337" s="6"/>
      <c r="G337" s="6"/>
      <c r="H337" s="6"/>
    </row>
    <row r="338" spans="2:8" x14ac:dyDescent="0.35">
      <c r="B338" s="6">
        <v>335</v>
      </c>
      <c r="C338" s="6"/>
      <c r="D338" s="6"/>
      <c r="E338" s="233"/>
      <c r="F338" s="6"/>
      <c r="G338" s="6"/>
      <c r="H338" s="6"/>
    </row>
    <row r="339" spans="2:8" x14ac:dyDescent="0.35">
      <c r="B339" s="6">
        <v>336</v>
      </c>
      <c r="C339" s="6"/>
      <c r="D339" s="6"/>
      <c r="E339" s="233"/>
      <c r="F339" s="6"/>
      <c r="G339" s="6"/>
      <c r="H339" s="6"/>
    </row>
    <row r="340" spans="2:8" x14ac:dyDescent="0.35">
      <c r="B340" s="6">
        <v>337</v>
      </c>
      <c r="C340" s="6"/>
      <c r="D340" s="6"/>
      <c r="E340" s="233"/>
      <c r="F340" s="6"/>
      <c r="G340" s="6"/>
      <c r="H340" s="6"/>
    </row>
    <row r="341" spans="2:8" x14ac:dyDescent="0.35">
      <c r="B341" s="6">
        <v>338</v>
      </c>
      <c r="C341" s="6"/>
      <c r="D341" s="6"/>
      <c r="E341" s="233"/>
      <c r="F341" s="6"/>
      <c r="G341" s="6"/>
      <c r="H341" s="6"/>
    </row>
    <row r="342" spans="2:8" x14ac:dyDescent="0.35">
      <c r="B342" s="6">
        <v>339</v>
      </c>
      <c r="C342" s="6"/>
      <c r="D342" s="6"/>
      <c r="E342" s="233"/>
      <c r="F342" s="6"/>
      <c r="G342" s="6"/>
      <c r="H342" s="6"/>
    </row>
    <row r="343" spans="2:8" x14ac:dyDescent="0.35">
      <c r="B343" s="6">
        <v>340</v>
      </c>
      <c r="C343" s="6"/>
      <c r="D343" s="6"/>
      <c r="E343" s="233"/>
      <c r="F343" s="6"/>
      <c r="G343" s="6"/>
      <c r="H343" s="6"/>
    </row>
    <row r="344" spans="2:8" x14ac:dyDescent="0.35">
      <c r="B344" s="6">
        <v>341</v>
      </c>
      <c r="C344" s="6"/>
      <c r="D344" s="6"/>
      <c r="E344" s="233"/>
      <c r="F344" s="6"/>
      <c r="G344" s="6"/>
      <c r="H344" s="6"/>
    </row>
    <row r="345" spans="2:8" x14ac:dyDescent="0.35">
      <c r="B345" s="6">
        <v>342</v>
      </c>
      <c r="C345" s="6"/>
      <c r="D345" s="6"/>
      <c r="E345" s="233"/>
      <c r="F345" s="6"/>
      <c r="G345" s="6"/>
      <c r="H345" s="6"/>
    </row>
    <row r="346" spans="2:8" x14ac:dyDescent="0.35">
      <c r="B346" s="6">
        <v>343</v>
      </c>
      <c r="C346" s="6"/>
      <c r="D346" s="6"/>
      <c r="E346" s="233"/>
      <c r="F346" s="6"/>
      <c r="G346" s="6"/>
      <c r="H346" s="6"/>
    </row>
    <row r="347" spans="2:8" x14ac:dyDescent="0.35">
      <c r="B347" s="6">
        <v>344</v>
      </c>
      <c r="C347" s="6"/>
      <c r="D347" s="6"/>
      <c r="E347" s="233"/>
      <c r="F347" s="6"/>
      <c r="G347" s="6"/>
      <c r="H347" s="6"/>
    </row>
    <row r="348" spans="2:8" x14ac:dyDescent="0.35">
      <c r="B348" s="6">
        <v>345</v>
      </c>
      <c r="C348" s="6"/>
      <c r="D348" s="6"/>
      <c r="E348" s="233"/>
      <c r="F348" s="6"/>
      <c r="G348" s="6"/>
      <c r="H348" s="6"/>
    </row>
    <row r="349" spans="2:8" x14ac:dyDescent="0.35">
      <c r="B349" s="6">
        <v>346</v>
      </c>
      <c r="C349" s="6"/>
      <c r="D349" s="6"/>
      <c r="E349" s="233"/>
      <c r="F349" s="6"/>
      <c r="G349" s="6"/>
      <c r="H349" s="6"/>
    </row>
    <row r="350" spans="2:8" x14ac:dyDescent="0.35">
      <c r="B350" s="6">
        <v>347</v>
      </c>
      <c r="C350" s="6"/>
      <c r="D350" s="6"/>
      <c r="E350" s="233"/>
      <c r="F350" s="6"/>
      <c r="G350" s="6"/>
      <c r="H350" s="6"/>
    </row>
    <row r="351" spans="2:8" x14ac:dyDescent="0.35">
      <c r="B351" s="6">
        <v>348</v>
      </c>
      <c r="C351" s="6"/>
      <c r="D351" s="6"/>
      <c r="E351" s="233"/>
      <c r="F351" s="6"/>
      <c r="G351" s="6"/>
      <c r="H351" s="6"/>
    </row>
    <row r="352" spans="2:8" x14ac:dyDescent="0.35">
      <c r="B352" s="6">
        <v>349</v>
      </c>
      <c r="C352" s="6"/>
      <c r="D352" s="6"/>
      <c r="E352" s="233"/>
      <c r="F352" s="6"/>
      <c r="G352" s="6"/>
      <c r="H352" s="6"/>
    </row>
    <row r="353" spans="2:8" x14ac:dyDescent="0.35">
      <c r="B353" s="6">
        <v>350</v>
      </c>
      <c r="C353" s="6"/>
      <c r="D353" s="6"/>
      <c r="E353" s="233"/>
      <c r="F353" s="6"/>
      <c r="G353" s="6"/>
      <c r="H353" s="6"/>
    </row>
    <row r="354" spans="2:8" x14ac:dyDescent="0.35">
      <c r="B354" s="6">
        <v>351</v>
      </c>
      <c r="C354" s="6"/>
      <c r="D354" s="6"/>
      <c r="E354" s="233"/>
      <c r="F354" s="6"/>
      <c r="G354" s="6"/>
      <c r="H354" s="6"/>
    </row>
    <row r="355" spans="2:8" x14ac:dyDescent="0.35">
      <c r="B355" s="6">
        <v>352</v>
      </c>
      <c r="C355" s="6"/>
      <c r="D355" s="6"/>
      <c r="E355" s="233"/>
      <c r="F355" s="6"/>
      <c r="G355" s="6"/>
      <c r="H355" s="6"/>
    </row>
    <row r="356" spans="2:8" x14ac:dyDescent="0.35">
      <c r="B356" s="6">
        <v>353</v>
      </c>
      <c r="C356" s="6"/>
      <c r="D356" s="6"/>
      <c r="E356" s="233"/>
      <c r="F356" s="6"/>
      <c r="G356" s="6"/>
      <c r="H356" s="6"/>
    </row>
    <row r="357" spans="2:8" x14ac:dyDescent="0.35">
      <c r="B357" s="6">
        <v>354</v>
      </c>
      <c r="C357" s="6"/>
      <c r="D357" s="6"/>
      <c r="E357" s="233"/>
      <c r="F357" s="6"/>
      <c r="G357" s="6"/>
      <c r="H357" s="6"/>
    </row>
    <row r="358" spans="2:8" x14ac:dyDescent="0.35">
      <c r="B358" s="6">
        <v>355</v>
      </c>
      <c r="C358" s="6"/>
      <c r="D358" s="6"/>
      <c r="E358" s="233"/>
      <c r="F358" s="6"/>
      <c r="G358" s="6"/>
      <c r="H358" s="6"/>
    </row>
    <row r="359" spans="2:8" x14ac:dyDescent="0.35">
      <c r="B359" s="6"/>
      <c r="C359" s="6"/>
      <c r="D359" s="6"/>
      <c r="E359" s="233"/>
      <c r="F359" s="6"/>
      <c r="G359" s="6"/>
      <c r="H359" s="6"/>
    </row>
    <row r="360" spans="2:8" x14ac:dyDescent="0.35">
      <c r="B360" s="6"/>
      <c r="C360" s="6"/>
      <c r="D360" s="6"/>
      <c r="E360" s="233"/>
      <c r="F360" s="6"/>
      <c r="G360" s="6"/>
      <c r="H360" s="6"/>
    </row>
    <row r="361" spans="2:8" x14ac:dyDescent="0.35">
      <c r="B361" s="6"/>
      <c r="C361" s="6"/>
      <c r="D361" s="6"/>
      <c r="E361" s="233"/>
      <c r="F361" s="6"/>
      <c r="G361" s="6"/>
      <c r="H361" s="6"/>
    </row>
    <row r="362" spans="2:8" x14ac:dyDescent="0.35">
      <c r="B362" s="6"/>
      <c r="C362" s="6"/>
      <c r="D362" s="6"/>
      <c r="E362" s="233"/>
      <c r="F362" s="6"/>
      <c r="G362" s="6"/>
      <c r="H362" s="6"/>
    </row>
    <row r="363" spans="2:8" x14ac:dyDescent="0.35">
      <c r="B363" s="6"/>
      <c r="C363" s="6"/>
      <c r="D363" s="6"/>
      <c r="E363" s="233"/>
      <c r="F363" s="6"/>
      <c r="G363" s="6"/>
      <c r="H363" s="6"/>
    </row>
    <row r="364" spans="2:8" x14ac:dyDescent="0.35">
      <c r="B364" s="6"/>
      <c r="C364" s="6"/>
      <c r="D364" s="6"/>
      <c r="E364" s="233"/>
      <c r="F364" s="6"/>
      <c r="G364" s="6"/>
      <c r="H364" s="6"/>
    </row>
    <row r="365" spans="2:8" x14ac:dyDescent="0.35">
      <c r="B365" s="6"/>
      <c r="C365" s="6"/>
      <c r="D365" s="6"/>
      <c r="E365" s="233"/>
      <c r="F365" s="6"/>
      <c r="G365" s="6"/>
      <c r="H365" s="6"/>
    </row>
    <row r="366" spans="2:8" x14ac:dyDescent="0.35">
      <c r="B366" s="6"/>
      <c r="C366" s="6"/>
      <c r="D366" s="6"/>
      <c r="E366" s="233"/>
      <c r="F366" s="6"/>
      <c r="G366" s="6"/>
      <c r="H366" s="6"/>
    </row>
    <row r="367" spans="2:8" x14ac:dyDescent="0.35">
      <c r="B367" s="6"/>
      <c r="C367" s="6"/>
      <c r="D367" s="6"/>
      <c r="E367" s="233"/>
      <c r="F367" s="6"/>
      <c r="G367" s="6"/>
      <c r="H367" s="6"/>
    </row>
    <row r="368" spans="2:8" x14ac:dyDescent="0.35">
      <c r="B368" s="6"/>
      <c r="C368" s="6"/>
      <c r="D368" s="6"/>
      <c r="E368" s="233"/>
      <c r="F368" s="6"/>
      <c r="G368" s="6"/>
      <c r="H368" s="6"/>
    </row>
    <row r="369" spans="2:8" x14ac:dyDescent="0.35">
      <c r="B369" s="6"/>
      <c r="C369" s="6"/>
      <c r="D369" s="6"/>
      <c r="E369" s="233"/>
      <c r="F369" s="6"/>
      <c r="G369" s="6"/>
      <c r="H369" s="6"/>
    </row>
    <row r="370" spans="2:8" x14ac:dyDescent="0.35">
      <c r="B370" s="6"/>
      <c r="C370" s="6"/>
      <c r="D370" s="6"/>
      <c r="E370" s="233"/>
      <c r="F370" s="6"/>
      <c r="G370" s="6"/>
      <c r="H370" s="6"/>
    </row>
    <row r="371" spans="2:8" x14ac:dyDescent="0.35">
      <c r="B371" s="6"/>
      <c r="C371" s="6"/>
      <c r="D371" s="6"/>
      <c r="E371" s="233"/>
      <c r="F371" s="6"/>
      <c r="G371" s="6"/>
      <c r="H371" s="6"/>
    </row>
    <row r="372" spans="2:8" x14ac:dyDescent="0.35">
      <c r="B372" s="6"/>
      <c r="C372" s="6"/>
      <c r="D372" s="6"/>
      <c r="E372" s="233"/>
      <c r="F372" s="6"/>
      <c r="G372" s="6"/>
      <c r="H372" s="6"/>
    </row>
    <row r="373" spans="2:8" x14ac:dyDescent="0.35">
      <c r="B373" s="6"/>
      <c r="C373" s="6"/>
      <c r="D373" s="6"/>
      <c r="E373" s="233"/>
      <c r="F373" s="6"/>
      <c r="G373" s="6"/>
      <c r="H373" s="6"/>
    </row>
    <row r="374" spans="2:8" x14ac:dyDescent="0.35">
      <c r="B374" s="6"/>
      <c r="C374" s="6"/>
      <c r="D374" s="6"/>
      <c r="E374" s="233"/>
      <c r="F374" s="6"/>
      <c r="G374" s="6"/>
      <c r="H374" s="6"/>
    </row>
    <row r="375" spans="2:8" x14ac:dyDescent="0.35">
      <c r="B375" s="6"/>
      <c r="C375" s="6"/>
      <c r="D375" s="6"/>
      <c r="E375" s="233"/>
      <c r="F375" s="6"/>
      <c r="G375" s="6"/>
      <c r="H375" s="6"/>
    </row>
    <row r="376" spans="2:8" x14ac:dyDescent="0.35">
      <c r="B376" s="6"/>
      <c r="C376" s="6"/>
      <c r="D376" s="6"/>
      <c r="E376" s="233"/>
      <c r="F376" s="6"/>
      <c r="G376" s="6"/>
      <c r="H376" s="6"/>
    </row>
    <row r="377" spans="2:8" x14ac:dyDescent="0.35">
      <c r="B377" s="6"/>
      <c r="C377" s="6"/>
      <c r="D377" s="6"/>
      <c r="E377" s="233"/>
      <c r="F377" s="6"/>
      <c r="G377" s="6"/>
      <c r="H377" s="6"/>
    </row>
    <row r="378" spans="2:8" x14ac:dyDescent="0.35">
      <c r="B378" s="6"/>
      <c r="C378" s="6"/>
      <c r="D378" s="6"/>
      <c r="E378" s="233"/>
      <c r="F378" s="6"/>
      <c r="G378" s="6"/>
      <c r="H378" s="6"/>
    </row>
    <row r="379" spans="2:8" x14ac:dyDescent="0.35">
      <c r="B379" s="6"/>
      <c r="C379" s="6"/>
      <c r="D379" s="6"/>
      <c r="E379" s="233"/>
      <c r="F379" s="6"/>
      <c r="G379" s="6"/>
      <c r="H379" s="6"/>
    </row>
    <row r="380" spans="2:8" x14ac:dyDescent="0.35">
      <c r="B380" s="6"/>
      <c r="C380" s="6"/>
      <c r="D380" s="6"/>
      <c r="E380" s="233"/>
      <c r="F380" s="6"/>
      <c r="G380" s="6"/>
      <c r="H380" s="6"/>
    </row>
    <row r="381" spans="2:8" x14ac:dyDescent="0.35">
      <c r="B381" s="6"/>
      <c r="C381" s="6"/>
      <c r="D381" s="6"/>
      <c r="E381" s="233"/>
      <c r="F381" s="6"/>
      <c r="G381" s="6"/>
      <c r="H381" s="6"/>
    </row>
    <row r="382" spans="2:8" x14ac:dyDescent="0.35">
      <c r="B382" s="6"/>
      <c r="C382" s="6"/>
      <c r="D382" s="6"/>
      <c r="E382" s="233"/>
      <c r="F382" s="6"/>
      <c r="G382" s="6"/>
      <c r="H382" s="6"/>
    </row>
    <row r="383" spans="2:8" x14ac:dyDescent="0.35">
      <c r="B383" s="6"/>
      <c r="C383" s="6"/>
      <c r="D383" s="6"/>
      <c r="E383" s="233"/>
      <c r="F383" s="6"/>
      <c r="G383" s="6"/>
      <c r="H383" s="6"/>
    </row>
    <row r="384" spans="2:8" x14ac:dyDescent="0.35">
      <c r="B384" s="6"/>
      <c r="C384" s="6"/>
      <c r="D384" s="6"/>
      <c r="E384" s="233"/>
      <c r="F384" s="6"/>
      <c r="G384" s="6"/>
      <c r="H384" s="6"/>
    </row>
    <row r="385" spans="2:8" x14ac:dyDescent="0.35">
      <c r="B385" s="6"/>
      <c r="C385" s="6"/>
      <c r="D385" s="6"/>
      <c r="E385" s="233"/>
      <c r="F385" s="6"/>
      <c r="G385" s="6"/>
      <c r="H385" s="6"/>
    </row>
    <row r="386" spans="2:8" x14ac:dyDescent="0.35">
      <c r="B386" s="6"/>
      <c r="C386" s="6"/>
      <c r="D386" s="6"/>
      <c r="E386" s="233"/>
      <c r="F386" s="6"/>
      <c r="G386" s="6"/>
      <c r="H386" s="6"/>
    </row>
    <row r="387" spans="2:8" x14ac:dyDescent="0.35">
      <c r="B387" s="6"/>
      <c r="C387" s="6"/>
      <c r="D387" s="6"/>
      <c r="E387" s="233"/>
      <c r="F387" s="6"/>
      <c r="G387" s="6"/>
      <c r="H387" s="6"/>
    </row>
    <row r="388" spans="2:8" x14ac:dyDescent="0.35">
      <c r="B388" s="6"/>
      <c r="C388" s="6"/>
      <c r="D388" s="6"/>
      <c r="E388" s="233"/>
      <c r="F388" s="6"/>
      <c r="G388" s="6"/>
      <c r="H388" s="6"/>
    </row>
    <row r="389" spans="2:8" x14ac:dyDescent="0.35">
      <c r="B389" s="6"/>
      <c r="C389" s="6"/>
      <c r="D389" s="6"/>
      <c r="E389" s="233"/>
      <c r="F389" s="6"/>
      <c r="G389" s="6"/>
      <c r="H389" s="6"/>
    </row>
    <row r="390" spans="2:8" x14ac:dyDescent="0.35">
      <c r="B390" s="6"/>
      <c r="C390" s="6"/>
      <c r="D390" s="6"/>
      <c r="E390" s="233"/>
      <c r="F390" s="6"/>
      <c r="G390" s="6"/>
      <c r="H390" s="6"/>
    </row>
    <row r="391" spans="2:8" x14ac:dyDescent="0.35">
      <c r="B391" s="6"/>
      <c r="C391" s="6"/>
      <c r="D391" s="6"/>
      <c r="E391" s="233"/>
      <c r="F391" s="6"/>
      <c r="G391" s="6"/>
      <c r="H391" s="6"/>
    </row>
    <row r="392" spans="2:8" x14ac:dyDescent="0.35">
      <c r="B392" s="6"/>
      <c r="C392" s="6"/>
      <c r="D392" s="6"/>
      <c r="E392" s="233"/>
      <c r="F392" s="6"/>
      <c r="G392" s="6"/>
      <c r="H392" s="6"/>
    </row>
    <row r="393" spans="2:8" x14ac:dyDescent="0.35">
      <c r="B393" s="6"/>
      <c r="C393" s="6"/>
      <c r="D393" s="6"/>
      <c r="E393" s="233"/>
      <c r="F393" s="6"/>
      <c r="G393" s="6"/>
      <c r="H393" s="6"/>
    </row>
    <row r="394" spans="2:8" x14ac:dyDescent="0.35">
      <c r="B394" s="6"/>
      <c r="C394" s="6"/>
      <c r="D394" s="6"/>
      <c r="E394" s="233"/>
      <c r="F394" s="6"/>
      <c r="G394" s="6"/>
      <c r="H394" s="6"/>
    </row>
    <row r="395" spans="2:8" x14ac:dyDescent="0.35">
      <c r="B395" s="6"/>
      <c r="C395" s="6"/>
      <c r="D395" s="6"/>
      <c r="E395" s="233"/>
      <c r="F395" s="6"/>
      <c r="G395" s="6"/>
      <c r="H395" s="6"/>
    </row>
    <row r="396" spans="2:8" x14ac:dyDescent="0.35">
      <c r="B396" s="6"/>
      <c r="C396" s="6"/>
      <c r="D396" s="6"/>
      <c r="E396" s="233"/>
      <c r="F396" s="6"/>
      <c r="G396" s="6"/>
      <c r="H396" s="6"/>
    </row>
    <row r="397" spans="2:8" x14ac:dyDescent="0.35">
      <c r="B397" s="6"/>
      <c r="C397" s="6"/>
      <c r="D397" s="6"/>
      <c r="E397" s="233"/>
      <c r="F397" s="6"/>
      <c r="G397" s="6"/>
      <c r="H397" s="6"/>
    </row>
    <row r="398" spans="2:8" x14ac:dyDescent="0.35">
      <c r="B398" s="6"/>
      <c r="C398" s="6"/>
      <c r="D398" s="6"/>
      <c r="E398" s="233"/>
      <c r="F398" s="6"/>
      <c r="G398" s="6"/>
      <c r="H398" s="6"/>
    </row>
    <row r="399" spans="2:8" x14ac:dyDescent="0.35">
      <c r="B399" s="6"/>
      <c r="C399" s="6"/>
      <c r="D399" s="6"/>
      <c r="E399" s="233"/>
      <c r="F399" s="6"/>
      <c r="G399" s="6"/>
      <c r="H399" s="6"/>
    </row>
    <row r="400" spans="2:8" x14ac:dyDescent="0.35">
      <c r="B400" s="6"/>
      <c r="C400" s="6"/>
      <c r="D400" s="6"/>
      <c r="E400" s="233"/>
      <c r="F400" s="6"/>
      <c r="G400" s="6"/>
      <c r="H400" s="6"/>
    </row>
    <row r="401" spans="2:8" x14ac:dyDescent="0.35">
      <c r="B401" s="6"/>
      <c r="C401" s="6"/>
      <c r="D401" s="6"/>
      <c r="E401" s="233"/>
      <c r="F401" s="6"/>
      <c r="G401" s="6"/>
      <c r="H401" s="6"/>
    </row>
    <row r="402" spans="2:8" x14ac:dyDescent="0.35">
      <c r="B402" s="6"/>
      <c r="C402" s="6"/>
      <c r="D402" s="6"/>
      <c r="E402" s="233"/>
      <c r="F402" s="6"/>
      <c r="G402" s="6"/>
      <c r="H402" s="6"/>
    </row>
    <row r="403" spans="2:8" x14ac:dyDescent="0.35">
      <c r="B403" s="6"/>
      <c r="C403" s="6"/>
      <c r="D403" s="6"/>
      <c r="E403" s="233"/>
      <c r="F403" s="6"/>
      <c r="G403" s="6"/>
      <c r="H403" s="6"/>
    </row>
    <row r="404" spans="2:8" x14ac:dyDescent="0.35">
      <c r="B404" s="6"/>
      <c r="C404" s="6"/>
      <c r="D404" s="6"/>
      <c r="E404" s="233"/>
      <c r="F404" s="6"/>
      <c r="G404" s="6"/>
      <c r="H404" s="6"/>
    </row>
    <row r="405" spans="2:8" x14ac:dyDescent="0.35">
      <c r="B405" s="6"/>
      <c r="C405" s="6"/>
      <c r="D405" s="6"/>
      <c r="E405" s="233"/>
      <c r="F405" s="6"/>
      <c r="G405" s="6"/>
      <c r="H405" s="6"/>
    </row>
    <row r="406" spans="2:8" x14ac:dyDescent="0.35">
      <c r="B406" s="6"/>
      <c r="C406" s="6"/>
      <c r="D406" s="6"/>
      <c r="E406" s="233"/>
      <c r="F406" s="6"/>
      <c r="G406" s="6"/>
      <c r="H406" s="6"/>
    </row>
    <row r="407" spans="2:8" x14ac:dyDescent="0.35">
      <c r="B407" s="6"/>
      <c r="C407" s="6"/>
      <c r="D407" s="6"/>
      <c r="E407" s="233"/>
      <c r="F407" s="6"/>
      <c r="G407" s="6"/>
      <c r="H407" s="6"/>
    </row>
    <row r="408" spans="2:8" x14ac:dyDescent="0.35">
      <c r="B408" s="6"/>
      <c r="C408" s="6"/>
      <c r="D408" s="6"/>
      <c r="E408" s="233"/>
      <c r="F408" s="6"/>
      <c r="G408" s="6"/>
      <c r="H408" s="6"/>
    </row>
    <row r="409" spans="2:8" x14ac:dyDescent="0.35">
      <c r="B409" s="6"/>
      <c r="C409" s="6"/>
      <c r="D409" s="6"/>
      <c r="E409" s="233"/>
      <c r="F409" s="6"/>
      <c r="G409" s="6"/>
      <c r="H409" s="6"/>
    </row>
    <row r="410" spans="2:8" x14ac:dyDescent="0.35">
      <c r="B410" s="6"/>
      <c r="C410" s="6"/>
      <c r="D410" s="6"/>
      <c r="E410" s="233"/>
      <c r="F410" s="6"/>
      <c r="G410" s="6"/>
      <c r="H410" s="6"/>
    </row>
    <row r="411" spans="2:8" x14ac:dyDescent="0.35">
      <c r="B411" s="6"/>
      <c r="C411" s="6"/>
      <c r="D411" s="6"/>
      <c r="E411" s="233"/>
      <c r="F411" s="6"/>
      <c r="G411" s="6"/>
      <c r="H411" s="6"/>
    </row>
    <row r="412" spans="2:8" x14ac:dyDescent="0.35">
      <c r="B412" s="6"/>
      <c r="C412" s="6"/>
      <c r="D412" s="6"/>
      <c r="E412" s="233"/>
      <c r="F412" s="6"/>
      <c r="G412" s="6"/>
      <c r="H412" s="6"/>
    </row>
    <row r="413" spans="2:8" x14ac:dyDescent="0.35">
      <c r="B413" s="6"/>
      <c r="C413" s="6"/>
      <c r="D413" s="6"/>
      <c r="E413" s="233"/>
      <c r="F413" s="6"/>
      <c r="G413" s="6"/>
      <c r="H413" s="6"/>
    </row>
    <row r="414" spans="2:8" x14ac:dyDescent="0.35">
      <c r="B414" s="6"/>
      <c r="C414" s="6"/>
      <c r="D414" s="6"/>
      <c r="E414" s="233"/>
      <c r="F414" s="6"/>
      <c r="G414" s="6"/>
      <c r="H414" s="6"/>
    </row>
    <row r="415" spans="2:8" x14ac:dyDescent="0.35">
      <c r="B415" s="6"/>
      <c r="C415" s="6"/>
      <c r="D415" s="6"/>
      <c r="E415" s="233"/>
      <c r="F415" s="6"/>
      <c r="G415" s="6"/>
      <c r="H415" s="6"/>
    </row>
    <row r="416" spans="2:8" x14ac:dyDescent="0.35">
      <c r="B416" s="6"/>
      <c r="C416" s="6"/>
      <c r="D416" s="6"/>
      <c r="E416" s="233"/>
      <c r="F416" s="6"/>
      <c r="G416" s="6"/>
      <c r="H416" s="6"/>
    </row>
    <row r="417" spans="2:8" x14ac:dyDescent="0.35">
      <c r="B417" s="6"/>
      <c r="C417" s="6"/>
      <c r="D417" s="6"/>
      <c r="E417" s="233"/>
      <c r="F417" s="6"/>
      <c r="G417" s="6"/>
      <c r="H417" s="6"/>
    </row>
    <row r="418" spans="2:8" x14ac:dyDescent="0.35">
      <c r="B418" s="6"/>
      <c r="C418" s="6"/>
      <c r="D418" s="6"/>
      <c r="E418" s="233"/>
      <c r="F418" s="6"/>
      <c r="G418" s="6"/>
      <c r="H418" s="6"/>
    </row>
    <row r="419" spans="2:8" x14ac:dyDescent="0.35">
      <c r="B419" s="6"/>
      <c r="C419" s="6"/>
      <c r="D419" s="6"/>
      <c r="E419" s="233"/>
      <c r="F419" s="6"/>
      <c r="G419" s="6"/>
      <c r="H419" s="6"/>
    </row>
    <row r="420" spans="2:8" x14ac:dyDescent="0.35">
      <c r="B420" s="6"/>
      <c r="C420" s="6"/>
      <c r="D420" s="6"/>
      <c r="E420" s="233"/>
      <c r="F420" s="6"/>
      <c r="G420" s="6"/>
      <c r="H420" s="6"/>
    </row>
    <row r="421" spans="2:8" x14ac:dyDescent="0.35">
      <c r="B421" s="6"/>
      <c r="C421" s="6"/>
      <c r="D421" s="6"/>
      <c r="E421" s="233"/>
      <c r="F421" s="6"/>
      <c r="G421" s="6"/>
      <c r="H421" s="6"/>
    </row>
    <row r="422" spans="2:8" x14ac:dyDescent="0.35">
      <c r="B422" s="6"/>
      <c r="C422" s="6"/>
      <c r="D422" s="6"/>
      <c r="E422" s="233"/>
      <c r="F422" s="6"/>
      <c r="G422" s="6"/>
      <c r="H422" s="6"/>
    </row>
    <row r="423" spans="2:8" x14ac:dyDescent="0.35">
      <c r="B423" s="6"/>
      <c r="C423" s="6"/>
      <c r="D423" s="6"/>
      <c r="E423" s="233"/>
      <c r="F423" s="6"/>
      <c r="G423" s="6"/>
      <c r="H423" s="6"/>
    </row>
    <row r="424" spans="2:8" x14ac:dyDescent="0.35">
      <c r="B424" s="6"/>
      <c r="C424" s="6"/>
      <c r="D424" s="6"/>
      <c r="E424" s="233"/>
      <c r="F424" s="6"/>
      <c r="G424" s="6"/>
      <c r="H424" s="6"/>
    </row>
    <row r="425" spans="2:8" x14ac:dyDescent="0.35">
      <c r="B425" s="6"/>
      <c r="C425" s="6"/>
      <c r="D425" s="6"/>
      <c r="E425" s="233"/>
      <c r="F425" s="6"/>
      <c r="G425" s="6"/>
      <c r="H425" s="6"/>
    </row>
    <row r="426" spans="2:8" x14ac:dyDescent="0.35">
      <c r="B426" s="6"/>
      <c r="C426" s="6"/>
      <c r="D426" s="6"/>
      <c r="E426" s="233"/>
      <c r="F426" s="6"/>
      <c r="G426" s="6"/>
      <c r="H426" s="6"/>
    </row>
    <row r="427" spans="2:8" x14ac:dyDescent="0.35">
      <c r="B427" s="6"/>
      <c r="C427" s="6"/>
      <c r="D427" s="6"/>
      <c r="E427" s="233"/>
      <c r="F427" s="6"/>
      <c r="G427" s="6"/>
      <c r="H427" s="6"/>
    </row>
    <row r="428" spans="2:8" x14ac:dyDescent="0.35">
      <c r="B428" s="6"/>
      <c r="C428" s="6"/>
      <c r="D428" s="6"/>
      <c r="E428" s="233"/>
      <c r="F428" s="6"/>
      <c r="G428" s="6"/>
      <c r="H428" s="6"/>
    </row>
    <row r="429" spans="2:8" x14ac:dyDescent="0.35">
      <c r="B429" s="6"/>
      <c r="C429" s="6"/>
      <c r="D429" s="6"/>
      <c r="E429" s="233"/>
      <c r="F429" s="6"/>
      <c r="G429" s="6"/>
      <c r="H429" s="6"/>
    </row>
    <row r="430" spans="2:8" x14ac:dyDescent="0.35">
      <c r="B430" s="6"/>
      <c r="C430" s="6"/>
      <c r="D430" s="6"/>
      <c r="E430" s="233"/>
      <c r="F430" s="6"/>
      <c r="G430" s="6"/>
      <c r="H430" s="6"/>
    </row>
    <row r="431" spans="2:8" x14ac:dyDescent="0.35">
      <c r="B431" s="6"/>
      <c r="C431" s="6"/>
      <c r="D431" s="6"/>
      <c r="E431" s="233"/>
      <c r="F431" s="6"/>
      <c r="G431" s="6"/>
      <c r="H431" s="6"/>
    </row>
    <row r="432" spans="2:8" x14ac:dyDescent="0.35">
      <c r="B432" s="6"/>
      <c r="C432" s="6"/>
      <c r="D432" s="6"/>
      <c r="E432" s="233"/>
      <c r="F432" s="6"/>
      <c r="G432" s="6"/>
      <c r="H432" s="6"/>
    </row>
    <row r="433" spans="2:8" x14ac:dyDescent="0.35">
      <c r="B433" s="6"/>
      <c r="C433" s="6"/>
      <c r="D433" s="6"/>
      <c r="E433" s="233"/>
      <c r="F433" s="6"/>
      <c r="G433" s="6"/>
      <c r="H433" s="6"/>
    </row>
    <row r="434" spans="2:8" x14ac:dyDescent="0.35">
      <c r="B434" s="6"/>
      <c r="C434" s="6"/>
      <c r="D434" s="6"/>
      <c r="E434" s="233"/>
      <c r="F434" s="6"/>
      <c r="G434" s="6"/>
      <c r="H434" s="6"/>
    </row>
    <row r="435" spans="2:8" x14ac:dyDescent="0.35">
      <c r="B435" s="6"/>
      <c r="C435" s="6"/>
      <c r="D435" s="6"/>
      <c r="E435" s="233"/>
      <c r="F435" s="6"/>
      <c r="G435" s="6"/>
      <c r="H435" s="6"/>
    </row>
    <row r="436" spans="2:8" x14ac:dyDescent="0.35">
      <c r="B436" s="6"/>
      <c r="C436" s="6"/>
      <c r="D436" s="6"/>
      <c r="E436" s="233"/>
      <c r="F436" s="6"/>
      <c r="G436" s="6"/>
      <c r="H436" s="6"/>
    </row>
    <row r="437" spans="2:8" x14ac:dyDescent="0.35">
      <c r="B437" s="6"/>
      <c r="C437" s="6"/>
      <c r="D437" s="6"/>
      <c r="E437" s="233"/>
      <c r="F437" s="6"/>
      <c r="G437" s="6"/>
      <c r="H437" s="6"/>
    </row>
    <row r="438" spans="2:8" x14ac:dyDescent="0.35">
      <c r="B438" s="6"/>
      <c r="C438" s="6"/>
      <c r="D438" s="6"/>
      <c r="E438" s="233"/>
      <c r="F438" s="6"/>
      <c r="G438" s="6"/>
      <c r="H438" s="6"/>
    </row>
    <row r="439" spans="2:8" x14ac:dyDescent="0.35">
      <c r="B439" s="6"/>
      <c r="C439" s="6"/>
      <c r="D439" s="6"/>
      <c r="E439" s="233"/>
      <c r="F439" s="6"/>
      <c r="G439" s="6"/>
      <c r="H439" s="6"/>
    </row>
    <row r="440" spans="2:8" x14ac:dyDescent="0.35">
      <c r="B440" s="6"/>
      <c r="C440" s="6"/>
      <c r="D440" s="6"/>
      <c r="E440" s="233"/>
      <c r="F440" s="6"/>
      <c r="G440" s="6"/>
      <c r="H440" s="6"/>
    </row>
    <row r="441" spans="2:8" x14ac:dyDescent="0.35">
      <c r="B441" s="6"/>
      <c r="C441" s="6"/>
      <c r="D441" s="6"/>
      <c r="E441" s="233"/>
      <c r="F441" s="6"/>
      <c r="G441" s="6"/>
      <c r="H441" s="6"/>
    </row>
    <row r="442" spans="2:8" x14ac:dyDescent="0.35">
      <c r="B442" s="6"/>
      <c r="C442" s="6"/>
      <c r="D442" s="6"/>
      <c r="E442" s="233"/>
      <c r="F442" s="6"/>
      <c r="G442" s="6"/>
      <c r="H442" s="6"/>
    </row>
    <row r="443" spans="2:8" x14ac:dyDescent="0.35">
      <c r="B443" s="6"/>
      <c r="C443" s="6"/>
      <c r="D443" s="6"/>
      <c r="E443" s="233"/>
      <c r="F443" s="6"/>
      <c r="G443" s="6"/>
      <c r="H443" s="6"/>
    </row>
    <row r="444" spans="2:8" x14ac:dyDescent="0.35">
      <c r="B444" s="6"/>
      <c r="C444" s="6"/>
      <c r="D444" s="6"/>
      <c r="E444" s="233"/>
      <c r="F444" s="6"/>
      <c r="G444" s="6"/>
      <c r="H444" s="6"/>
    </row>
    <row r="445" spans="2:8" x14ac:dyDescent="0.35">
      <c r="B445" s="6"/>
      <c r="C445" s="6"/>
      <c r="D445" s="6"/>
      <c r="E445" s="233"/>
      <c r="F445" s="6"/>
      <c r="G445" s="6"/>
      <c r="H445" s="6"/>
    </row>
    <row r="446" spans="2:8" x14ac:dyDescent="0.35">
      <c r="B446" s="6"/>
      <c r="C446" s="6"/>
      <c r="D446" s="6"/>
      <c r="E446" s="233"/>
      <c r="F446" s="6"/>
      <c r="G446" s="6"/>
      <c r="H446" s="6"/>
    </row>
    <row r="447" spans="2:8" x14ac:dyDescent="0.35">
      <c r="B447" s="6"/>
      <c r="C447" s="6"/>
      <c r="D447" s="6"/>
      <c r="E447" s="233"/>
      <c r="F447" s="6"/>
      <c r="G447" s="6"/>
      <c r="H447" s="6"/>
    </row>
    <row r="448" spans="2:8" x14ac:dyDescent="0.35">
      <c r="B448" s="6"/>
      <c r="C448" s="6"/>
      <c r="D448" s="6"/>
      <c r="E448" s="233"/>
      <c r="F448" s="6"/>
      <c r="G448" s="6"/>
      <c r="H448" s="6"/>
    </row>
    <row r="449" spans="2:8" x14ac:dyDescent="0.35">
      <c r="B449" s="6"/>
      <c r="C449" s="6"/>
      <c r="D449" s="6"/>
      <c r="E449" s="233"/>
      <c r="F449" s="6"/>
      <c r="G449" s="6"/>
      <c r="H449" s="6"/>
    </row>
    <row r="450" spans="2:8" x14ac:dyDescent="0.35">
      <c r="B450" s="6"/>
      <c r="C450" s="6"/>
      <c r="D450" s="6"/>
      <c r="E450" s="233"/>
      <c r="F450" s="6"/>
      <c r="G450" s="6"/>
      <c r="H450" s="6"/>
    </row>
    <row r="451" spans="2:8" x14ac:dyDescent="0.35">
      <c r="B451" s="6"/>
      <c r="C451" s="6"/>
      <c r="D451" s="6"/>
      <c r="E451" s="233"/>
      <c r="F451" s="6"/>
      <c r="G451" s="6"/>
      <c r="H451" s="6"/>
    </row>
    <row r="452" spans="2:8" x14ac:dyDescent="0.35">
      <c r="B452" s="6"/>
      <c r="C452" s="6"/>
      <c r="D452" s="6"/>
      <c r="E452" s="233"/>
      <c r="F452" s="6"/>
      <c r="G452" s="6"/>
      <c r="H452" s="6"/>
    </row>
    <row r="453" spans="2:8" x14ac:dyDescent="0.35">
      <c r="B453" s="6"/>
      <c r="C453" s="6"/>
      <c r="D453" s="6"/>
      <c r="E453" s="233"/>
      <c r="F453" s="6"/>
      <c r="G453" s="6"/>
      <c r="H453" s="6"/>
    </row>
    <row r="454" spans="2:8" x14ac:dyDescent="0.35">
      <c r="B454" s="6"/>
      <c r="C454" s="6"/>
      <c r="D454" s="6"/>
      <c r="E454" s="233"/>
      <c r="F454" s="6"/>
      <c r="G454" s="6"/>
      <c r="H454" s="6"/>
    </row>
    <row r="455" spans="2:8" x14ac:dyDescent="0.35">
      <c r="B455" s="6"/>
      <c r="C455" s="6"/>
      <c r="D455" s="6"/>
      <c r="E455" s="233"/>
      <c r="F455" s="6"/>
      <c r="G455" s="6"/>
      <c r="H455" s="6"/>
    </row>
    <row r="456" spans="2:8" x14ac:dyDescent="0.35">
      <c r="B456" s="6"/>
      <c r="C456" s="6"/>
      <c r="D456" s="6"/>
      <c r="E456" s="233"/>
      <c r="F456" s="6"/>
      <c r="G456" s="6"/>
      <c r="H456" s="6"/>
    </row>
    <row r="457" spans="2:8" x14ac:dyDescent="0.35">
      <c r="B457" s="6"/>
      <c r="C457" s="6"/>
      <c r="D457" s="6"/>
      <c r="E457" s="233"/>
      <c r="F457" s="6"/>
      <c r="G457" s="6"/>
      <c r="H457" s="6"/>
    </row>
    <row r="458" spans="2:8" x14ac:dyDescent="0.35">
      <c r="B458" s="6"/>
      <c r="C458" s="6"/>
      <c r="D458" s="6"/>
      <c r="E458" s="233"/>
      <c r="F458" s="6"/>
      <c r="G458" s="6"/>
      <c r="H458" s="6"/>
    </row>
    <row r="459" spans="2:8" x14ac:dyDescent="0.35">
      <c r="B459" s="6"/>
      <c r="C459" s="6"/>
      <c r="D459" s="6"/>
      <c r="E459" s="233"/>
      <c r="F459" s="6"/>
      <c r="G459" s="6"/>
      <c r="H459" s="6"/>
    </row>
    <row r="460" spans="2:8" x14ac:dyDescent="0.35">
      <c r="B460" s="6"/>
      <c r="C460" s="6"/>
      <c r="D460" s="6"/>
      <c r="E460" s="233"/>
      <c r="F460" s="6"/>
      <c r="G460" s="6"/>
      <c r="H460" s="6"/>
    </row>
    <row r="461" spans="2:8" x14ac:dyDescent="0.35">
      <c r="B461" s="6"/>
      <c r="C461" s="6"/>
      <c r="D461" s="6"/>
      <c r="E461" s="233"/>
      <c r="F461" s="6"/>
      <c r="G461" s="6"/>
      <c r="H461" s="6"/>
    </row>
    <row r="462" spans="2:8" x14ac:dyDescent="0.35">
      <c r="B462" s="6"/>
      <c r="C462" s="6"/>
      <c r="D462" s="6"/>
      <c r="E462" s="233"/>
      <c r="F462" s="6"/>
      <c r="G462" s="6"/>
      <c r="H462" s="6"/>
    </row>
    <row r="463" spans="2:8" x14ac:dyDescent="0.35">
      <c r="B463" s="6"/>
      <c r="C463" s="6"/>
      <c r="D463" s="6"/>
      <c r="E463" s="233"/>
      <c r="F463" s="6"/>
      <c r="G463" s="6"/>
      <c r="H463" s="6"/>
    </row>
    <row r="464" spans="2:8" x14ac:dyDescent="0.35">
      <c r="B464" s="6"/>
      <c r="C464" s="6"/>
      <c r="D464" s="6"/>
      <c r="E464" s="233"/>
      <c r="F464" s="6"/>
      <c r="G464" s="6"/>
      <c r="H464" s="6"/>
    </row>
    <row r="465" spans="2:8" x14ac:dyDescent="0.35">
      <c r="B465" s="6"/>
      <c r="C465" s="6"/>
      <c r="D465" s="6"/>
      <c r="E465" s="233"/>
      <c r="F465" s="6"/>
      <c r="G465" s="6"/>
      <c r="H465" s="6"/>
    </row>
    <row r="466" spans="2:8" x14ac:dyDescent="0.35">
      <c r="B466" s="6"/>
      <c r="C466" s="6"/>
      <c r="D466" s="6"/>
      <c r="E466" s="233"/>
      <c r="F466" s="6"/>
      <c r="G466" s="6"/>
      <c r="H466" s="6"/>
    </row>
    <row r="467" spans="2:8" x14ac:dyDescent="0.35">
      <c r="B467" s="6"/>
      <c r="C467" s="6"/>
      <c r="D467" s="6"/>
      <c r="E467" s="233"/>
      <c r="F467" s="6"/>
      <c r="G467" s="6"/>
      <c r="H467" s="6"/>
    </row>
    <row r="468" spans="2:8" x14ac:dyDescent="0.35">
      <c r="B468" s="6"/>
      <c r="C468" s="6"/>
      <c r="D468" s="6"/>
      <c r="E468" s="233"/>
      <c r="F468" s="6"/>
      <c r="G468" s="6"/>
      <c r="H468" s="6"/>
    </row>
    <row r="469" spans="2:8" x14ac:dyDescent="0.35">
      <c r="B469" s="6"/>
      <c r="C469" s="6"/>
      <c r="D469" s="6"/>
      <c r="E469" s="233"/>
      <c r="F469" s="6"/>
      <c r="G469" s="6"/>
      <c r="H469" s="6"/>
    </row>
    <row r="470" spans="2:8" x14ac:dyDescent="0.35">
      <c r="B470" s="6"/>
      <c r="C470" s="6"/>
      <c r="D470" s="6"/>
      <c r="E470" s="233"/>
      <c r="F470" s="6"/>
      <c r="G470" s="6"/>
      <c r="H470" s="6"/>
    </row>
    <row r="471" spans="2:8" x14ac:dyDescent="0.35">
      <c r="B471" s="6"/>
      <c r="C471" s="6"/>
      <c r="D471" s="6"/>
      <c r="E471" s="233"/>
      <c r="F471" s="6"/>
      <c r="G471" s="6"/>
      <c r="H471" s="6"/>
    </row>
    <row r="472" spans="2:8" x14ac:dyDescent="0.35">
      <c r="B472" s="6"/>
      <c r="C472" s="6"/>
      <c r="D472" s="6"/>
      <c r="E472" s="233"/>
      <c r="F472" s="6"/>
      <c r="G472" s="6"/>
      <c r="H472" s="6"/>
    </row>
    <row r="473" spans="2:8" x14ac:dyDescent="0.35">
      <c r="B473" s="6"/>
      <c r="C473" s="6"/>
      <c r="D473" s="6"/>
      <c r="E473" s="233"/>
      <c r="F473" s="6"/>
      <c r="G473" s="6"/>
      <c r="H473" s="6"/>
    </row>
    <row r="474" spans="2:8" x14ac:dyDescent="0.35">
      <c r="B474" s="6"/>
      <c r="C474" s="6"/>
      <c r="D474" s="6"/>
      <c r="E474" s="233"/>
      <c r="F474" s="6"/>
      <c r="G474" s="6"/>
      <c r="H474" s="6"/>
    </row>
    <row r="475" spans="2:8" x14ac:dyDescent="0.35">
      <c r="B475" s="6"/>
      <c r="C475" s="6"/>
      <c r="D475" s="6"/>
      <c r="E475" s="233"/>
      <c r="F475" s="6"/>
      <c r="G475" s="6"/>
      <c r="H475" s="6"/>
    </row>
    <row r="476" spans="2:8" x14ac:dyDescent="0.35">
      <c r="B476" s="6"/>
      <c r="C476" s="6"/>
      <c r="D476" s="6"/>
      <c r="E476" s="233"/>
      <c r="F476" s="6"/>
      <c r="G476" s="6"/>
      <c r="H476" s="6"/>
    </row>
    <row r="477" spans="2:8" x14ac:dyDescent="0.35">
      <c r="B477" s="6"/>
      <c r="C477" s="6"/>
      <c r="D477" s="6"/>
      <c r="E477" s="233"/>
      <c r="F477" s="6"/>
      <c r="G477" s="6"/>
      <c r="H477" s="6"/>
    </row>
    <row r="478" spans="2:8" x14ac:dyDescent="0.35">
      <c r="B478" s="6"/>
      <c r="C478" s="6"/>
      <c r="D478" s="6"/>
      <c r="E478" s="233"/>
      <c r="F478" s="6"/>
      <c r="G478" s="6"/>
      <c r="H478" s="6"/>
    </row>
    <row r="479" spans="2:8" x14ac:dyDescent="0.35">
      <c r="B479" s="6"/>
      <c r="C479" s="6"/>
      <c r="D479" s="6"/>
      <c r="E479" s="233"/>
      <c r="F479" s="6"/>
      <c r="G479" s="6"/>
      <c r="H479" s="6"/>
    </row>
    <row r="480" spans="2:8" x14ac:dyDescent="0.35">
      <c r="B480" s="6"/>
      <c r="C480" s="6"/>
      <c r="D480" s="6"/>
      <c r="E480" s="233"/>
      <c r="F480" s="6"/>
      <c r="G480" s="6"/>
      <c r="H480" s="6"/>
    </row>
    <row r="481" spans="2:8" x14ac:dyDescent="0.35">
      <c r="B481" s="6"/>
      <c r="C481" s="6"/>
      <c r="D481" s="6"/>
      <c r="E481" s="233"/>
      <c r="F481" s="6"/>
      <c r="G481" s="6"/>
      <c r="H481" s="6"/>
    </row>
    <row r="482" spans="2:8" x14ac:dyDescent="0.35">
      <c r="B482" s="6"/>
      <c r="C482" s="6"/>
      <c r="D482" s="6"/>
      <c r="E482" s="233"/>
      <c r="F482" s="6"/>
      <c r="G482" s="6"/>
      <c r="H482" s="6"/>
    </row>
    <row r="483" spans="2:8" x14ac:dyDescent="0.35">
      <c r="B483" s="6"/>
      <c r="C483" s="6"/>
      <c r="D483" s="6"/>
      <c r="E483" s="233"/>
      <c r="F483" s="6"/>
      <c r="G483" s="6"/>
      <c r="H483" s="6"/>
    </row>
    <row r="484" spans="2:8" x14ac:dyDescent="0.35">
      <c r="B484" s="6"/>
      <c r="C484" s="6"/>
      <c r="D484" s="6"/>
      <c r="E484" s="233"/>
      <c r="F484" s="6"/>
      <c r="G484" s="6"/>
      <c r="H484" s="6"/>
    </row>
    <row r="485" spans="2:8" x14ac:dyDescent="0.35">
      <c r="B485" s="6"/>
      <c r="C485" s="6"/>
      <c r="D485" s="6"/>
      <c r="E485" s="233"/>
      <c r="F485" s="6"/>
      <c r="G485" s="6"/>
      <c r="H485" s="6"/>
    </row>
    <row r="486" spans="2:8" x14ac:dyDescent="0.35">
      <c r="B486" s="6"/>
      <c r="C486" s="6"/>
      <c r="D486" s="6"/>
      <c r="E486" s="233"/>
      <c r="F486" s="6"/>
      <c r="G486" s="6"/>
      <c r="H486" s="6"/>
    </row>
    <row r="487" spans="2:8" x14ac:dyDescent="0.35">
      <c r="B487" s="6"/>
      <c r="C487" s="6"/>
      <c r="D487" s="6"/>
      <c r="E487" s="233"/>
      <c r="F487" s="6"/>
      <c r="G487" s="6"/>
      <c r="H487" s="6"/>
    </row>
    <row r="488" spans="2:8" x14ac:dyDescent="0.35">
      <c r="B488" s="6"/>
      <c r="C488" s="6"/>
      <c r="D488" s="6"/>
      <c r="E488" s="233"/>
      <c r="F488" s="6"/>
      <c r="G488" s="6"/>
      <c r="H488" s="6"/>
    </row>
    <row r="489" spans="2:8" x14ac:dyDescent="0.35">
      <c r="B489" s="6"/>
      <c r="C489" s="6"/>
      <c r="D489" s="6"/>
      <c r="E489" s="233"/>
      <c r="F489" s="6"/>
      <c r="G489" s="6"/>
      <c r="H489" s="6"/>
    </row>
    <row r="490" spans="2:8" x14ac:dyDescent="0.35">
      <c r="B490" s="6"/>
      <c r="C490" s="6"/>
      <c r="D490" s="6"/>
      <c r="E490" s="233"/>
      <c r="F490" s="6"/>
      <c r="G490" s="6"/>
      <c r="H490" s="6"/>
    </row>
    <row r="491" spans="2:8" x14ac:dyDescent="0.35">
      <c r="B491" s="6"/>
      <c r="C491" s="6"/>
      <c r="D491" s="6"/>
      <c r="E491" s="233"/>
      <c r="F491" s="6"/>
      <c r="G491" s="6"/>
      <c r="H491" s="6"/>
    </row>
    <row r="492" spans="2:8" x14ac:dyDescent="0.35">
      <c r="B492" s="6"/>
      <c r="C492" s="6"/>
      <c r="D492" s="6"/>
      <c r="E492" s="233"/>
      <c r="F492" s="6"/>
      <c r="G492" s="6"/>
      <c r="H492" s="6"/>
    </row>
    <row r="493" spans="2:8" x14ac:dyDescent="0.35">
      <c r="B493" s="6"/>
      <c r="C493" s="6"/>
      <c r="D493" s="6"/>
      <c r="E493" s="233"/>
      <c r="F493" s="6"/>
      <c r="G493" s="6"/>
      <c r="H493" s="6"/>
    </row>
    <row r="494" spans="2:8" x14ac:dyDescent="0.35">
      <c r="B494" s="6"/>
      <c r="C494" s="6"/>
      <c r="D494" s="6"/>
      <c r="E494" s="233"/>
      <c r="F494" s="6"/>
      <c r="G494" s="6"/>
      <c r="H494" s="6"/>
    </row>
    <row r="495" spans="2:8" x14ac:dyDescent="0.35">
      <c r="B495" s="6"/>
      <c r="C495" s="6"/>
      <c r="D495" s="6"/>
      <c r="E495" s="233"/>
      <c r="F495" s="6"/>
      <c r="G495" s="6"/>
      <c r="H495" s="6"/>
    </row>
    <row r="496" spans="2:8" x14ac:dyDescent="0.35">
      <c r="B496" s="6"/>
      <c r="C496" s="6"/>
      <c r="D496" s="6"/>
      <c r="E496" s="233"/>
      <c r="F496" s="6"/>
      <c r="G496" s="6"/>
      <c r="H496" s="6"/>
    </row>
    <row r="497" spans="2:8" x14ac:dyDescent="0.35">
      <c r="B497" s="6"/>
      <c r="C497" s="6"/>
      <c r="D497" s="6"/>
      <c r="E497" s="233"/>
      <c r="F497" s="6"/>
      <c r="G497" s="6"/>
      <c r="H497" s="6"/>
    </row>
    <row r="498" spans="2:8" x14ac:dyDescent="0.35">
      <c r="B498" s="6"/>
      <c r="C498" s="6"/>
      <c r="D498" s="6"/>
      <c r="E498" s="233"/>
      <c r="F498" s="6"/>
      <c r="G498" s="6"/>
      <c r="H498" s="6"/>
    </row>
    <row r="499" spans="2:8" x14ac:dyDescent="0.35">
      <c r="B499" s="6"/>
      <c r="C499" s="6"/>
      <c r="D499" s="6"/>
      <c r="E499" s="233"/>
      <c r="F499" s="6"/>
      <c r="G499" s="6"/>
      <c r="H499" s="6"/>
    </row>
    <row r="500" spans="2:8" x14ac:dyDescent="0.35">
      <c r="B500" s="6"/>
      <c r="C500" s="6"/>
      <c r="D500" s="6"/>
      <c r="E500" s="233"/>
      <c r="F500" s="6"/>
      <c r="G500" s="6"/>
      <c r="H500" s="6"/>
    </row>
    <row r="501" spans="2:8" x14ac:dyDescent="0.35">
      <c r="B501" s="6"/>
      <c r="C501" s="6"/>
      <c r="D501" s="6"/>
      <c r="E501" s="233"/>
      <c r="F501" s="6"/>
      <c r="G501" s="6"/>
      <c r="H501" s="6"/>
    </row>
    <row r="502" spans="2:8" x14ac:dyDescent="0.35">
      <c r="B502" s="6"/>
      <c r="C502" s="6"/>
      <c r="D502" s="6"/>
      <c r="E502" s="233"/>
      <c r="F502" s="6"/>
      <c r="G502" s="6"/>
      <c r="H502" s="6"/>
    </row>
    <row r="503" spans="2:8" x14ac:dyDescent="0.35">
      <c r="B503" s="6"/>
      <c r="C503" s="6"/>
      <c r="D503" s="6"/>
      <c r="E503" s="233"/>
      <c r="F503" s="6"/>
      <c r="G503" s="6"/>
      <c r="H503" s="6"/>
    </row>
    <row r="504" spans="2:8" x14ac:dyDescent="0.35">
      <c r="B504" s="6"/>
      <c r="C504" s="6"/>
      <c r="D504" s="6"/>
      <c r="E504" s="233"/>
      <c r="F504" s="6"/>
      <c r="G504" s="6"/>
      <c r="H504" s="6"/>
    </row>
    <row r="505" spans="2:8" x14ac:dyDescent="0.35">
      <c r="B505" s="6"/>
      <c r="C505" s="6"/>
      <c r="D505" s="6"/>
      <c r="E505" s="233"/>
      <c r="F505" s="6"/>
      <c r="G505" s="6"/>
      <c r="H505" s="6"/>
    </row>
    <row r="506" spans="2:8" x14ac:dyDescent="0.35">
      <c r="B506" s="6"/>
      <c r="C506" s="6"/>
      <c r="D506" s="6"/>
      <c r="E506" s="233"/>
      <c r="F506" s="6"/>
      <c r="G506" s="6"/>
      <c r="H506" s="6"/>
    </row>
    <row r="507" spans="2:8" x14ac:dyDescent="0.35">
      <c r="B507" s="6"/>
      <c r="C507" s="6"/>
      <c r="D507" s="6"/>
      <c r="E507" s="233"/>
      <c r="F507" s="6"/>
      <c r="G507" s="6"/>
      <c r="H507" s="6"/>
    </row>
    <row r="508" spans="2:8" x14ac:dyDescent="0.35">
      <c r="B508" s="6"/>
      <c r="C508" s="6"/>
      <c r="D508" s="6"/>
      <c r="E508" s="233"/>
      <c r="F508" s="6"/>
      <c r="G508" s="6"/>
      <c r="H508" s="6"/>
    </row>
    <row r="509" spans="2:8" x14ac:dyDescent="0.35">
      <c r="B509" s="6"/>
      <c r="C509" s="6"/>
      <c r="D509" s="6"/>
      <c r="E509" s="233"/>
      <c r="F509" s="6"/>
      <c r="G509" s="6"/>
      <c r="H509" s="6"/>
    </row>
    <row r="510" spans="2:8" x14ac:dyDescent="0.35">
      <c r="B510" s="6"/>
      <c r="C510" s="6"/>
      <c r="D510" s="6"/>
      <c r="E510" s="233"/>
      <c r="F510" s="6"/>
      <c r="G510" s="6"/>
      <c r="H510" s="6"/>
    </row>
    <row r="511" spans="2:8" x14ac:dyDescent="0.35">
      <c r="B511" s="6"/>
      <c r="C511" s="6"/>
      <c r="D511" s="6"/>
      <c r="E511" s="233"/>
      <c r="F511" s="6"/>
      <c r="G511" s="6"/>
      <c r="H511" s="6"/>
    </row>
    <row r="512" spans="2:8" x14ac:dyDescent="0.35">
      <c r="B512" s="6"/>
      <c r="C512" s="6"/>
      <c r="D512" s="6"/>
      <c r="E512" s="233"/>
      <c r="F512" s="6"/>
      <c r="G512" s="6"/>
      <c r="H512" s="6"/>
    </row>
    <row r="513" spans="2:8" x14ac:dyDescent="0.35">
      <c r="B513" s="6"/>
      <c r="C513" s="6"/>
      <c r="D513" s="6"/>
      <c r="E513" s="233"/>
      <c r="F513" s="6"/>
      <c r="G513" s="6"/>
      <c r="H513" s="6"/>
    </row>
    <row r="514" spans="2:8" x14ac:dyDescent="0.35">
      <c r="B514" s="6"/>
      <c r="C514" s="6"/>
      <c r="D514" s="6"/>
      <c r="E514" s="233"/>
      <c r="F514" s="6"/>
      <c r="G514" s="6"/>
      <c r="H514" s="6"/>
    </row>
    <row r="515" spans="2:8" x14ac:dyDescent="0.35">
      <c r="B515" s="6"/>
      <c r="C515" s="6"/>
      <c r="D515" s="6"/>
      <c r="E515" s="233"/>
      <c r="F515" s="6"/>
      <c r="G515" s="6"/>
      <c r="H515" s="6"/>
    </row>
    <row r="516" spans="2:8" x14ac:dyDescent="0.35">
      <c r="B516" s="6"/>
      <c r="C516" s="6"/>
      <c r="D516" s="6"/>
      <c r="E516" s="233"/>
      <c r="F516" s="6"/>
      <c r="G516" s="6"/>
      <c r="H516" s="6"/>
    </row>
    <row r="517" spans="2:8" x14ac:dyDescent="0.35">
      <c r="B517" s="6"/>
      <c r="C517" s="6"/>
      <c r="D517" s="6"/>
      <c r="E517" s="233"/>
      <c r="F517" s="6"/>
      <c r="G517" s="6"/>
      <c r="H517" s="6"/>
    </row>
    <row r="518" spans="2:8" x14ac:dyDescent="0.35">
      <c r="B518" s="6"/>
      <c r="C518" s="6"/>
      <c r="D518" s="6"/>
      <c r="E518" s="233"/>
      <c r="F518" s="6"/>
      <c r="G518" s="6"/>
      <c r="H518" s="6"/>
    </row>
    <row r="519" spans="2:8" x14ac:dyDescent="0.35">
      <c r="B519" s="6"/>
      <c r="C519" s="6"/>
      <c r="D519" s="6"/>
      <c r="E519" s="233"/>
      <c r="F519" s="6"/>
      <c r="G519" s="6"/>
      <c r="H519" s="6"/>
    </row>
    <row r="520" spans="2:8" x14ac:dyDescent="0.35">
      <c r="B520" s="6"/>
      <c r="C520" s="6"/>
      <c r="D520" s="6"/>
      <c r="E520" s="233"/>
      <c r="F520" s="6"/>
      <c r="G520" s="6"/>
      <c r="H520" s="6"/>
    </row>
    <row r="521" spans="2:8" x14ac:dyDescent="0.35">
      <c r="B521" s="6"/>
      <c r="C521" s="6"/>
      <c r="D521" s="6"/>
      <c r="E521" s="233"/>
      <c r="F521" s="6"/>
      <c r="G521" s="6"/>
      <c r="H521" s="6"/>
    </row>
    <row r="522" spans="2:8" x14ac:dyDescent="0.35">
      <c r="B522" s="6"/>
      <c r="C522" s="6"/>
      <c r="D522" s="6"/>
      <c r="E522" s="233"/>
      <c r="F522" s="6"/>
      <c r="G522" s="6"/>
      <c r="H522" s="6"/>
    </row>
    <row r="523" spans="2:8" x14ac:dyDescent="0.35">
      <c r="B523" s="6"/>
      <c r="C523" s="6"/>
      <c r="D523" s="6"/>
      <c r="E523" s="233"/>
      <c r="F523" s="6"/>
      <c r="G523" s="6"/>
      <c r="H523" s="6"/>
    </row>
    <row r="524" spans="2:8" x14ac:dyDescent="0.35">
      <c r="B524" s="6"/>
      <c r="C524" s="6"/>
      <c r="D524" s="6"/>
      <c r="E524" s="233"/>
      <c r="F524" s="6"/>
      <c r="G524" s="6"/>
      <c r="H524" s="6"/>
    </row>
    <row r="525" spans="2:8" x14ac:dyDescent="0.35">
      <c r="B525" s="6"/>
      <c r="C525" s="6"/>
      <c r="D525" s="6"/>
      <c r="E525" s="233"/>
      <c r="F525" s="6"/>
      <c r="G525" s="6"/>
      <c r="H525" s="6"/>
    </row>
    <row r="526" spans="2:8" x14ac:dyDescent="0.35">
      <c r="B526" s="6"/>
      <c r="C526" s="6"/>
      <c r="D526" s="6"/>
      <c r="E526" s="233"/>
      <c r="F526" s="6"/>
      <c r="G526" s="6"/>
      <c r="H526" s="6"/>
    </row>
    <row r="527" spans="2:8" x14ac:dyDescent="0.35">
      <c r="B527" s="6"/>
      <c r="C527" s="6"/>
      <c r="D527" s="6"/>
      <c r="E527" s="233"/>
      <c r="F527" s="6"/>
      <c r="G527" s="6"/>
      <c r="H527" s="6"/>
    </row>
    <row r="528" spans="2:8" x14ac:dyDescent="0.35">
      <c r="B528" s="6"/>
      <c r="C528" s="6"/>
      <c r="D528" s="6"/>
      <c r="E528" s="233"/>
      <c r="F528" s="6"/>
      <c r="G528" s="6"/>
      <c r="H528" s="6"/>
    </row>
    <row r="529" spans="2:8" x14ac:dyDescent="0.35">
      <c r="B529" s="6"/>
      <c r="C529" s="6"/>
      <c r="D529" s="6"/>
      <c r="E529" s="233"/>
      <c r="F529" s="6"/>
      <c r="G529" s="6"/>
      <c r="H529" s="6"/>
    </row>
    <row r="530" spans="2:8" x14ac:dyDescent="0.35">
      <c r="B530" s="6"/>
      <c r="C530" s="6"/>
      <c r="D530" s="6"/>
      <c r="E530" s="233"/>
      <c r="F530" s="6"/>
      <c r="G530" s="6"/>
      <c r="H530" s="6"/>
    </row>
    <row r="531" spans="2:8" x14ac:dyDescent="0.35">
      <c r="B531" s="6"/>
      <c r="C531" s="6"/>
      <c r="D531" s="6"/>
      <c r="E531" s="233"/>
      <c r="F531" s="6"/>
      <c r="G531" s="6"/>
      <c r="H531" s="6"/>
    </row>
    <row r="532" spans="2:8" x14ac:dyDescent="0.35">
      <c r="B532" s="6"/>
      <c r="C532" s="6"/>
      <c r="D532" s="6"/>
      <c r="E532" s="233"/>
      <c r="F532" s="6"/>
      <c r="G532" s="6"/>
      <c r="H532" s="6"/>
    </row>
    <row r="533" spans="2:8" x14ac:dyDescent="0.35">
      <c r="B533" s="6"/>
      <c r="C533" s="6"/>
      <c r="D533" s="6"/>
      <c r="E533" s="233"/>
      <c r="F533" s="6"/>
      <c r="G533" s="6"/>
      <c r="H533" s="6"/>
    </row>
    <row r="534" spans="2:8" x14ac:dyDescent="0.35">
      <c r="B534" s="6"/>
      <c r="C534" s="6"/>
      <c r="D534" s="6"/>
      <c r="E534" s="233"/>
      <c r="F534" s="6"/>
      <c r="G534" s="6"/>
      <c r="H534" s="6"/>
    </row>
    <row r="535" spans="2:8" x14ac:dyDescent="0.35">
      <c r="B535" s="6"/>
      <c r="C535" s="6"/>
      <c r="D535" s="6"/>
      <c r="E535" s="233"/>
      <c r="F535" s="6"/>
      <c r="G535" s="6"/>
      <c r="H535" s="6"/>
    </row>
    <row r="536" spans="2:8" x14ac:dyDescent="0.35">
      <c r="B536" s="6"/>
      <c r="C536" s="6"/>
      <c r="D536" s="6"/>
      <c r="E536" s="233"/>
      <c r="F536" s="6"/>
      <c r="G536" s="6"/>
      <c r="H536" s="6"/>
    </row>
    <row r="537" spans="2:8" x14ac:dyDescent="0.35">
      <c r="B537" s="6"/>
      <c r="C537" s="6"/>
      <c r="D537" s="6"/>
      <c r="E537" s="233"/>
      <c r="F537" s="6"/>
      <c r="G537" s="6"/>
      <c r="H537" s="6"/>
    </row>
    <row r="538" spans="2:8" x14ac:dyDescent="0.35">
      <c r="B538" s="6"/>
      <c r="C538" s="6"/>
      <c r="D538" s="6"/>
      <c r="E538" s="233"/>
      <c r="F538" s="6"/>
      <c r="G538" s="6"/>
      <c r="H538" s="6"/>
    </row>
    <row r="539" spans="2:8" x14ac:dyDescent="0.35">
      <c r="B539" s="6"/>
      <c r="C539" s="6"/>
      <c r="D539" s="6"/>
      <c r="E539" s="233"/>
      <c r="F539" s="6"/>
      <c r="G539" s="6"/>
      <c r="H539" s="6"/>
    </row>
    <row r="540" spans="2:8" x14ac:dyDescent="0.35">
      <c r="B540" s="6"/>
      <c r="C540" s="6"/>
      <c r="D540" s="6"/>
      <c r="E540" s="233"/>
      <c r="F540" s="6"/>
      <c r="G540" s="6"/>
      <c r="H540" s="6"/>
    </row>
    <row r="541" spans="2:8" x14ac:dyDescent="0.35">
      <c r="B541" s="6"/>
      <c r="C541" s="6"/>
      <c r="D541" s="6"/>
      <c r="E541" s="233"/>
      <c r="F541" s="6"/>
      <c r="G541" s="6"/>
      <c r="H541" s="6"/>
    </row>
    <row r="542" spans="2:8" x14ac:dyDescent="0.35">
      <c r="B542" s="6"/>
      <c r="C542" s="6"/>
      <c r="D542" s="6"/>
      <c r="E542" s="233"/>
      <c r="F542" s="6"/>
      <c r="G542" s="6"/>
      <c r="H542" s="6"/>
    </row>
    <row r="543" spans="2:8" x14ac:dyDescent="0.35">
      <c r="B543" s="6"/>
      <c r="C543" s="6"/>
      <c r="D543" s="6"/>
      <c r="E543" s="233"/>
      <c r="F543" s="6"/>
      <c r="G543" s="6"/>
      <c r="H543" s="6"/>
    </row>
    <row r="544" spans="2:8" x14ac:dyDescent="0.35">
      <c r="B544" s="6"/>
      <c r="C544" s="6"/>
      <c r="D544" s="6"/>
      <c r="E544" s="233"/>
      <c r="F544" s="6"/>
      <c r="G544" s="6"/>
      <c r="H544" s="6"/>
    </row>
    <row r="545" spans="2:8" x14ac:dyDescent="0.35">
      <c r="B545" s="6"/>
      <c r="C545" s="6"/>
      <c r="D545" s="6"/>
      <c r="E545" s="233"/>
      <c r="F545" s="6"/>
      <c r="G545" s="6"/>
      <c r="H545" s="6"/>
    </row>
    <row r="546" spans="2:8" x14ac:dyDescent="0.35">
      <c r="B546" s="6"/>
      <c r="C546" s="6"/>
      <c r="D546" s="6"/>
      <c r="E546" s="233"/>
      <c r="F546" s="6"/>
      <c r="G546" s="6"/>
      <c r="H546" s="6"/>
    </row>
    <row r="547" spans="2:8" x14ac:dyDescent="0.35">
      <c r="B547" s="6"/>
      <c r="C547" s="6"/>
      <c r="D547" s="6"/>
      <c r="E547" s="233"/>
      <c r="F547" s="6"/>
      <c r="G547" s="6"/>
      <c r="H547" s="6"/>
    </row>
    <row r="548" spans="2:8" x14ac:dyDescent="0.35">
      <c r="B548" s="6"/>
      <c r="C548" s="6"/>
      <c r="D548" s="6"/>
      <c r="E548" s="233"/>
      <c r="F548" s="6"/>
      <c r="G548" s="6"/>
      <c r="H548" s="6"/>
    </row>
    <row r="549" spans="2:8" x14ac:dyDescent="0.35">
      <c r="B549" s="6"/>
      <c r="C549" s="6"/>
      <c r="D549" s="6"/>
      <c r="E549" s="233"/>
      <c r="F549" s="6"/>
      <c r="G549" s="6"/>
      <c r="H549" s="6"/>
    </row>
    <row r="550" spans="2:8" x14ac:dyDescent="0.35">
      <c r="B550" s="6"/>
      <c r="C550" s="6"/>
      <c r="D550" s="6"/>
      <c r="E550" s="233"/>
      <c r="F550" s="6"/>
      <c r="G550" s="6"/>
      <c r="H550" s="6"/>
    </row>
    <row r="551" spans="2:8" x14ac:dyDescent="0.35">
      <c r="B551" s="6"/>
      <c r="C551" s="6"/>
      <c r="D551" s="6"/>
      <c r="E551" s="233"/>
      <c r="F551" s="6"/>
      <c r="G551" s="6"/>
      <c r="H551" s="6"/>
    </row>
    <row r="552" spans="2:8" x14ac:dyDescent="0.35">
      <c r="B552" s="6"/>
      <c r="C552" s="6"/>
      <c r="D552" s="6"/>
      <c r="E552" s="233"/>
      <c r="F552" s="6"/>
      <c r="G552" s="6"/>
      <c r="H552" s="6"/>
    </row>
    <row r="553" spans="2:8" x14ac:dyDescent="0.35">
      <c r="B553" s="6"/>
      <c r="C553" s="6"/>
      <c r="D553" s="6"/>
      <c r="E553" s="233"/>
      <c r="F553" s="6"/>
      <c r="G553" s="6"/>
      <c r="H553" s="6"/>
    </row>
    <row r="554" spans="2:8" x14ac:dyDescent="0.35">
      <c r="B554" s="6"/>
      <c r="C554" s="6"/>
      <c r="D554" s="6"/>
      <c r="E554" s="233"/>
      <c r="F554" s="6"/>
      <c r="G554" s="6"/>
      <c r="H554" s="6"/>
    </row>
    <row r="555" spans="2:8" x14ac:dyDescent="0.35">
      <c r="B555" s="6"/>
      <c r="C555" s="6"/>
      <c r="D555" s="6"/>
      <c r="E555" s="233"/>
      <c r="F555" s="6"/>
      <c r="G555" s="6"/>
      <c r="H555" s="6"/>
    </row>
    <row r="556" spans="2:8" x14ac:dyDescent="0.35">
      <c r="B556" s="6"/>
      <c r="C556" s="6"/>
      <c r="D556" s="6"/>
      <c r="E556" s="233"/>
      <c r="F556" s="6"/>
      <c r="G556" s="6"/>
      <c r="H556" s="6"/>
    </row>
    <row r="557" spans="2:8" x14ac:dyDescent="0.35">
      <c r="B557" s="6"/>
      <c r="C557" s="6"/>
      <c r="D557" s="6"/>
      <c r="E557" s="233"/>
      <c r="F557" s="6"/>
      <c r="G557" s="6"/>
      <c r="H557" s="6"/>
    </row>
    <row r="558" spans="2:8" x14ac:dyDescent="0.35">
      <c r="B558" s="6"/>
      <c r="C558" s="6"/>
      <c r="D558" s="6"/>
      <c r="E558" s="233"/>
      <c r="F558" s="6"/>
      <c r="G558" s="6"/>
      <c r="H558" s="6"/>
    </row>
    <row r="559" spans="2:8" x14ac:dyDescent="0.35">
      <c r="B559" s="6"/>
      <c r="C559" s="6"/>
      <c r="D559" s="6"/>
      <c r="E559" s="233"/>
      <c r="F559" s="6"/>
      <c r="G559" s="6"/>
      <c r="H559" s="6"/>
    </row>
    <row r="560" spans="2:8" x14ac:dyDescent="0.35">
      <c r="B560" s="6"/>
      <c r="C560" s="6"/>
      <c r="D560" s="6"/>
      <c r="E560" s="233"/>
      <c r="F560" s="6"/>
      <c r="G560" s="6"/>
      <c r="H560" s="6"/>
    </row>
    <row r="561" spans="2:8" x14ac:dyDescent="0.35">
      <c r="B561" s="6"/>
      <c r="C561" s="6"/>
      <c r="D561" s="6"/>
      <c r="E561" s="233"/>
      <c r="F561" s="6"/>
      <c r="G561" s="6"/>
      <c r="H561" s="6"/>
    </row>
    <row r="562" spans="2:8" x14ac:dyDescent="0.35">
      <c r="B562" s="6"/>
      <c r="C562" s="6"/>
      <c r="D562" s="6"/>
      <c r="E562" s="233"/>
      <c r="F562" s="6"/>
      <c r="G562" s="6"/>
      <c r="H562" s="6"/>
    </row>
    <row r="563" spans="2:8" x14ac:dyDescent="0.35">
      <c r="B563" s="6"/>
      <c r="C563" s="6"/>
      <c r="D563" s="6"/>
      <c r="E563" s="233"/>
      <c r="F563" s="6"/>
      <c r="G563" s="6"/>
      <c r="H563" s="6"/>
    </row>
    <row r="564" spans="2:8" x14ac:dyDescent="0.35">
      <c r="B564" s="6"/>
      <c r="C564" s="6"/>
      <c r="D564" s="6"/>
      <c r="E564" s="233"/>
      <c r="F564" s="6"/>
      <c r="G564" s="6"/>
      <c r="H564" s="6"/>
    </row>
    <row r="565" spans="2:8" x14ac:dyDescent="0.35">
      <c r="B565" s="6"/>
      <c r="C565" s="6"/>
      <c r="D565" s="6"/>
      <c r="E565" s="233"/>
      <c r="F565" s="6"/>
      <c r="G565" s="6"/>
      <c r="H565" s="6"/>
    </row>
    <row r="566" spans="2:8" x14ac:dyDescent="0.35">
      <c r="B566" s="6"/>
      <c r="C566" s="6"/>
      <c r="D566" s="6"/>
      <c r="E566" s="233"/>
      <c r="F566" s="6"/>
      <c r="G566" s="6"/>
      <c r="H566" s="6"/>
    </row>
    <row r="567" spans="2:8" x14ac:dyDescent="0.35">
      <c r="B567" s="6"/>
      <c r="C567" s="6"/>
      <c r="D567" s="6"/>
      <c r="E567" s="233"/>
      <c r="F567" s="6"/>
      <c r="G567" s="6"/>
      <c r="H567" s="6"/>
    </row>
    <row r="568" spans="2:8" x14ac:dyDescent="0.35">
      <c r="B568" s="6"/>
      <c r="C568" s="6"/>
      <c r="D568" s="6"/>
      <c r="E568" s="233"/>
      <c r="F568" s="6"/>
      <c r="G568" s="6"/>
      <c r="H568" s="6"/>
    </row>
    <row r="569" spans="2:8" x14ac:dyDescent="0.35">
      <c r="B569" s="6"/>
      <c r="C569" s="6"/>
      <c r="D569" s="6"/>
      <c r="E569" s="233"/>
      <c r="F569" s="6"/>
      <c r="G569" s="6"/>
      <c r="H569" s="6"/>
    </row>
    <row r="570" spans="2:8" x14ac:dyDescent="0.35">
      <c r="B570" s="6"/>
      <c r="C570" s="6"/>
      <c r="D570" s="6"/>
      <c r="E570" s="233"/>
      <c r="F570" s="6"/>
      <c r="G570" s="6"/>
      <c r="H570" s="6"/>
    </row>
    <row r="571" spans="2:8" x14ac:dyDescent="0.35">
      <c r="B571" s="6"/>
      <c r="C571" s="6"/>
      <c r="D571" s="6"/>
      <c r="E571" s="233"/>
      <c r="F571" s="6"/>
      <c r="G571" s="6"/>
      <c r="H571" s="6"/>
    </row>
    <row r="572" spans="2:8" x14ac:dyDescent="0.35">
      <c r="B572" s="6"/>
      <c r="C572" s="6"/>
      <c r="D572" s="6"/>
      <c r="E572" s="233"/>
      <c r="F572" s="6"/>
      <c r="G572" s="6"/>
      <c r="H572" s="6"/>
    </row>
    <row r="573" spans="2:8" x14ac:dyDescent="0.35">
      <c r="B573" s="6"/>
      <c r="C573" s="6"/>
      <c r="D573" s="6"/>
      <c r="E573" s="233"/>
      <c r="F573" s="6"/>
      <c r="G573" s="6"/>
      <c r="H573" s="6"/>
    </row>
    <row r="574" spans="2:8" x14ac:dyDescent="0.35">
      <c r="B574" s="6"/>
      <c r="C574" s="6"/>
      <c r="D574" s="6"/>
      <c r="E574" s="233"/>
      <c r="F574" s="6"/>
      <c r="G574" s="6"/>
      <c r="H574" s="6"/>
    </row>
    <row r="575" spans="2:8" x14ac:dyDescent="0.35">
      <c r="B575" s="6"/>
      <c r="C575" s="6"/>
      <c r="D575" s="6"/>
      <c r="E575" s="233"/>
      <c r="F575" s="6"/>
      <c r="G575" s="6"/>
      <c r="H575" s="6"/>
    </row>
    <row r="576" spans="2:8" x14ac:dyDescent="0.35">
      <c r="B576" s="6"/>
      <c r="C576" s="6"/>
      <c r="D576" s="6"/>
      <c r="E576" s="233"/>
      <c r="F576" s="6"/>
      <c r="G576" s="6"/>
      <c r="H576" s="6"/>
    </row>
    <row r="577" spans="2:8" x14ac:dyDescent="0.35">
      <c r="B577" s="6"/>
      <c r="C577" s="6"/>
      <c r="D577" s="6"/>
      <c r="E577" s="233"/>
      <c r="F577" s="6"/>
      <c r="G577" s="6"/>
      <c r="H577" s="6"/>
    </row>
    <row r="578" spans="2:8" x14ac:dyDescent="0.35">
      <c r="B578" s="6"/>
      <c r="C578" s="6"/>
      <c r="D578" s="6"/>
      <c r="E578" s="233"/>
      <c r="F578" s="6"/>
      <c r="G578" s="6"/>
      <c r="H578" s="6"/>
    </row>
    <row r="579" spans="2:8" x14ac:dyDescent="0.35">
      <c r="B579" s="6"/>
      <c r="C579" s="6"/>
      <c r="D579" s="6"/>
      <c r="E579" s="233"/>
      <c r="F579" s="6"/>
      <c r="G579" s="6"/>
      <c r="H579" s="6"/>
    </row>
    <row r="580" spans="2:8" x14ac:dyDescent="0.35">
      <c r="B580" s="6"/>
      <c r="C580" s="6"/>
      <c r="D580" s="6"/>
      <c r="E580" s="233"/>
      <c r="F580" s="6"/>
      <c r="G580" s="6"/>
      <c r="H580" s="6"/>
    </row>
    <row r="581" spans="2:8" x14ac:dyDescent="0.35">
      <c r="B581" s="6"/>
      <c r="C581" s="6"/>
      <c r="D581" s="6"/>
      <c r="E581" s="233"/>
      <c r="F581" s="6"/>
      <c r="G581" s="6"/>
      <c r="H581" s="6"/>
    </row>
    <row r="582" spans="2:8" x14ac:dyDescent="0.35">
      <c r="B582" s="6"/>
      <c r="C582" s="6"/>
      <c r="D582" s="6"/>
      <c r="E582" s="233"/>
      <c r="F582" s="6"/>
      <c r="G582" s="6"/>
      <c r="H582" s="6"/>
    </row>
    <row r="583" spans="2:8" x14ac:dyDescent="0.35">
      <c r="B583" s="6"/>
      <c r="C583" s="6"/>
      <c r="D583" s="6"/>
      <c r="E583" s="233"/>
      <c r="F583" s="6"/>
      <c r="G583" s="6"/>
      <c r="H583" s="6"/>
    </row>
    <row r="584" spans="2:8" x14ac:dyDescent="0.35">
      <c r="B584" s="6"/>
      <c r="C584" s="6"/>
      <c r="D584" s="6"/>
      <c r="E584" s="233"/>
      <c r="F584" s="6"/>
      <c r="G584" s="6"/>
      <c r="H584" s="6"/>
    </row>
    <row r="585" spans="2:8" x14ac:dyDescent="0.35">
      <c r="B585" s="6"/>
      <c r="C585" s="6"/>
      <c r="D585" s="6"/>
      <c r="E585" s="233"/>
      <c r="F585" s="6"/>
      <c r="G585" s="6"/>
      <c r="H585" s="6"/>
    </row>
    <row r="586" spans="2:8" x14ac:dyDescent="0.35">
      <c r="B586" s="6"/>
      <c r="C586" s="6"/>
      <c r="D586" s="6"/>
      <c r="E586" s="233"/>
      <c r="F586" s="6"/>
      <c r="G586" s="6"/>
      <c r="H586" s="6"/>
    </row>
    <row r="587" spans="2:8" x14ac:dyDescent="0.35">
      <c r="B587" s="6"/>
      <c r="C587" s="6"/>
      <c r="D587" s="6"/>
      <c r="E587" s="233"/>
      <c r="F587" s="6"/>
      <c r="G587" s="6"/>
      <c r="H587" s="6"/>
    </row>
    <row r="588" spans="2:8" x14ac:dyDescent="0.35">
      <c r="B588" s="6"/>
      <c r="C588" s="6"/>
      <c r="D588" s="6"/>
      <c r="E588" s="233"/>
      <c r="F588" s="6"/>
      <c r="G588" s="6"/>
      <c r="H588" s="6"/>
    </row>
    <row r="589" spans="2:8" x14ac:dyDescent="0.35">
      <c r="B589" s="6"/>
      <c r="C589" s="6"/>
      <c r="D589" s="6"/>
      <c r="E589" s="233"/>
      <c r="F589" s="6"/>
      <c r="G589" s="6"/>
      <c r="H589" s="6"/>
    </row>
    <row r="590" spans="2:8" x14ac:dyDescent="0.35">
      <c r="B590" s="6"/>
      <c r="C590" s="6"/>
      <c r="D590" s="6"/>
      <c r="E590" s="233"/>
      <c r="F590" s="6"/>
      <c r="G590" s="6"/>
      <c r="H590" s="6"/>
    </row>
    <row r="591" spans="2:8" x14ac:dyDescent="0.35">
      <c r="B591" s="6"/>
      <c r="C591" s="6"/>
      <c r="D591" s="6"/>
      <c r="E591" s="233"/>
      <c r="F591" s="6"/>
      <c r="G591" s="6"/>
      <c r="H591" s="6"/>
    </row>
    <row r="592" spans="2:8" x14ac:dyDescent="0.35">
      <c r="B592" s="6"/>
      <c r="C592" s="6"/>
      <c r="D592" s="6"/>
      <c r="E592" s="233"/>
      <c r="F592" s="6"/>
      <c r="G592" s="6"/>
      <c r="H592" s="6"/>
    </row>
    <row r="593" spans="2:8" x14ac:dyDescent="0.35">
      <c r="B593" s="6"/>
      <c r="C593" s="6"/>
      <c r="D593" s="6"/>
      <c r="E593" s="233"/>
      <c r="F593" s="6"/>
      <c r="G593" s="6"/>
      <c r="H593" s="6"/>
    </row>
    <row r="594" spans="2:8" x14ac:dyDescent="0.35">
      <c r="B594" s="6"/>
      <c r="C594" s="6"/>
      <c r="D594" s="6"/>
      <c r="E594" s="233"/>
      <c r="F594" s="6"/>
      <c r="G594" s="6"/>
      <c r="H594" s="6"/>
    </row>
    <row r="595" spans="2:8" x14ac:dyDescent="0.35">
      <c r="B595" s="6"/>
      <c r="C595" s="6"/>
      <c r="D595" s="6"/>
      <c r="E595" s="233"/>
      <c r="F595" s="6"/>
      <c r="G595" s="6"/>
      <c r="H595" s="6"/>
    </row>
    <row r="596" spans="2:8" x14ac:dyDescent="0.35">
      <c r="B596" s="6"/>
      <c r="C596" s="6"/>
      <c r="D596" s="6"/>
      <c r="E596" s="233"/>
      <c r="F596" s="6"/>
      <c r="G596" s="6"/>
      <c r="H596" s="6"/>
    </row>
    <row r="597" spans="2:8" x14ac:dyDescent="0.35">
      <c r="B597" s="6"/>
      <c r="C597" s="6"/>
      <c r="D597" s="6"/>
      <c r="E597" s="233"/>
      <c r="F597" s="6"/>
      <c r="G597" s="6"/>
      <c r="H597" s="6"/>
    </row>
    <row r="598" spans="2:8" x14ac:dyDescent="0.35">
      <c r="B598" s="6"/>
      <c r="C598" s="6"/>
      <c r="D598" s="6"/>
      <c r="E598" s="233"/>
      <c r="F598" s="6"/>
      <c r="G598" s="6"/>
      <c r="H598" s="6"/>
    </row>
    <row r="599" spans="2:8" x14ac:dyDescent="0.35">
      <c r="B599" s="6"/>
      <c r="C599" s="6"/>
      <c r="D599" s="6"/>
      <c r="E599" s="233"/>
      <c r="F599" s="6"/>
      <c r="G599" s="6"/>
      <c r="H599" s="6"/>
    </row>
    <row r="600" spans="2:8" x14ac:dyDescent="0.35">
      <c r="B600" s="6"/>
      <c r="C600" s="6"/>
      <c r="D600" s="6"/>
      <c r="E600" s="233"/>
      <c r="F600" s="6"/>
      <c r="G600" s="6"/>
      <c r="H600" s="6"/>
    </row>
    <row r="601" spans="2:8" x14ac:dyDescent="0.35">
      <c r="B601" s="6"/>
      <c r="C601" s="6"/>
      <c r="D601" s="6"/>
      <c r="E601" s="233"/>
      <c r="F601" s="6"/>
      <c r="G601" s="6"/>
      <c r="H601" s="6"/>
    </row>
    <row r="602" spans="2:8" x14ac:dyDescent="0.35">
      <c r="B602" s="6"/>
      <c r="C602" s="6"/>
      <c r="D602" s="6"/>
      <c r="E602" s="233"/>
      <c r="F602" s="6"/>
      <c r="G602" s="6"/>
      <c r="H602" s="6"/>
    </row>
    <row r="603" spans="2:8" x14ac:dyDescent="0.35">
      <c r="B603" s="6"/>
      <c r="C603" s="6"/>
      <c r="D603" s="6"/>
      <c r="E603" s="233"/>
      <c r="F603" s="6"/>
      <c r="G603" s="6"/>
      <c r="H603" s="6"/>
    </row>
    <row r="604" spans="2:8" x14ac:dyDescent="0.35">
      <c r="B604" s="6"/>
      <c r="C604" s="6"/>
      <c r="D604" s="6"/>
      <c r="E604" s="233"/>
      <c r="F604" s="6"/>
      <c r="G604" s="6"/>
      <c r="H604" s="6"/>
    </row>
    <row r="605" spans="2:8" x14ac:dyDescent="0.35">
      <c r="B605" s="6"/>
      <c r="C605" s="6"/>
      <c r="D605" s="6"/>
      <c r="E605" s="233"/>
      <c r="F605" s="6"/>
      <c r="G605" s="6"/>
      <c r="H605" s="6"/>
    </row>
    <row r="606" spans="2:8" x14ac:dyDescent="0.35">
      <c r="B606" s="6"/>
      <c r="C606" s="6"/>
      <c r="D606" s="6"/>
      <c r="E606" s="233"/>
      <c r="F606" s="6"/>
      <c r="G606" s="6"/>
      <c r="H606" s="6"/>
    </row>
    <row r="607" spans="2:8" x14ac:dyDescent="0.35">
      <c r="B607" s="6"/>
      <c r="C607" s="6"/>
      <c r="D607" s="6"/>
      <c r="E607" s="233"/>
      <c r="F607" s="6"/>
      <c r="G607" s="6"/>
      <c r="H607" s="6"/>
    </row>
    <row r="608" spans="2:8" x14ac:dyDescent="0.35">
      <c r="B608" s="6"/>
      <c r="C608" s="6"/>
      <c r="D608" s="6"/>
      <c r="E608" s="233"/>
      <c r="F608" s="6"/>
      <c r="G608" s="6"/>
      <c r="H608" s="6"/>
    </row>
    <row r="609" spans="2:8" x14ac:dyDescent="0.35">
      <c r="B609" s="6"/>
      <c r="C609" s="6"/>
      <c r="D609" s="6"/>
      <c r="E609" s="233"/>
      <c r="F609" s="6"/>
      <c r="G609" s="6"/>
      <c r="H609" s="6"/>
    </row>
    <row r="610" spans="2:8" x14ac:dyDescent="0.35">
      <c r="B610" s="6"/>
      <c r="C610" s="6"/>
      <c r="D610" s="6"/>
      <c r="E610" s="233"/>
      <c r="F610" s="6"/>
      <c r="G610" s="6"/>
      <c r="H610" s="6"/>
    </row>
    <row r="611" spans="2:8" x14ac:dyDescent="0.35">
      <c r="B611" s="6"/>
      <c r="C611" s="6"/>
      <c r="D611" s="6"/>
      <c r="E611" s="233"/>
      <c r="F611" s="6"/>
      <c r="G611" s="6"/>
      <c r="H611" s="6"/>
    </row>
    <row r="612" spans="2:8" x14ac:dyDescent="0.35">
      <c r="B612" s="6"/>
      <c r="C612" s="6"/>
      <c r="D612" s="6"/>
      <c r="E612" s="233"/>
      <c r="F612" s="6"/>
      <c r="G612" s="6"/>
      <c r="H612" s="6"/>
    </row>
    <row r="613" spans="2:8" x14ac:dyDescent="0.35">
      <c r="B613" s="6"/>
      <c r="C613" s="6"/>
      <c r="D613" s="6"/>
      <c r="E613" s="233"/>
      <c r="F613" s="6"/>
      <c r="G613" s="6"/>
      <c r="H613" s="6"/>
    </row>
    <row r="614" spans="2:8" x14ac:dyDescent="0.35">
      <c r="B614" s="6"/>
      <c r="C614" s="6"/>
      <c r="D614" s="6"/>
      <c r="E614" s="233"/>
      <c r="F614" s="6"/>
      <c r="G614" s="6"/>
      <c r="H614" s="6"/>
    </row>
    <row r="615" spans="2:8" x14ac:dyDescent="0.35">
      <c r="B615" s="6"/>
      <c r="C615" s="6"/>
      <c r="D615" s="6"/>
      <c r="E615" s="233"/>
      <c r="F615" s="6"/>
      <c r="G615" s="6"/>
      <c r="H615" s="6"/>
    </row>
    <row r="616" spans="2:8" x14ac:dyDescent="0.35">
      <c r="B616" s="6"/>
      <c r="C616" s="6"/>
      <c r="D616" s="6"/>
      <c r="E616" s="233"/>
      <c r="F616" s="6"/>
      <c r="G616" s="6"/>
      <c r="H616" s="6"/>
    </row>
    <row r="617" spans="2:8" x14ac:dyDescent="0.35">
      <c r="B617" s="6"/>
      <c r="C617" s="6"/>
      <c r="D617" s="6"/>
      <c r="E617" s="233"/>
      <c r="F617" s="6"/>
      <c r="G617" s="6"/>
      <c r="H617" s="6"/>
    </row>
    <row r="618" spans="2:8" x14ac:dyDescent="0.35">
      <c r="B618" s="6"/>
      <c r="C618" s="6"/>
      <c r="D618" s="6"/>
      <c r="E618" s="233"/>
      <c r="F618" s="6"/>
      <c r="G618" s="6"/>
      <c r="H618" s="6"/>
    </row>
    <row r="619" spans="2:8" x14ac:dyDescent="0.35">
      <c r="B619" s="6"/>
      <c r="C619" s="6"/>
      <c r="D619" s="6"/>
      <c r="E619" s="233"/>
      <c r="F619" s="6"/>
      <c r="G619" s="6"/>
      <c r="H619" s="6"/>
    </row>
    <row r="620" spans="2:8" x14ac:dyDescent="0.35">
      <c r="B620" s="6"/>
      <c r="C620" s="6"/>
      <c r="D620" s="6"/>
      <c r="E620" s="233"/>
      <c r="F620" s="6"/>
      <c r="G620" s="6"/>
      <c r="H620" s="6"/>
    </row>
    <row r="621" spans="2:8" x14ac:dyDescent="0.35">
      <c r="B621" s="6"/>
      <c r="C621" s="6"/>
      <c r="D621" s="6"/>
      <c r="E621" s="233"/>
      <c r="F621" s="6"/>
      <c r="G621" s="6"/>
      <c r="H621" s="6"/>
    </row>
    <row r="622" spans="2:8" x14ac:dyDescent="0.35">
      <c r="B622" s="6"/>
      <c r="C622" s="6"/>
      <c r="D622" s="6"/>
      <c r="E622" s="233"/>
      <c r="F622" s="6"/>
      <c r="G622" s="6"/>
      <c r="H622" s="6"/>
    </row>
    <row r="623" spans="2:8" x14ac:dyDescent="0.35">
      <c r="B623" s="6"/>
      <c r="C623" s="6"/>
      <c r="D623" s="6"/>
      <c r="E623" s="233"/>
      <c r="F623" s="6"/>
      <c r="G623" s="6"/>
      <c r="H623" s="6"/>
    </row>
    <row r="624" spans="2:8" x14ac:dyDescent="0.35">
      <c r="B624" s="6"/>
      <c r="C624" s="6"/>
      <c r="D624" s="6"/>
      <c r="E624" s="233"/>
      <c r="F624" s="6"/>
      <c r="G624" s="6"/>
      <c r="H624" s="6"/>
    </row>
    <row r="625" spans="2:8" x14ac:dyDescent="0.35">
      <c r="B625" s="6"/>
      <c r="C625" s="6"/>
      <c r="D625" s="6"/>
      <c r="E625" s="233"/>
      <c r="F625" s="6"/>
      <c r="G625" s="6"/>
      <c r="H625" s="6"/>
    </row>
    <row r="626" spans="2:8" x14ac:dyDescent="0.35">
      <c r="B626" s="6"/>
      <c r="C626" s="6"/>
      <c r="D626" s="6"/>
      <c r="E626" s="233"/>
      <c r="F626" s="6"/>
      <c r="G626" s="6"/>
      <c r="H626" s="6"/>
    </row>
    <row r="627" spans="2:8" x14ac:dyDescent="0.35">
      <c r="B627" s="6"/>
      <c r="C627" s="6"/>
      <c r="D627" s="6"/>
      <c r="E627" s="233"/>
      <c r="F627" s="6"/>
      <c r="G627" s="6"/>
      <c r="H627" s="6"/>
    </row>
    <row r="628" spans="2:8" x14ac:dyDescent="0.35">
      <c r="B628" s="6"/>
      <c r="C628" s="6"/>
      <c r="D628" s="6"/>
      <c r="E628" s="233"/>
      <c r="F628" s="6"/>
      <c r="G628" s="6"/>
      <c r="H628" s="6"/>
    </row>
    <row r="629" spans="2:8" x14ac:dyDescent="0.35">
      <c r="B629" s="6"/>
      <c r="C629" s="6"/>
      <c r="D629" s="6"/>
      <c r="E629" s="233"/>
      <c r="F629" s="6"/>
      <c r="G629" s="6"/>
      <c r="H629" s="6"/>
    </row>
    <row r="630" spans="2:8" x14ac:dyDescent="0.35">
      <c r="B630" s="6"/>
      <c r="C630" s="6"/>
      <c r="D630" s="6"/>
      <c r="E630" s="233"/>
      <c r="F630" s="6"/>
      <c r="G630" s="6"/>
      <c r="H630" s="6"/>
    </row>
    <row r="631" spans="2:8" x14ac:dyDescent="0.35">
      <c r="B631" s="6"/>
      <c r="C631" s="6"/>
      <c r="D631" s="6"/>
      <c r="E631" s="233"/>
      <c r="F631" s="6"/>
      <c r="G631" s="6"/>
      <c r="H631" s="6"/>
    </row>
    <row r="632" spans="2:8" x14ac:dyDescent="0.35">
      <c r="B632" s="6"/>
      <c r="C632" s="6"/>
      <c r="D632" s="6"/>
      <c r="E632" s="233"/>
      <c r="F632" s="6"/>
      <c r="G632" s="6"/>
      <c r="H632" s="6"/>
    </row>
    <row r="633" spans="2:8" x14ac:dyDescent="0.35">
      <c r="B633" s="6"/>
      <c r="C633" s="6"/>
      <c r="D633" s="6"/>
      <c r="E633" s="233"/>
      <c r="F633" s="6"/>
      <c r="G633" s="6"/>
      <c r="H633" s="6"/>
    </row>
    <row r="634" spans="2:8" x14ac:dyDescent="0.35">
      <c r="B634" s="6"/>
      <c r="C634" s="6"/>
      <c r="D634" s="6"/>
      <c r="E634" s="233"/>
      <c r="F634" s="6"/>
      <c r="G634" s="6"/>
      <c r="H634" s="6"/>
    </row>
    <row r="635" spans="2:8" x14ac:dyDescent="0.35">
      <c r="B635" s="6"/>
      <c r="C635" s="6"/>
      <c r="D635" s="6"/>
      <c r="E635" s="233"/>
      <c r="F635" s="6"/>
      <c r="G635" s="6"/>
      <c r="H635" s="6"/>
    </row>
    <row r="636" spans="2:8" x14ac:dyDescent="0.35">
      <c r="B636" s="6"/>
      <c r="C636" s="6"/>
      <c r="D636" s="6"/>
      <c r="E636" s="233"/>
      <c r="F636" s="6"/>
      <c r="G636" s="6"/>
      <c r="H636" s="6"/>
    </row>
    <row r="637" spans="2:8" x14ac:dyDescent="0.35">
      <c r="B637" s="6"/>
      <c r="C637" s="6"/>
      <c r="D637" s="6"/>
      <c r="E637" s="233"/>
      <c r="F637" s="6"/>
      <c r="G637" s="6"/>
      <c r="H637" s="6"/>
    </row>
    <row r="638" spans="2:8" x14ac:dyDescent="0.35">
      <c r="B638" s="6"/>
      <c r="C638" s="6"/>
      <c r="D638" s="6"/>
      <c r="E638" s="233"/>
      <c r="F638" s="6"/>
      <c r="G638" s="6"/>
      <c r="H638" s="6"/>
    </row>
    <row r="639" spans="2:8" x14ac:dyDescent="0.35">
      <c r="B639" s="6"/>
      <c r="C639" s="6"/>
      <c r="D639" s="6"/>
      <c r="E639" s="233"/>
      <c r="F639" s="6"/>
      <c r="G639" s="6"/>
      <c r="H639" s="6"/>
    </row>
    <row r="640" spans="2:8" x14ac:dyDescent="0.35">
      <c r="B640" s="6"/>
      <c r="C640" s="6"/>
      <c r="D640" s="6"/>
      <c r="E640" s="233"/>
      <c r="F640" s="6"/>
      <c r="G640" s="6"/>
      <c r="H640" s="6"/>
    </row>
    <row r="641" spans="2:8" x14ac:dyDescent="0.35">
      <c r="B641" s="6"/>
      <c r="C641" s="6"/>
      <c r="D641" s="6"/>
      <c r="E641" s="233"/>
      <c r="F641" s="6"/>
      <c r="G641" s="6"/>
      <c r="H641" s="6"/>
    </row>
    <row r="642" spans="2:8" x14ac:dyDescent="0.35">
      <c r="B642" s="6"/>
      <c r="C642" s="6"/>
      <c r="D642" s="6"/>
      <c r="E642" s="233"/>
      <c r="F642" s="6"/>
      <c r="G642" s="6"/>
      <c r="H642" s="6"/>
    </row>
    <row r="643" spans="2:8" x14ac:dyDescent="0.35">
      <c r="B643" s="6"/>
      <c r="C643" s="6"/>
      <c r="D643" s="6"/>
      <c r="E643" s="233"/>
      <c r="F643" s="6"/>
      <c r="G643" s="6"/>
      <c r="H643" s="6"/>
    </row>
    <row r="644" spans="2:8" x14ac:dyDescent="0.35">
      <c r="B644" s="6"/>
      <c r="C644" s="6"/>
      <c r="D644" s="6"/>
      <c r="E644" s="233"/>
      <c r="F644" s="6"/>
      <c r="G644" s="6"/>
      <c r="H644" s="6"/>
    </row>
    <row r="645" spans="2:8" x14ac:dyDescent="0.35">
      <c r="B645" s="6"/>
      <c r="C645" s="6"/>
      <c r="D645" s="6"/>
      <c r="E645" s="233"/>
      <c r="F645" s="6"/>
      <c r="G645" s="6"/>
      <c r="H645" s="6"/>
    </row>
    <row r="646" spans="2:8" x14ac:dyDescent="0.35">
      <c r="B646" s="6"/>
      <c r="C646" s="6"/>
      <c r="D646" s="6"/>
      <c r="E646" s="233"/>
      <c r="F646" s="6"/>
      <c r="G646" s="6"/>
      <c r="H646" s="6"/>
    </row>
    <row r="647" spans="2:8" x14ac:dyDescent="0.35">
      <c r="B647" s="6"/>
      <c r="C647" s="6"/>
      <c r="D647" s="6"/>
      <c r="E647" s="233"/>
      <c r="F647" s="6"/>
      <c r="G647" s="6"/>
      <c r="H647" s="6"/>
    </row>
    <row r="648" spans="2:8" x14ac:dyDescent="0.35">
      <c r="B648" s="6"/>
      <c r="C648" s="6"/>
      <c r="D648" s="6"/>
      <c r="E648" s="233"/>
      <c r="F648" s="6"/>
      <c r="G648" s="6"/>
      <c r="H648" s="6"/>
    </row>
    <row r="649" spans="2:8" x14ac:dyDescent="0.35">
      <c r="B649" s="6"/>
      <c r="C649" s="6"/>
      <c r="D649" s="6"/>
      <c r="E649" s="233"/>
      <c r="F649" s="6"/>
      <c r="G649" s="6"/>
      <c r="H649" s="6"/>
    </row>
    <row r="650" spans="2:8" x14ac:dyDescent="0.35">
      <c r="B650" s="6"/>
      <c r="C650" s="6"/>
      <c r="D650" s="6"/>
      <c r="E650" s="233"/>
      <c r="F650" s="6"/>
      <c r="G650" s="6"/>
      <c r="H650" s="6"/>
    </row>
    <row r="651" spans="2:8" x14ac:dyDescent="0.35">
      <c r="B651" s="6"/>
      <c r="C651" s="6"/>
      <c r="D651" s="6"/>
      <c r="E651" s="233"/>
      <c r="F651" s="6"/>
      <c r="G651" s="6"/>
      <c r="H651" s="6"/>
    </row>
    <row r="652" spans="2:8" x14ac:dyDescent="0.35">
      <c r="B652" s="6"/>
      <c r="C652" s="6"/>
      <c r="D652" s="6"/>
      <c r="E652" s="233"/>
      <c r="F652" s="6"/>
      <c r="G652" s="6"/>
      <c r="H652" s="6"/>
    </row>
    <row r="653" spans="2:8" x14ac:dyDescent="0.35">
      <c r="B653" s="6"/>
      <c r="C653" s="6"/>
      <c r="D653" s="6"/>
      <c r="E653" s="233"/>
      <c r="F653" s="6"/>
      <c r="G653" s="6"/>
      <c r="H653" s="6"/>
    </row>
    <row r="654" spans="2:8" x14ac:dyDescent="0.35">
      <c r="B654" s="6"/>
      <c r="C654" s="6"/>
      <c r="D654" s="6"/>
      <c r="E654" s="233"/>
      <c r="F654" s="6"/>
      <c r="G654" s="6"/>
      <c r="H654" s="6"/>
    </row>
    <row r="655" spans="2:8" x14ac:dyDescent="0.35">
      <c r="B655" s="6"/>
      <c r="C655" s="6"/>
      <c r="D655" s="6"/>
      <c r="E655" s="233"/>
      <c r="F655" s="6"/>
      <c r="G655" s="6"/>
      <c r="H655" s="6"/>
    </row>
    <row r="656" spans="2:8" x14ac:dyDescent="0.35">
      <c r="B656" s="6"/>
      <c r="C656" s="6"/>
      <c r="D656" s="6"/>
      <c r="E656" s="233"/>
      <c r="F656" s="6"/>
      <c r="G656" s="6"/>
      <c r="H656" s="6"/>
    </row>
    <row r="657" spans="2:8" x14ac:dyDescent="0.35">
      <c r="B657" s="6"/>
      <c r="C657" s="6"/>
      <c r="D657" s="6"/>
      <c r="E657" s="233"/>
      <c r="F657" s="6"/>
      <c r="G657" s="6"/>
      <c r="H657" s="6"/>
    </row>
    <row r="658" spans="2:8" x14ac:dyDescent="0.35">
      <c r="B658" s="6"/>
      <c r="C658" s="6"/>
      <c r="D658" s="6"/>
      <c r="E658" s="233"/>
      <c r="F658" s="6"/>
      <c r="G658" s="6"/>
      <c r="H658" s="6"/>
    </row>
    <row r="659" spans="2:8" x14ac:dyDescent="0.35">
      <c r="B659" s="6"/>
      <c r="C659" s="6"/>
      <c r="D659" s="6"/>
      <c r="E659" s="233"/>
      <c r="F659" s="6"/>
      <c r="G659" s="6"/>
      <c r="H659" s="6"/>
    </row>
    <row r="660" spans="2:8" x14ac:dyDescent="0.35">
      <c r="B660" s="6"/>
      <c r="C660" s="6"/>
      <c r="D660" s="6"/>
      <c r="E660" s="233"/>
      <c r="F660" s="6"/>
      <c r="G660" s="6"/>
      <c r="H660" s="6"/>
    </row>
    <row r="661" spans="2:8" x14ac:dyDescent="0.35">
      <c r="B661" s="6"/>
      <c r="C661" s="6"/>
      <c r="D661" s="6"/>
      <c r="E661" s="233"/>
      <c r="F661" s="6"/>
      <c r="G661" s="6"/>
      <c r="H661" s="6"/>
    </row>
    <row r="662" spans="2:8" x14ac:dyDescent="0.35">
      <c r="B662" s="6"/>
      <c r="C662" s="6"/>
      <c r="D662" s="6"/>
      <c r="E662" s="233"/>
      <c r="F662" s="6"/>
      <c r="G662" s="6"/>
      <c r="H662" s="6"/>
    </row>
    <row r="663" spans="2:8" x14ac:dyDescent="0.35">
      <c r="B663" s="6"/>
      <c r="C663" s="6"/>
      <c r="D663" s="6"/>
      <c r="E663" s="233"/>
      <c r="F663" s="6"/>
      <c r="G663" s="6"/>
      <c r="H663" s="6"/>
    </row>
    <row r="664" spans="2:8" x14ac:dyDescent="0.35">
      <c r="B664" s="6"/>
      <c r="C664" s="6"/>
      <c r="D664" s="6"/>
      <c r="E664" s="233"/>
      <c r="F664" s="6"/>
      <c r="G664" s="6"/>
      <c r="H664" s="6"/>
    </row>
    <row r="665" spans="2:8" x14ac:dyDescent="0.35">
      <c r="B665" s="6"/>
      <c r="C665" s="6"/>
      <c r="D665" s="6"/>
      <c r="E665" s="233"/>
      <c r="F665" s="6"/>
      <c r="G665" s="6"/>
      <c r="H665" s="6"/>
    </row>
    <row r="666" spans="2:8" x14ac:dyDescent="0.35">
      <c r="B666" s="6"/>
      <c r="C666" s="6"/>
      <c r="D666" s="6"/>
      <c r="E666" s="233"/>
      <c r="F666" s="6"/>
      <c r="G666" s="6"/>
      <c r="H666" s="6"/>
    </row>
    <row r="667" spans="2:8" x14ac:dyDescent="0.35">
      <c r="B667" s="6"/>
      <c r="C667" s="6"/>
      <c r="D667" s="6"/>
      <c r="E667" s="233"/>
      <c r="F667" s="6"/>
      <c r="G667" s="6"/>
      <c r="H667" s="6"/>
    </row>
    <row r="668" spans="2:8" x14ac:dyDescent="0.35">
      <c r="B668" s="6"/>
      <c r="C668" s="6"/>
      <c r="D668" s="6"/>
      <c r="E668" s="233"/>
      <c r="F668" s="6"/>
      <c r="G668" s="6"/>
      <c r="H668" s="6"/>
    </row>
    <row r="669" spans="2:8" x14ac:dyDescent="0.35">
      <c r="B669" s="6"/>
      <c r="C669" s="6"/>
      <c r="D669" s="6"/>
      <c r="E669" s="233"/>
      <c r="F669" s="6"/>
      <c r="G669" s="6"/>
      <c r="H669" s="6"/>
    </row>
    <row r="670" spans="2:8" x14ac:dyDescent="0.35">
      <c r="B670" s="6"/>
      <c r="C670" s="6"/>
      <c r="D670" s="6"/>
      <c r="E670" s="233"/>
      <c r="F670" s="6"/>
      <c r="G670" s="6"/>
      <c r="H670" s="6"/>
    </row>
    <row r="671" spans="2:8" x14ac:dyDescent="0.35">
      <c r="B671" s="6"/>
      <c r="C671" s="6"/>
      <c r="D671" s="6"/>
      <c r="E671" s="233"/>
      <c r="F671" s="6"/>
      <c r="G671" s="6"/>
      <c r="H671" s="6"/>
    </row>
    <row r="672" spans="2:8" x14ac:dyDescent="0.35">
      <c r="B672" s="6"/>
      <c r="C672" s="6"/>
      <c r="D672" s="6"/>
      <c r="E672" s="233"/>
      <c r="F672" s="6"/>
      <c r="G672" s="6"/>
      <c r="H672" s="6"/>
    </row>
    <row r="673" spans="2:8" x14ac:dyDescent="0.35">
      <c r="B673" s="6"/>
      <c r="C673" s="6"/>
      <c r="D673" s="6"/>
      <c r="E673" s="233"/>
      <c r="F673" s="6"/>
      <c r="G673" s="6"/>
      <c r="H673" s="6"/>
    </row>
    <row r="674" spans="2:8" x14ac:dyDescent="0.35">
      <c r="B674" s="6"/>
      <c r="C674" s="6"/>
      <c r="D674" s="6"/>
      <c r="E674" s="233"/>
      <c r="F674" s="6"/>
      <c r="G674" s="6"/>
      <c r="H674" s="6"/>
    </row>
    <row r="675" spans="2:8" x14ac:dyDescent="0.35">
      <c r="B675" s="6"/>
      <c r="C675" s="6"/>
      <c r="D675" s="6"/>
      <c r="E675" s="233"/>
      <c r="F675" s="6"/>
      <c r="G675" s="6"/>
      <c r="H675" s="6"/>
    </row>
    <row r="676" spans="2:8" x14ac:dyDescent="0.35">
      <c r="B676" s="6"/>
      <c r="C676" s="6"/>
      <c r="D676" s="6"/>
      <c r="E676" s="233"/>
      <c r="F676" s="6"/>
      <c r="G676" s="6"/>
      <c r="H676" s="6"/>
    </row>
    <row r="677" spans="2:8" x14ac:dyDescent="0.35">
      <c r="B677" s="6"/>
      <c r="C677" s="6"/>
      <c r="D677" s="6"/>
      <c r="E677" s="233"/>
      <c r="F677" s="6"/>
      <c r="G677" s="6"/>
      <c r="H677" s="6"/>
    </row>
    <row r="678" spans="2:8" x14ac:dyDescent="0.35">
      <c r="B678" s="6"/>
      <c r="C678" s="6"/>
      <c r="D678" s="6"/>
      <c r="E678" s="233"/>
      <c r="F678" s="6"/>
      <c r="G678" s="6"/>
      <c r="H678" s="6"/>
    </row>
    <row r="679" spans="2:8" x14ac:dyDescent="0.35">
      <c r="B679" s="6"/>
      <c r="C679" s="6"/>
      <c r="D679" s="6"/>
      <c r="E679" s="233"/>
      <c r="F679" s="6"/>
      <c r="G679" s="6"/>
      <c r="H679" s="6"/>
    </row>
    <row r="680" spans="2:8" x14ac:dyDescent="0.35">
      <c r="B680" s="6"/>
      <c r="C680" s="6"/>
      <c r="D680" s="6"/>
      <c r="E680" s="233"/>
      <c r="F680" s="6"/>
      <c r="G680" s="6"/>
      <c r="H680" s="6"/>
    </row>
    <row r="681" spans="2:8" x14ac:dyDescent="0.35">
      <c r="B681" s="6"/>
      <c r="C681" s="6"/>
      <c r="D681" s="6"/>
      <c r="E681" s="233"/>
      <c r="F681" s="6"/>
      <c r="G681" s="6"/>
      <c r="H681" s="6"/>
    </row>
    <row r="682" spans="2:8" x14ac:dyDescent="0.35">
      <c r="B682" s="6"/>
      <c r="C682" s="6"/>
      <c r="D682" s="6"/>
      <c r="E682" s="233"/>
      <c r="F682" s="6"/>
      <c r="G682" s="6"/>
      <c r="H682" s="6"/>
    </row>
    <row r="683" spans="2:8" x14ac:dyDescent="0.35">
      <c r="B683" s="6"/>
      <c r="C683" s="6"/>
      <c r="D683" s="6"/>
      <c r="E683" s="233"/>
      <c r="F683" s="6"/>
      <c r="G683" s="6"/>
      <c r="H683" s="6"/>
    </row>
    <row r="684" spans="2:8" x14ac:dyDescent="0.35">
      <c r="B684" s="6"/>
      <c r="C684" s="6"/>
      <c r="D684" s="6"/>
      <c r="E684" s="233"/>
      <c r="F684" s="6"/>
      <c r="G684" s="6"/>
      <c r="H684" s="6"/>
    </row>
    <row r="685" spans="2:8" x14ac:dyDescent="0.35">
      <c r="B685" s="6"/>
      <c r="C685" s="6"/>
      <c r="D685" s="6"/>
      <c r="E685" s="233"/>
      <c r="F685" s="6"/>
      <c r="G685" s="6"/>
      <c r="H685" s="6"/>
    </row>
    <row r="686" spans="2:8" x14ac:dyDescent="0.35">
      <c r="B686" s="6"/>
      <c r="C686" s="6"/>
      <c r="D686" s="6"/>
      <c r="E686" s="233"/>
      <c r="F686" s="6"/>
      <c r="G686" s="6"/>
      <c r="H686" s="6"/>
    </row>
    <row r="687" spans="2:8" x14ac:dyDescent="0.35">
      <c r="B687" s="6"/>
      <c r="C687" s="6"/>
      <c r="D687" s="6"/>
      <c r="E687" s="233"/>
      <c r="F687" s="6"/>
      <c r="G687" s="6"/>
      <c r="H687" s="6"/>
    </row>
    <row r="688" spans="2:8" x14ac:dyDescent="0.35">
      <c r="B688" s="6"/>
      <c r="C688" s="6"/>
      <c r="D688" s="6"/>
      <c r="E688" s="233"/>
      <c r="F688" s="6"/>
      <c r="G688" s="6"/>
      <c r="H688" s="6"/>
    </row>
    <row r="689" spans="2:8" x14ac:dyDescent="0.35">
      <c r="B689" s="6"/>
      <c r="C689" s="6"/>
      <c r="D689" s="6"/>
      <c r="E689" s="233"/>
      <c r="F689" s="6"/>
      <c r="G689" s="6"/>
      <c r="H689" s="6"/>
    </row>
    <row r="690" spans="2:8" x14ac:dyDescent="0.35">
      <c r="B690" s="6"/>
      <c r="C690" s="6"/>
      <c r="D690" s="6"/>
      <c r="E690" s="233"/>
      <c r="F690" s="6"/>
      <c r="G690" s="6"/>
      <c r="H690" s="6"/>
    </row>
    <row r="691" spans="2:8" x14ac:dyDescent="0.35">
      <c r="B691" s="6"/>
      <c r="C691" s="6"/>
      <c r="D691" s="6"/>
      <c r="E691" s="233"/>
      <c r="F691" s="6"/>
      <c r="G691" s="6"/>
      <c r="H691" s="6"/>
    </row>
    <row r="692" spans="2:8" x14ac:dyDescent="0.35">
      <c r="B692" s="6"/>
      <c r="C692" s="6"/>
      <c r="D692" s="6"/>
      <c r="E692" s="233"/>
      <c r="F692" s="6"/>
      <c r="G692" s="6"/>
      <c r="H692" s="6"/>
    </row>
    <row r="693" spans="2:8" x14ac:dyDescent="0.35">
      <c r="B693" s="6"/>
      <c r="C693" s="6"/>
      <c r="D693" s="6"/>
      <c r="E693" s="233"/>
      <c r="F693" s="6"/>
      <c r="G693" s="6"/>
      <c r="H693" s="6"/>
    </row>
    <row r="694" spans="2:8" x14ac:dyDescent="0.35">
      <c r="B694" s="6"/>
      <c r="C694" s="6"/>
      <c r="D694" s="6"/>
      <c r="E694" s="233"/>
      <c r="F694" s="6"/>
      <c r="G694" s="6"/>
      <c r="H694" s="6"/>
    </row>
    <row r="695" spans="2:8" x14ac:dyDescent="0.35">
      <c r="B695" s="6"/>
      <c r="C695" s="6"/>
      <c r="D695" s="6"/>
      <c r="E695" s="233"/>
      <c r="F695" s="6"/>
      <c r="G695" s="6"/>
      <c r="H695" s="6"/>
    </row>
    <row r="696" spans="2:8" x14ac:dyDescent="0.35">
      <c r="B696" s="6"/>
      <c r="C696" s="6"/>
      <c r="D696" s="6"/>
      <c r="E696" s="233"/>
      <c r="F696" s="6"/>
      <c r="G696" s="6"/>
      <c r="H696" s="6"/>
    </row>
    <row r="697" spans="2:8" x14ac:dyDescent="0.35">
      <c r="B697" s="6"/>
      <c r="C697" s="6"/>
      <c r="D697" s="6"/>
      <c r="E697" s="233"/>
      <c r="F697" s="6"/>
      <c r="G697" s="6"/>
      <c r="H697" s="6"/>
    </row>
    <row r="698" spans="2:8" x14ac:dyDescent="0.35">
      <c r="B698" s="6"/>
      <c r="C698" s="6"/>
      <c r="D698" s="6"/>
      <c r="E698" s="233"/>
      <c r="F698" s="6"/>
      <c r="G698" s="6"/>
      <c r="H698" s="6"/>
    </row>
    <row r="699" spans="2:8" x14ac:dyDescent="0.35">
      <c r="B699" s="6"/>
      <c r="C699" s="6"/>
      <c r="D699" s="6"/>
      <c r="E699" s="233"/>
      <c r="F699" s="6"/>
      <c r="G699" s="6"/>
      <c r="H699" s="6"/>
    </row>
    <row r="700" spans="2:8" x14ac:dyDescent="0.35">
      <c r="B700" s="6"/>
      <c r="C700" s="6"/>
      <c r="D700" s="6"/>
      <c r="E700" s="233"/>
      <c r="F700" s="6"/>
      <c r="G700" s="6"/>
      <c r="H700" s="6"/>
    </row>
    <row r="701" spans="2:8" x14ac:dyDescent="0.35">
      <c r="B701" s="6"/>
      <c r="C701" s="6"/>
      <c r="D701" s="6"/>
      <c r="E701" s="233"/>
      <c r="F701" s="6"/>
      <c r="G701" s="6"/>
      <c r="H701" s="6"/>
    </row>
    <row r="702" spans="2:8" x14ac:dyDescent="0.35">
      <c r="B702" s="6"/>
      <c r="C702" s="6"/>
      <c r="D702" s="6"/>
      <c r="E702" s="233"/>
      <c r="F702" s="6"/>
      <c r="G702" s="6"/>
      <c r="H702" s="6"/>
    </row>
    <row r="703" spans="2:8" x14ac:dyDescent="0.35">
      <c r="B703" s="6"/>
      <c r="C703" s="6"/>
      <c r="D703" s="6"/>
      <c r="E703" s="233"/>
      <c r="F703" s="6"/>
      <c r="G703" s="6"/>
      <c r="H703" s="6"/>
    </row>
    <row r="704" spans="2:8" x14ac:dyDescent="0.35">
      <c r="B704" s="6"/>
      <c r="C704" s="6"/>
      <c r="D704" s="6"/>
      <c r="E704" s="233"/>
      <c r="F704" s="6"/>
      <c r="G704" s="6"/>
      <c r="H704" s="6"/>
    </row>
    <row r="705" spans="2:8" x14ac:dyDescent="0.35">
      <c r="B705" s="6"/>
      <c r="C705" s="6"/>
      <c r="D705" s="6"/>
      <c r="E705" s="233"/>
      <c r="F705" s="6"/>
      <c r="G705" s="6"/>
      <c r="H705" s="6"/>
    </row>
    <row r="706" spans="2:8" x14ac:dyDescent="0.35">
      <c r="B706" s="6"/>
      <c r="C706" s="6"/>
      <c r="D706" s="6"/>
      <c r="E706" s="233"/>
      <c r="F706" s="6"/>
      <c r="G706" s="6"/>
      <c r="H706" s="6"/>
    </row>
    <row r="707" spans="2:8" x14ac:dyDescent="0.35">
      <c r="B707" s="6"/>
      <c r="C707" s="6"/>
      <c r="D707" s="6"/>
      <c r="E707" s="233"/>
      <c r="F707" s="6"/>
      <c r="G707" s="6"/>
      <c r="H707" s="6"/>
    </row>
    <row r="708" spans="2:8" x14ac:dyDescent="0.35">
      <c r="B708" s="6"/>
      <c r="C708" s="6"/>
      <c r="D708" s="6"/>
      <c r="E708" s="233"/>
      <c r="F708" s="6"/>
      <c r="G708" s="6"/>
      <c r="H708" s="6"/>
    </row>
    <row r="709" spans="2:8" x14ac:dyDescent="0.35">
      <c r="B709" s="6"/>
      <c r="C709" s="6"/>
      <c r="D709" s="6"/>
      <c r="E709" s="233"/>
      <c r="F709" s="6"/>
      <c r="G709" s="6"/>
      <c r="H709" s="6"/>
    </row>
    <row r="710" spans="2:8" x14ac:dyDescent="0.35">
      <c r="B710" s="6"/>
      <c r="C710" s="6"/>
      <c r="D710" s="6"/>
      <c r="E710" s="233"/>
      <c r="F710" s="6"/>
      <c r="G710" s="6"/>
      <c r="H710" s="6"/>
    </row>
    <row r="711" spans="2:8" x14ac:dyDescent="0.35">
      <c r="B711" s="6"/>
      <c r="C711" s="6"/>
      <c r="D711" s="6"/>
      <c r="E711" s="233"/>
      <c r="F711" s="6"/>
      <c r="G711" s="6"/>
      <c r="H711" s="6"/>
    </row>
    <row r="712" spans="2:8" x14ac:dyDescent="0.35">
      <c r="B712" s="6"/>
      <c r="C712" s="6"/>
      <c r="D712" s="6"/>
      <c r="E712" s="233"/>
      <c r="F712" s="6"/>
      <c r="G712" s="6"/>
      <c r="H712" s="6"/>
    </row>
    <row r="713" spans="2:8" x14ac:dyDescent="0.35">
      <c r="B713" s="6"/>
      <c r="C713" s="6"/>
      <c r="D713" s="6"/>
      <c r="E713" s="233"/>
      <c r="F713" s="6"/>
      <c r="G713" s="6"/>
      <c r="H713" s="6"/>
    </row>
    <row r="714" spans="2:8" x14ac:dyDescent="0.35">
      <c r="B714" s="6"/>
      <c r="C714" s="6"/>
      <c r="D714" s="6"/>
      <c r="E714" s="233"/>
      <c r="F714" s="6"/>
      <c r="G714" s="6"/>
      <c r="H714" s="6"/>
    </row>
    <row r="715" spans="2:8" x14ac:dyDescent="0.35">
      <c r="B715" s="6"/>
      <c r="C715" s="6"/>
      <c r="D715" s="6"/>
      <c r="E715" s="233"/>
      <c r="F715" s="6"/>
      <c r="G715" s="6"/>
      <c r="H715" s="6"/>
    </row>
    <row r="716" spans="2:8" x14ac:dyDescent="0.35">
      <c r="B716" s="6"/>
      <c r="C716" s="6"/>
      <c r="D716" s="6"/>
      <c r="E716" s="233"/>
      <c r="F716" s="6"/>
      <c r="G716" s="6"/>
      <c r="H716" s="6"/>
    </row>
    <row r="717" spans="2:8" x14ac:dyDescent="0.35">
      <c r="B717" s="6"/>
      <c r="C717" s="6"/>
      <c r="D717" s="6"/>
      <c r="E717" s="233"/>
      <c r="F717" s="6"/>
      <c r="G717" s="6"/>
      <c r="H717" s="6"/>
    </row>
    <row r="718" spans="2:8" x14ac:dyDescent="0.35">
      <c r="B718" s="6"/>
      <c r="C718" s="6"/>
      <c r="D718" s="6"/>
      <c r="E718" s="233"/>
      <c r="F718" s="6"/>
      <c r="G718" s="6"/>
      <c r="H718" s="6"/>
    </row>
    <row r="719" spans="2:8" x14ac:dyDescent="0.35">
      <c r="B719" s="6"/>
      <c r="C719" s="6"/>
      <c r="D719" s="6"/>
      <c r="E719" s="233"/>
      <c r="F719" s="6"/>
      <c r="G719" s="6"/>
      <c r="H719" s="6"/>
    </row>
    <row r="720" spans="2:8" x14ac:dyDescent="0.35">
      <c r="B720" s="6"/>
      <c r="C720" s="6"/>
      <c r="D720" s="6"/>
      <c r="E720" s="233"/>
      <c r="F720" s="6"/>
      <c r="G720" s="6"/>
      <c r="H720" s="6"/>
    </row>
    <row r="721" spans="2:8" x14ac:dyDescent="0.35">
      <c r="B721" s="6"/>
      <c r="C721" s="6"/>
      <c r="D721" s="6"/>
      <c r="E721" s="233"/>
      <c r="F721" s="6"/>
      <c r="G721" s="6"/>
      <c r="H721" s="6"/>
    </row>
    <row r="722" spans="2:8" x14ac:dyDescent="0.35">
      <c r="B722" s="6"/>
      <c r="C722" s="6"/>
      <c r="D722" s="6"/>
      <c r="E722" s="233"/>
      <c r="F722" s="6"/>
      <c r="G722" s="6"/>
      <c r="H722" s="6"/>
    </row>
    <row r="723" spans="2:8" x14ac:dyDescent="0.35">
      <c r="B723" s="6"/>
      <c r="C723" s="6"/>
      <c r="D723" s="6"/>
      <c r="E723" s="233"/>
      <c r="F723" s="6"/>
      <c r="G723" s="6"/>
      <c r="H723" s="6"/>
    </row>
    <row r="724" spans="2:8" x14ac:dyDescent="0.35">
      <c r="B724" s="6"/>
      <c r="C724" s="6"/>
      <c r="D724" s="6"/>
      <c r="E724" s="233"/>
      <c r="F724" s="6"/>
      <c r="G724" s="6"/>
      <c r="H724" s="6"/>
    </row>
    <row r="725" spans="2:8" x14ac:dyDescent="0.35">
      <c r="B725" s="6"/>
      <c r="C725" s="6"/>
      <c r="D725" s="6"/>
      <c r="E725" s="233"/>
      <c r="F725" s="6"/>
      <c r="G725" s="6"/>
      <c r="H725" s="6"/>
    </row>
    <row r="726" spans="2:8" x14ac:dyDescent="0.35">
      <c r="B726" s="6"/>
      <c r="C726" s="6"/>
      <c r="D726" s="6"/>
      <c r="E726" s="233"/>
      <c r="F726" s="6"/>
      <c r="G726" s="6"/>
      <c r="H726" s="6"/>
    </row>
    <row r="727" spans="2:8" x14ac:dyDescent="0.35">
      <c r="B727" s="6"/>
      <c r="C727" s="6"/>
      <c r="D727" s="6"/>
      <c r="E727" s="233"/>
      <c r="F727" s="6"/>
      <c r="G727" s="6"/>
      <c r="H727" s="6"/>
    </row>
    <row r="728" spans="2:8" x14ac:dyDescent="0.35">
      <c r="B728" s="6"/>
      <c r="C728" s="6"/>
      <c r="D728" s="6"/>
      <c r="E728" s="233"/>
      <c r="F728" s="6"/>
      <c r="G728" s="6"/>
      <c r="H728" s="6"/>
    </row>
    <row r="729" spans="2:8" x14ac:dyDescent="0.35">
      <c r="B729" s="6"/>
      <c r="C729" s="6"/>
      <c r="D729" s="6"/>
      <c r="E729" s="233"/>
      <c r="F729" s="6"/>
      <c r="G729" s="6"/>
      <c r="H729" s="6"/>
    </row>
    <row r="730" spans="2:8" x14ac:dyDescent="0.35">
      <c r="B730" s="6"/>
      <c r="C730" s="6"/>
      <c r="D730" s="6"/>
      <c r="E730" s="233"/>
      <c r="F730" s="6"/>
      <c r="G730" s="6"/>
      <c r="H730" s="6"/>
    </row>
    <row r="731" spans="2:8" x14ac:dyDescent="0.35">
      <c r="B731" s="6"/>
      <c r="C731" s="6"/>
      <c r="D731" s="6"/>
      <c r="E731" s="233"/>
      <c r="F731" s="6"/>
      <c r="G731" s="6"/>
      <c r="H731" s="6"/>
    </row>
    <row r="732" spans="2:8" x14ac:dyDescent="0.35">
      <c r="B732" s="6"/>
      <c r="C732" s="6"/>
      <c r="D732" s="6"/>
      <c r="E732" s="233"/>
      <c r="F732" s="6"/>
      <c r="G732" s="6"/>
      <c r="H732" s="6"/>
    </row>
    <row r="733" spans="2:8" x14ac:dyDescent="0.35">
      <c r="B733" s="6"/>
      <c r="C733" s="6"/>
      <c r="D733" s="6"/>
      <c r="E733" s="233"/>
      <c r="F733" s="6"/>
      <c r="G733" s="6"/>
      <c r="H733" s="6"/>
    </row>
    <row r="734" spans="2:8" x14ac:dyDescent="0.35">
      <c r="B734" s="6"/>
      <c r="C734" s="6"/>
      <c r="D734" s="6"/>
      <c r="E734" s="233"/>
      <c r="F734" s="6"/>
      <c r="G734" s="6"/>
      <c r="H734" s="6"/>
    </row>
    <row r="735" spans="2:8" x14ac:dyDescent="0.35">
      <c r="B735" s="6"/>
      <c r="C735" s="6"/>
      <c r="D735" s="6"/>
      <c r="E735" s="233"/>
      <c r="F735" s="6"/>
      <c r="G735" s="6"/>
      <c r="H735" s="6"/>
    </row>
    <row r="736" spans="2:8" x14ac:dyDescent="0.35">
      <c r="B736" s="6"/>
      <c r="C736" s="6"/>
      <c r="D736" s="6"/>
      <c r="E736" s="233"/>
      <c r="F736" s="6"/>
      <c r="G736" s="6"/>
      <c r="H736" s="6"/>
    </row>
    <row r="737" spans="2:8" x14ac:dyDescent="0.35">
      <c r="B737" s="6"/>
      <c r="C737" s="6"/>
      <c r="D737" s="6"/>
      <c r="E737" s="233"/>
      <c r="F737" s="6"/>
      <c r="G737" s="6"/>
      <c r="H737" s="6"/>
    </row>
    <row r="738" spans="2:8" x14ac:dyDescent="0.35">
      <c r="B738" s="6"/>
      <c r="C738" s="6"/>
      <c r="D738" s="6"/>
      <c r="E738" s="233"/>
      <c r="F738" s="6"/>
      <c r="G738" s="6"/>
      <c r="H738" s="6"/>
    </row>
    <row r="739" spans="2:8" x14ac:dyDescent="0.35">
      <c r="B739" s="6"/>
      <c r="C739" s="6"/>
      <c r="D739" s="6"/>
      <c r="E739" s="233"/>
      <c r="F739" s="6"/>
      <c r="G739" s="6"/>
      <c r="H739" s="6"/>
    </row>
    <row r="740" spans="2:8" x14ac:dyDescent="0.35">
      <c r="B740" s="6"/>
      <c r="C740" s="6"/>
      <c r="D740" s="6"/>
      <c r="E740" s="233"/>
      <c r="F740" s="6"/>
      <c r="G740" s="6"/>
      <c r="H740" s="6"/>
    </row>
    <row r="741" spans="2:8" x14ac:dyDescent="0.35">
      <c r="B741" s="6"/>
      <c r="C741" s="6"/>
      <c r="D741" s="6"/>
      <c r="E741" s="233"/>
      <c r="F741" s="6"/>
      <c r="G741" s="6"/>
      <c r="H741" s="6"/>
    </row>
    <row r="742" spans="2:8" x14ac:dyDescent="0.35">
      <c r="B742" s="6"/>
      <c r="C742" s="6"/>
      <c r="D742" s="6"/>
      <c r="E742" s="233"/>
      <c r="F742" s="6"/>
      <c r="G742" s="6"/>
      <c r="H742" s="6"/>
    </row>
    <row r="743" spans="2:8" x14ac:dyDescent="0.35">
      <c r="B743" s="6"/>
      <c r="C743" s="6"/>
      <c r="D743" s="6"/>
      <c r="E743" s="233"/>
      <c r="F743" s="6"/>
      <c r="G743" s="6"/>
      <c r="H743" s="6"/>
    </row>
    <row r="744" spans="2:8" x14ac:dyDescent="0.35">
      <c r="B744" s="6"/>
      <c r="C744" s="6"/>
      <c r="D744" s="6"/>
      <c r="E744" s="233"/>
      <c r="F744" s="6"/>
      <c r="G744" s="6"/>
      <c r="H744" s="6"/>
    </row>
    <row r="745" spans="2:8" x14ac:dyDescent="0.35">
      <c r="B745" s="6"/>
      <c r="C745" s="6"/>
      <c r="D745" s="6"/>
      <c r="E745" s="233"/>
      <c r="F745" s="6"/>
      <c r="G745" s="6"/>
      <c r="H745" s="6"/>
    </row>
    <row r="746" spans="2:8" x14ac:dyDescent="0.35">
      <c r="B746" s="6"/>
      <c r="C746" s="6"/>
      <c r="D746" s="6"/>
      <c r="E746" s="233"/>
      <c r="F746" s="6"/>
      <c r="G746" s="6"/>
      <c r="H746" s="6"/>
    </row>
    <row r="747" spans="2:8" x14ac:dyDescent="0.35">
      <c r="B747" s="6"/>
      <c r="C747" s="6"/>
      <c r="D747" s="6"/>
      <c r="E747" s="233"/>
      <c r="F747" s="6"/>
      <c r="G747" s="6"/>
      <c r="H747" s="6"/>
    </row>
    <row r="748" spans="2:8" x14ac:dyDescent="0.35">
      <c r="B748" s="6"/>
      <c r="C748" s="6"/>
      <c r="D748" s="6"/>
      <c r="E748" s="233"/>
      <c r="F748" s="6"/>
      <c r="G748" s="6"/>
      <c r="H748" s="6"/>
    </row>
    <row r="749" spans="2:8" x14ac:dyDescent="0.35">
      <c r="B749" s="6"/>
      <c r="C749" s="6"/>
      <c r="D749" s="6"/>
      <c r="E749" s="233"/>
      <c r="F749" s="6"/>
      <c r="G749" s="6"/>
      <c r="H749" s="6"/>
    </row>
    <row r="750" spans="2:8" x14ac:dyDescent="0.35">
      <c r="B750" s="6"/>
      <c r="C750" s="6"/>
      <c r="D750" s="6"/>
      <c r="E750" s="233"/>
      <c r="F750" s="6"/>
      <c r="G750" s="6"/>
      <c r="H750" s="6"/>
    </row>
    <row r="751" spans="2:8" x14ac:dyDescent="0.35">
      <c r="B751" s="6"/>
      <c r="C751" s="6"/>
      <c r="D751" s="6"/>
      <c r="E751" s="233"/>
      <c r="F751" s="6"/>
      <c r="G751" s="6"/>
      <c r="H751" s="6"/>
    </row>
    <row r="752" spans="2:8" x14ac:dyDescent="0.35">
      <c r="B752" s="6"/>
      <c r="C752" s="6"/>
      <c r="D752" s="6"/>
      <c r="E752" s="233"/>
      <c r="F752" s="6"/>
      <c r="G752" s="6"/>
      <c r="H752" s="6"/>
    </row>
    <row r="753" spans="2:8" x14ac:dyDescent="0.35">
      <c r="B753" s="6"/>
      <c r="C753" s="6"/>
      <c r="D753" s="6"/>
      <c r="E753" s="233"/>
      <c r="F753" s="6"/>
      <c r="G753" s="6"/>
      <c r="H753" s="6"/>
    </row>
    <row r="754" spans="2:8" x14ac:dyDescent="0.35">
      <c r="B754" s="6"/>
      <c r="C754" s="6"/>
      <c r="D754" s="6"/>
      <c r="E754" s="233"/>
      <c r="F754" s="6"/>
      <c r="G754" s="6"/>
      <c r="H754" s="6"/>
    </row>
    <row r="755" spans="2:8" x14ac:dyDescent="0.35">
      <c r="B755" s="6"/>
      <c r="C755" s="6"/>
      <c r="D755" s="6"/>
      <c r="E755" s="233"/>
      <c r="F755" s="6"/>
      <c r="G755" s="6"/>
      <c r="H755" s="6"/>
    </row>
    <row r="756" spans="2:8" x14ac:dyDescent="0.35">
      <c r="B756" s="6"/>
      <c r="C756" s="6"/>
      <c r="D756" s="6"/>
      <c r="E756" s="233"/>
      <c r="F756" s="6"/>
      <c r="G756" s="6"/>
      <c r="H756" s="6"/>
    </row>
    <row r="757" spans="2:8" x14ac:dyDescent="0.35">
      <c r="B757" s="6"/>
      <c r="C757" s="6"/>
      <c r="D757" s="6"/>
      <c r="E757" s="233"/>
      <c r="F757" s="6"/>
      <c r="G757" s="6"/>
      <c r="H757" s="6"/>
    </row>
    <row r="758" spans="2:8" x14ac:dyDescent="0.35">
      <c r="B758" s="6"/>
      <c r="C758" s="6"/>
      <c r="D758" s="6"/>
      <c r="E758" s="233"/>
      <c r="F758" s="6"/>
      <c r="G758" s="6"/>
      <c r="H758" s="6"/>
    </row>
    <row r="759" spans="2:8" x14ac:dyDescent="0.35">
      <c r="B759" s="6"/>
      <c r="C759" s="6"/>
      <c r="D759" s="6"/>
      <c r="E759" s="233"/>
      <c r="F759" s="6"/>
      <c r="G759" s="6"/>
      <c r="H759" s="6"/>
    </row>
    <row r="760" spans="2:8" x14ac:dyDescent="0.35">
      <c r="B760" s="6"/>
      <c r="C760" s="6"/>
      <c r="D760" s="6"/>
      <c r="E760" s="233"/>
      <c r="F760" s="6"/>
      <c r="G760" s="6"/>
      <c r="H760" s="6"/>
    </row>
    <row r="761" spans="2:8" x14ac:dyDescent="0.35">
      <c r="B761" s="6"/>
      <c r="C761" s="6"/>
      <c r="D761" s="6"/>
      <c r="E761" s="233"/>
      <c r="F761" s="6"/>
      <c r="G761" s="6"/>
      <c r="H761" s="6"/>
    </row>
    <row r="762" spans="2:8" x14ac:dyDescent="0.35">
      <c r="B762" s="6"/>
      <c r="C762" s="6"/>
      <c r="D762" s="6"/>
      <c r="E762" s="233"/>
      <c r="F762" s="6"/>
      <c r="G762" s="6"/>
      <c r="H762" s="6"/>
    </row>
    <row r="763" spans="2:8" x14ac:dyDescent="0.35">
      <c r="B763" s="6"/>
      <c r="C763" s="6"/>
      <c r="D763" s="6"/>
      <c r="E763" s="233"/>
      <c r="F763" s="6"/>
      <c r="G763" s="6"/>
      <c r="H763" s="6"/>
    </row>
    <row r="764" spans="2:8" x14ac:dyDescent="0.35">
      <c r="B764" s="6"/>
      <c r="C764" s="6"/>
      <c r="D764" s="6"/>
      <c r="E764" s="233"/>
      <c r="F764" s="6"/>
      <c r="G764" s="6"/>
      <c r="H764" s="6"/>
    </row>
    <row r="765" spans="2:8" x14ac:dyDescent="0.35">
      <c r="B765" s="6"/>
      <c r="C765" s="6"/>
      <c r="D765" s="6"/>
      <c r="E765" s="233"/>
      <c r="F765" s="6"/>
      <c r="G765" s="6"/>
      <c r="H765" s="6"/>
    </row>
    <row r="766" spans="2:8" x14ac:dyDescent="0.35">
      <c r="B766" s="6"/>
      <c r="C766" s="6"/>
      <c r="D766" s="6"/>
      <c r="E766" s="233"/>
      <c r="F766" s="6"/>
      <c r="G766" s="6"/>
      <c r="H766" s="6"/>
    </row>
    <row r="767" spans="2:8" x14ac:dyDescent="0.35">
      <c r="B767" s="6"/>
      <c r="C767" s="6"/>
      <c r="D767" s="6"/>
      <c r="E767" s="233"/>
      <c r="F767" s="6"/>
      <c r="G767" s="6"/>
      <c r="H767" s="6"/>
    </row>
    <row r="768" spans="2:8" x14ac:dyDescent="0.35">
      <c r="B768" s="6"/>
      <c r="C768" s="6"/>
      <c r="D768" s="6"/>
      <c r="E768" s="233"/>
      <c r="F768" s="6"/>
      <c r="G768" s="6"/>
      <c r="H768" s="6"/>
    </row>
    <row r="769" spans="2:8" x14ac:dyDescent="0.35">
      <c r="B769" s="6"/>
      <c r="C769" s="6"/>
      <c r="D769" s="6"/>
      <c r="E769" s="233"/>
      <c r="F769" s="6"/>
      <c r="G769" s="6"/>
      <c r="H769" s="6"/>
    </row>
    <row r="770" spans="2:8" x14ac:dyDescent="0.35">
      <c r="B770" s="6"/>
      <c r="C770" s="6"/>
      <c r="D770" s="6"/>
      <c r="E770" s="233"/>
      <c r="F770" s="6"/>
      <c r="G770" s="6"/>
      <c r="H770" s="6"/>
    </row>
    <row r="771" spans="2:8" x14ac:dyDescent="0.35">
      <c r="B771" s="6"/>
      <c r="C771" s="6"/>
      <c r="D771" s="6"/>
      <c r="E771" s="233"/>
      <c r="F771" s="6"/>
      <c r="G771" s="6"/>
      <c r="H771" s="6"/>
    </row>
    <row r="772" spans="2:8" x14ac:dyDescent="0.35">
      <c r="B772" s="6"/>
      <c r="C772" s="6"/>
      <c r="D772" s="6"/>
      <c r="E772" s="233"/>
      <c r="F772" s="6"/>
      <c r="G772" s="6"/>
      <c r="H772" s="6"/>
    </row>
    <row r="773" spans="2:8" x14ac:dyDescent="0.35">
      <c r="B773" s="6"/>
      <c r="C773" s="6"/>
      <c r="D773" s="6"/>
      <c r="E773" s="233"/>
      <c r="F773" s="6"/>
      <c r="G773" s="6"/>
      <c r="H773" s="6"/>
    </row>
    <row r="774" spans="2:8" x14ac:dyDescent="0.35">
      <c r="B774" s="6"/>
      <c r="C774" s="6"/>
      <c r="D774" s="6"/>
      <c r="E774" s="233"/>
      <c r="F774" s="6"/>
      <c r="G774" s="6"/>
      <c r="H774" s="6"/>
    </row>
    <row r="775" spans="2:8" x14ac:dyDescent="0.35">
      <c r="B775" s="6"/>
      <c r="C775" s="6"/>
      <c r="D775" s="6"/>
      <c r="E775" s="233"/>
      <c r="F775" s="6"/>
      <c r="G775" s="6"/>
      <c r="H775" s="6"/>
    </row>
    <row r="776" spans="2:8" x14ac:dyDescent="0.35">
      <c r="B776" s="6"/>
      <c r="C776" s="6"/>
      <c r="D776" s="6"/>
      <c r="E776" s="233"/>
      <c r="F776" s="6"/>
      <c r="G776" s="6"/>
      <c r="H776" s="6"/>
    </row>
    <row r="777" spans="2:8" x14ac:dyDescent="0.35">
      <c r="B777" s="6"/>
      <c r="C777" s="6"/>
      <c r="D777" s="6"/>
      <c r="E777" s="233"/>
      <c r="F777" s="6"/>
      <c r="G777" s="6"/>
      <c r="H777" s="6"/>
    </row>
    <row r="778" spans="2:8" x14ac:dyDescent="0.35">
      <c r="B778" s="6"/>
      <c r="C778" s="6"/>
      <c r="D778" s="6"/>
      <c r="E778" s="233"/>
      <c r="F778" s="6"/>
      <c r="G778" s="6"/>
      <c r="H778" s="6"/>
    </row>
    <row r="779" spans="2:8" x14ac:dyDescent="0.35">
      <c r="B779" s="6"/>
      <c r="C779" s="6"/>
      <c r="D779" s="6"/>
      <c r="E779" s="233"/>
      <c r="F779" s="6"/>
      <c r="G779" s="6"/>
      <c r="H779" s="6"/>
    </row>
    <row r="780" spans="2:8" x14ac:dyDescent="0.35">
      <c r="B780" s="6"/>
      <c r="C780" s="6"/>
      <c r="D780" s="6"/>
      <c r="E780" s="233"/>
      <c r="F780" s="6"/>
      <c r="G780" s="6"/>
      <c r="H780" s="6"/>
    </row>
    <row r="781" spans="2:8" x14ac:dyDescent="0.35">
      <c r="B781" s="6"/>
      <c r="C781" s="6"/>
      <c r="D781" s="6"/>
      <c r="E781" s="233"/>
      <c r="F781" s="6"/>
      <c r="G781" s="6"/>
      <c r="H781" s="6"/>
    </row>
    <row r="782" spans="2:8" x14ac:dyDescent="0.35">
      <c r="B782" s="6"/>
      <c r="C782" s="6"/>
      <c r="D782" s="6"/>
      <c r="E782" s="233"/>
      <c r="F782" s="6"/>
      <c r="G782" s="6"/>
      <c r="H782" s="6"/>
    </row>
    <row r="783" spans="2:8" x14ac:dyDescent="0.35">
      <c r="B783" s="6"/>
      <c r="C783" s="6"/>
      <c r="D783" s="6"/>
      <c r="E783" s="233"/>
      <c r="F783" s="6"/>
      <c r="G783" s="6"/>
      <c r="H783" s="6"/>
    </row>
    <row r="784" spans="2:8" x14ac:dyDescent="0.35">
      <c r="B784" s="6"/>
      <c r="C784" s="6"/>
      <c r="D784" s="6"/>
      <c r="E784" s="233"/>
      <c r="F784" s="6"/>
      <c r="G784" s="6"/>
      <c r="H784" s="6"/>
    </row>
    <row r="785" spans="2:8" x14ac:dyDescent="0.35">
      <c r="B785" s="6"/>
      <c r="C785" s="6"/>
      <c r="D785" s="6"/>
      <c r="E785" s="233"/>
      <c r="F785" s="6"/>
      <c r="G785" s="6"/>
      <c r="H785" s="6"/>
    </row>
    <row r="786" spans="2:8" x14ac:dyDescent="0.35">
      <c r="B786" s="6"/>
      <c r="C786" s="6"/>
      <c r="D786" s="6"/>
      <c r="E786" s="233"/>
      <c r="F786" s="6"/>
      <c r="G786" s="6"/>
      <c r="H786" s="6"/>
    </row>
    <row r="787" spans="2:8" x14ac:dyDescent="0.35">
      <c r="B787" s="6"/>
      <c r="C787" s="6"/>
      <c r="D787" s="6"/>
      <c r="E787" s="233"/>
      <c r="F787" s="6"/>
      <c r="G787" s="6"/>
      <c r="H787" s="6"/>
    </row>
    <row r="788" spans="2:8" x14ac:dyDescent="0.35">
      <c r="B788" s="6"/>
      <c r="C788" s="6"/>
      <c r="D788" s="6"/>
      <c r="E788" s="233"/>
      <c r="F788" s="6"/>
      <c r="G788" s="6"/>
      <c r="H788" s="6"/>
    </row>
    <row r="789" spans="2:8" x14ac:dyDescent="0.35">
      <c r="B789" s="6"/>
      <c r="C789" s="6"/>
      <c r="D789" s="6"/>
      <c r="E789" s="233"/>
      <c r="F789" s="6"/>
      <c r="G789" s="6"/>
      <c r="H789" s="6"/>
    </row>
    <row r="790" spans="2:8" x14ac:dyDescent="0.35">
      <c r="B790" s="6"/>
      <c r="C790" s="6"/>
      <c r="D790" s="6"/>
      <c r="E790" s="233"/>
      <c r="F790" s="6"/>
      <c r="G790" s="6"/>
      <c r="H790" s="6"/>
    </row>
    <row r="791" spans="2:8" x14ac:dyDescent="0.35">
      <c r="B791" s="6"/>
      <c r="C791" s="6"/>
      <c r="D791" s="6"/>
      <c r="E791" s="233"/>
      <c r="F791" s="6"/>
      <c r="G791" s="6"/>
      <c r="H791" s="6"/>
    </row>
    <row r="792" spans="2:8" x14ac:dyDescent="0.35">
      <c r="B792" s="6"/>
      <c r="C792" s="6"/>
      <c r="D792" s="6"/>
      <c r="E792" s="233"/>
      <c r="F792" s="6"/>
      <c r="G792" s="6"/>
      <c r="H792" s="6"/>
    </row>
    <row r="793" spans="2:8" x14ac:dyDescent="0.35">
      <c r="B793" s="6"/>
      <c r="C793" s="6"/>
      <c r="D793" s="6"/>
      <c r="E793" s="233"/>
      <c r="F793" s="6"/>
      <c r="G793" s="6"/>
      <c r="H793" s="6"/>
    </row>
    <row r="794" spans="2:8" x14ac:dyDescent="0.35">
      <c r="B794" s="6"/>
      <c r="C794" s="6"/>
      <c r="D794" s="6"/>
      <c r="E794" s="233"/>
      <c r="F794" s="6"/>
      <c r="G794" s="6"/>
      <c r="H794" s="6"/>
    </row>
    <row r="795" spans="2:8" x14ac:dyDescent="0.35">
      <c r="B795" s="6"/>
      <c r="C795" s="6"/>
      <c r="D795" s="6"/>
      <c r="E795" s="233"/>
      <c r="F795" s="6"/>
      <c r="G795" s="6"/>
      <c r="H795" s="6"/>
    </row>
    <row r="796" spans="2:8" x14ac:dyDescent="0.35">
      <c r="B796" s="6"/>
      <c r="C796" s="6"/>
      <c r="D796" s="6"/>
      <c r="E796" s="233"/>
      <c r="F796" s="6"/>
      <c r="G796" s="6"/>
      <c r="H796" s="6"/>
    </row>
    <row r="797" spans="2:8" x14ac:dyDescent="0.35">
      <c r="B797" s="6"/>
      <c r="C797" s="6"/>
      <c r="D797" s="6"/>
      <c r="E797" s="233"/>
      <c r="F797" s="6"/>
      <c r="G797" s="6"/>
      <c r="H797" s="6"/>
    </row>
    <row r="798" spans="2:8" x14ac:dyDescent="0.35">
      <c r="B798" s="6"/>
      <c r="C798" s="6"/>
      <c r="D798" s="6"/>
      <c r="E798" s="233"/>
      <c r="F798" s="6"/>
      <c r="G798" s="6"/>
      <c r="H798" s="6"/>
    </row>
    <row r="799" spans="2:8" x14ac:dyDescent="0.35">
      <c r="B799" s="6"/>
      <c r="C799" s="6"/>
      <c r="D799" s="6"/>
      <c r="E799" s="233"/>
      <c r="F799" s="6"/>
      <c r="G799" s="6"/>
      <c r="H799" s="6"/>
    </row>
    <row r="800" spans="2:8" x14ac:dyDescent="0.35">
      <c r="B800" s="6"/>
      <c r="C800" s="6"/>
      <c r="D800" s="6"/>
      <c r="E800" s="233"/>
      <c r="F800" s="6"/>
      <c r="G800" s="6"/>
      <c r="H800" s="6"/>
    </row>
    <row r="801" spans="2:8" x14ac:dyDescent="0.35">
      <c r="B801" s="6"/>
      <c r="C801" s="6"/>
      <c r="D801" s="6"/>
      <c r="E801" s="233"/>
      <c r="F801" s="6"/>
      <c r="G801" s="6"/>
      <c r="H801" s="6"/>
    </row>
    <row r="802" spans="2:8" x14ac:dyDescent="0.35">
      <c r="B802" s="6"/>
      <c r="C802" s="6"/>
      <c r="D802" s="6"/>
      <c r="E802" s="233"/>
      <c r="F802" s="6"/>
      <c r="G802" s="6"/>
      <c r="H802" s="6"/>
    </row>
    <row r="803" spans="2:8" x14ac:dyDescent="0.35">
      <c r="B803" s="6"/>
      <c r="C803" s="6"/>
      <c r="D803" s="6"/>
      <c r="E803" s="233"/>
      <c r="F803" s="6"/>
      <c r="G803" s="6"/>
      <c r="H803" s="6"/>
    </row>
    <row r="804" spans="2:8" x14ac:dyDescent="0.35">
      <c r="B804" s="6"/>
      <c r="C804" s="6"/>
      <c r="D804" s="6"/>
      <c r="E804" s="233"/>
      <c r="F804" s="6"/>
      <c r="G804" s="6"/>
      <c r="H804" s="6"/>
    </row>
    <row r="805" spans="2:8" x14ac:dyDescent="0.35">
      <c r="B805" s="6"/>
      <c r="C805" s="6"/>
      <c r="D805" s="6"/>
      <c r="E805" s="233"/>
      <c r="F805" s="6"/>
      <c r="G805" s="6"/>
      <c r="H805" s="6"/>
    </row>
    <row r="806" spans="2:8" x14ac:dyDescent="0.35">
      <c r="B806" s="6"/>
      <c r="C806" s="6"/>
      <c r="D806" s="6"/>
      <c r="E806" s="233"/>
      <c r="F806" s="6"/>
      <c r="G806" s="6"/>
      <c r="H806" s="6"/>
    </row>
    <row r="807" spans="2:8" x14ac:dyDescent="0.35">
      <c r="B807" s="6"/>
      <c r="C807" s="6"/>
      <c r="D807" s="6"/>
      <c r="E807" s="233"/>
      <c r="F807" s="6"/>
      <c r="G807" s="6"/>
      <c r="H807" s="6"/>
    </row>
    <row r="808" spans="2:8" x14ac:dyDescent="0.35">
      <c r="B808" s="6"/>
      <c r="C808" s="6"/>
      <c r="D808" s="6"/>
      <c r="E808" s="233"/>
      <c r="F808" s="6"/>
      <c r="G808" s="6"/>
      <c r="H808" s="6"/>
    </row>
    <row r="809" spans="2:8" x14ac:dyDescent="0.35">
      <c r="B809" s="6"/>
      <c r="C809" s="6"/>
      <c r="D809" s="6"/>
      <c r="E809" s="233"/>
      <c r="F809" s="6"/>
      <c r="G809" s="6"/>
      <c r="H809" s="6"/>
    </row>
    <row r="810" spans="2:8" x14ac:dyDescent="0.35">
      <c r="B810" s="6"/>
      <c r="C810" s="6"/>
      <c r="D810" s="6"/>
      <c r="E810" s="233"/>
      <c r="F810" s="6"/>
      <c r="G810" s="6"/>
      <c r="H810" s="6"/>
    </row>
    <row r="811" spans="2:8" x14ac:dyDescent="0.35">
      <c r="B811" s="6"/>
      <c r="C811" s="6"/>
      <c r="D811" s="6"/>
      <c r="E811" s="233"/>
      <c r="F811" s="6"/>
      <c r="G811" s="6"/>
      <c r="H811" s="6"/>
    </row>
    <row r="812" spans="2:8" x14ac:dyDescent="0.35">
      <c r="B812" s="6"/>
      <c r="C812" s="6"/>
      <c r="D812" s="6"/>
      <c r="E812" s="233"/>
      <c r="F812" s="6"/>
      <c r="G812" s="6"/>
      <c r="H812" s="6"/>
    </row>
    <row r="813" spans="2:8" x14ac:dyDescent="0.35">
      <c r="B813" s="6"/>
      <c r="C813" s="6"/>
      <c r="D813" s="6"/>
      <c r="E813" s="233"/>
      <c r="F813" s="6"/>
      <c r="G813" s="6"/>
      <c r="H813" s="6"/>
    </row>
    <row r="814" spans="2:8" x14ac:dyDescent="0.35">
      <c r="B814" s="6"/>
      <c r="C814" s="6"/>
      <c r="D814" s="6"/>
      <c r="E814" s="233"/>
      <c r="F814" s="6"/>
      <c r="G814" s="6"/>
      <c r="H814" s="6"/>
    </row>
    <row r="815" spans="2:8" x14ac:dyDescent="0.35">
      <c r="B815" s="6"/>
      <c r="C815" s="6"/>
      <c r="D815" s="6"/>
      <c r="E815" s="233"/>
      <c r="F815" s="6"/>
      <c r="G815" s="6"/>
      <c r="H815" s="6"/>
    </row>
    <row r="816" spans="2:8" x14ac:dyDescent="0.35">
      <c r="B816" s="6"/>
      <c r="C816" s="6"/>
      <c r="D816" s="6"/>
      <c r="E816" s="233"/>
      <c r="F816" s="6"/>
      <c r="G816" s="6"/>
      <c r="H816" s="6"/>
    </row>
    <row r="817" spans="2:8" x14ac:dyDescent="0.35">
      <c r="B817" s="6"/>
      <c r="C817" s="6"/>
      <c r="D817" s="6"/>
      <c r="E817" s="233"/>
      <c r="F817" s="6"/>
      <c r="G817" s="6"/>
      <c r="H817" s="6"/>
    </row>
    <row r="818" spans="2:8" x14ac:dyDescent="0.35">
      <c r="B818" s="6"/>
      <c r="C818" s="6"/>
      <c r="D818" s="6"/>
      <c r="E818" s="233"/>
      <c r="F818" s="6"/>
      <c r="G818" s="6"/>
      <c r="H818" s="6"/>
    </row>
    <row r="819" spans="2:8" x14ac:dyDescent="0.35">
      <c r="B819" s="6"/>
      <c r="C819" s="6"/>
      <c r="D819" s="6"/>
      <c r="E819" s="233"/>
      <c r="F819" s="6"/>
      <c r="G819" s="6"/>
      <c r="H819" s="6"/>
    </row>
    <row r="820" spans="2:8" x14ac:dyDescent="0.35">
      <c r="B820" s="6"/>
      <c r="C820" s="6"/>
      <c r="D820" s="6"/>
      <c r="E820" s="233"/>
      <c r="F820" s="6"/>
      <c r="G820" s="6"/>
      <c r="H820" s="6"/>
    </row>
    <row r="821" spans="2:8" x14ac:dyDescent="0.35">
      <c r="B821" s="6"/>
      <c r="C821" s="6"/>
      <c r="D821" s="6"/>
      <c r="E821" s="233"/>
      <c r="F821" s="6"/>
      <c r="G821" s="6"/>
      <c r="H821" s="6"/>
    </row>
    <row r="822" spans="2:8" x14ac:dyDescent="0.35">
      <c r="B822" s="6"/>
      <c r="C822" s="6"/>
      <c r="D822" s="6"/>
      <c r="E822" s="233"/>
      <c r="F822" s="6"/>
      <c r="G822" s="6"/>
      <c r="H822" s="6"/>
    </row>
    <row r="823" spans="2:8" x14ac:dyDescent="0.35">
      <c r="B823" s="6"/>
      <c r="C823" s="6"/>
      <c r="D823" s="6"/>
      <c r="E823" s="233"/>
      <c r="F823" s="6"/>
      <c r="G823" s="6"/>
      <c r="H823" s="6"/>
    </row>
    <row r="824" spans="2:8" x14ac:dyDescent="0.35">
      <c r="B824" s="6"/>
      <c r="C824" s="6"/>
      <c r="D824" s="6"/>
      <c r="E824" s="233"/>
      <c r="F824" s="6"/>
      <c r="G824" s="6"/>
      <c r="H824" s="6"/>
    </row>
    <row r="825" spans="2:8" x14ac:dyDescent="0.35">
      <c r="B825" s="6"/>
      <c r="C825" s="6"/>
      <c r="D825" s="6"/>
      <c r="E825" s="233"/>
      <c r="F825" s="6"/>
      <c r="G825" s="6"/>
      <c r="H825" s="6"/>
    </row>
    <row r="826" spans="2:8" x14ac:dyDescent="0.35">
      <c r="B826" s="6"/>
      <c r="C826" s="6"/>
      <c r="D826" s="6"/>
      <c r="E826" s="233"/>
      <c r="F826" s="6"/>
      <c r="G826" s="6"/>
      <c r="H826" s="6"/>
    </row>
    <row r="827" spans="2:8" x14ac:dyDescent="0.35">
      <c r="B827" s="6"/>
      <c r="C827" s="6"/>
      <c r="D827" s="6"/>
      <c r="E827" s="233"/>
      <c r="F827" s="6"/>
      <c r="G827" s="6"/>
      <c r="H827" s="6"/>
    </row>
    <row r="828" spans="2:8" x14ac:dyDescent="0.35">
      <c r="B828" s="6"/>
      <c r="C828" s="6"/>
      <c r="D828" s="6"/>
      <c r="E828" s="233"/>
      <c r="F828" s="6"/>
      <c r="G828" s="6"/>
      <c r="H828" s="6"/>
    </row>
    <row r="829" spans="2:8" x14ac:dyDescent="0.35">
      <c r="B829" s="6"/>
      <c r="C829" s="6"/>
      <c r="D829" s="6"/>
      <c r="E829" s="233"/>
      <c r="F829" s="6"/>
      <c r="G829" s="6"/>
      <c r="H829" s="6"/>
    </row>
    <row r="830" spans="2:8" x14ac:dyDescent="0.35">
      <c r="B830" s="6"/>
      <c r="C830" s="6"/>
      <c r="D830" s="6"/>
      <c r="E830" s="233"/>
      <c r="F830" s="6"/>
      <c r="G830" s="6"/>
      <c r="H830" s="6"/>
    </row>
    <row r="831" spans="2:8" x14ac:dyDescent="0.35">
      <c r="B831" s="6"/>
      <c r="C831" s="6"/>
      <c r="D831" s="6"/>
      <c r="E831" s="233"/>
      <c r="F831" s="6"/>
      <c r="G831" s="6"/>
      <c r="H831" s="6"/>
    </row>
    <row r="832" spans="2:8" x14ac:dyDescent="0.35">
      <c r="B832" s="6"/>
      <c r="C832" s="6"/>
      <c r="D832" s="6"/>
      <c r="E832" s="233"/>
      <c r="F832" s="6"/>
      <c r="G832" s="6"/>
      <c r="H832" s="6"/>
    </row>
    <row r="833" spans="2:8" x14ac:dyDescent="0.35">
      <c r="B833" s="6"/>
      <c r="C833" s="6"/>
      <c r="D833" s="6"/>
      <c r="E833" s="233"/>
      <c r="F833" s="6"/>
      <c r="G833" s="6"/>
      <c r="H833" s="6"/>
    </row>
    <row r="834" spans="2:8" x14ac:dyDescent="0.35">
      <c r="B834" s="6"/>
      <c r="C834" s="6"/>
      <c r="D834" s="6"/>
      <c r="E834" s="233"/>
      <c r="F834" s="6"/>
      <c r="G834" s="6"/>
      <c r="H834" s="6"/>
    </row>
    <row r="835" spans="2:8" x14ac:dyDescent="0.35">
      <c r="B835" s="6"/>
      <c r="C835" s="6"/>
      <c r="D835" s="6"/>
      <c r="E835" s="233"/>
      <c r="F835" s="6"/>
      <c r="G835" s="6"/>
      <c r="H835" s="6"/>
    </row>
    <row r="836" spans="2:8" x14ac:dyDescent="0.35">
      <c r="B836" s="6"/>
      <c r="C836" s="6"/>
      <c r="D836" s="6"/>
      <c r="E836" s="233"/>
      <c r="F836" s="6"/>
      <c r="G836" s="6"/>
      <c r="H836" s="6"/>
    </row>
    <row r="837" spans="2:8" x14ac:dyDescent="0.35">
      <c r="B837" s="6"/>
      <c r="C837" s="6"/>
      <c r="D837" s="6"/>
      <c r="E837" s="233"/>
      <c r="F837" s="6"/>
      <c r="G837" s="6"/>
      <c r="H837" s="6"/>
    </row>
    <row r="838" spans="2:8" x14ac:dyDescent="0.35">
      <c r="B838" s="6"/>
      <c r="C838" s="6"/>
      <c r="D838" s="6"/>
      <c r="E838" s="233"/>
      <c r="F838" s="6"/>
      <c r="G838" s="6"/>
      <c r="H838" s="6"/>
    </row>
    <row r="839" spans="2:8" x14ac:dyDescent="0.35">
      <c r="B839" s="6"/>
      <c r="C839" s="6"/>
      <c r="D839" s="6"/>
      <c r="E839" s="233"/>
      <c r="F839" s="6"/>
      <c r="G839" s="6"/>
      <c r="H839" s="6"/>
    </row>
    <row r="840" spans="2:8" x14ac:dyDescent="0.35">
      <c r="B840" s="6"/>
      <c r="C840" s="6"/>
      <c r="D840" s="6"/>
      <c r="E840" s="233"/>
      <c r="F840" s="6"/>
      <c r="G840" s="6"/>
      <c r="H840" s="6"/>
    </row>
    <row r="841" spans="2:8" x14ac:dyDescent="0.35">
      <c r="B841" s="6"/>
      <c r="C841" s="6"/>
      <c r="D841" s="6"/>
      <c r="E841" s="233"/>
      <c r="F841" s="6"/>
      <c r="G841" s="6"/>
      <c r="H841" s="6"/>
    </row>
    <row r="842" spans="2:8" x14ac:dyDescent="0.35">
      <c r="B842" s="6"/>
      <c r="C842" s="6"/>
      <c r="D842" s="6"/>
      <c r="E842" s="233"/>
      <c r="F842" s="6"/>
      <c r="G842" s="6"/>
      <c r="H842" s="6"/>
    </row>
    <row r="843" spans="2:8" x14ac:dyDescent="0.35">
      <c r="B843" s="6"/>
      <c r="C843" s="6"/>
      <c r="D843" s="6"/>
      <c r="E843" s="233"/>
      <c r="F843" s="6"/>
      <c r="G843" s="6"/>
      <c r="H843" s="6"/>
    </row>
    <row r="844" spans="2:8" x14ac:dyDescent="0.35">
      <c r="B844" s="6"/>
      <c r="C844" s="6"/>
      <c r="D844" s="6"/>
      <c r="E844" s="233"/>
      <c r="F844" s="6"/>
      <c r="G844" s="6"/>
      <c r="H844" s="6"/>
    </row>
    <row r="845" spans="2:8" x14ac:dyDescent="0.35">
      <c r="B845" s="6"/>
      <c r="C845" s="6"/>
      <c r="D845" s="6"/>
      <c r="E845" s="233"/>
      <c r="F845" s="6"/>
      <c r="G845" s="6"/>
      <c r="H845" s="6"/>
    </row>
    <row r="846" spans="2:8" x14ac:dyDescent="0.35">
      <c r="B846" s="6"/>
      <c r="C846" s="6"/>
      <c r="D846" s="6"/>
      <c r="E846" s="233"/>
      <c r="F846" s="6"/>
      <c r="G846" s="6"/>
      <c r="H846" s="6"/>
    </row>
    <row r="847" spans="2:8" x14ac:dyDescent="0.35">
      <c r="B847" s="6"/>
      <c r="C847" s="6"/>
      <c r="D847" s="6"/>
      <c r="E847" s="233"/>
      <c r="F847" s="6"/>
      <c r="G847" s="6"/>
      <c r="H847" s="6"/>
    </row>
    <row r="848" spans="2:8" x14ac:dyDescent="0.35">
      <c r="B848" s="6"/>
      <c r="C848" s="6"/>
      <c r="D848" s="6"/>
      <c r="E848" s="233"/>
      <c r="F848" s="6"/>
      <c r="G848" s="6"/>
      <c r="H848" s="6"/>
    </row>
    <row r="849" spans="2:8" x14ac:dyDescent="0.35">
      <c r="B849" s="6"/>
      <c r="C849" s="6"/>
      <c r="D849" s="6"/>
      <c r="E849" s="233"/>
      <c r="F849" s="6"/>
      <c r="G849" s="6"/>
      <c r="H849" s="6"/>
    </row>
    <row r="850" spans="2:8" x14ac:dyDescent="0.35">
      <c r="B850" s="6"/>
      <c r="C850" s="6"/>
      <c r="D850" s="6"/>
      <c r="E850" s="233"/>
      <c r="F850" s="6"/>
      <c r="G850" s="6"/>
      <c r="H850" s="6"/>
    </row>
    <row r="851" spans="2:8" x14ac:dyDescent="0.35">
      <c r="B851" s="6"/>
      <c r="C851" s="6"/>
      <c r="D851" s="6"/>
      <c r="E851" s="233"/>
      <c r="F851" s="6"/>
      <c r="G851" s="6"/>
      <c r="H851" s="6"/>
    </row>
    <row r="852" spans="2:8" x14ac:dyDescent="0.35">
      <c r="B852" s="6"/>
      <c r="C852" s="6"/>
      <c r="D852" s="6"/>
      <c r="E852" s="233"/>
      <c r="F852" s="6"/>
      <c r="G852" s="6"/>
      <c r="H852" s="6"/>
    </row>
    <row r="853" spans="2:8" x14ac:dyDescent="0.35">
      <c r="B853" s="6"/>
      <c r="C853" s="6"/>
      <c r="D853" s="6"/>
      <c r="E853" s="233"/>
      <c r="F853" s="6"/>
      <c r="G853" s="6"/>
      <c r="H853" s="6"/>
    </row>
    <row r="854" spans="2:8" x14ac:dyDescent="0.35">
      <c r="B854" s="6"/>
      <c r="C854" s="6"/>
      <c r="D854" s="6"/>
      <c r="E854" s="233"/>
      <c r="F854" s="6"/>
      <c r="G854" s="6"/>
      <c r="H854" s="6"/>
    </row>
    <row r="855" spans="2:8" x14ac:dyDescent="0.35">
      <c r="B855" s="6"/>
      <c r="C855" s="6"/>
      <c r="D855" s="6"/>
      <c r="E855" s="233"/>
      <c r="F855" s="6"/>
      <c r="G855" s="6"/>
      <c r="H855" s="6"/>
    </row>
    <row r="856" spans="2:8" x14ac:dyDescent="0.35">
      <c r="B856" s="6"/>
      <c r="C856" s="6"/>
      <c r="D856" s="6"/>
      <c r="E856" s="233"/>
      <c r="F856" s="6"/>
      <c r="G856" s="6"/>
      <c r="H856" s="6"/>
    </row>
    <row r="857" spans="2:8" x14ac:dyDescent="0.35">
      <c r="B857" s="6"/>
      <c r="C857" s="6"/>
      <c r="D857" s="6"/>
      <c r="E857" s="233"/>
      <c r="F857" s="6"/>
      <c r="G857" s="6"/>
      <c r="H857" s="6"/>
    </row>
    <row r="858" spans="2:8" x14ac:dyDescent="0.35">
      <c r="B858" s="6"/>
      <c r="C858" s="6"/>
      <c r="D858" s="6"/>
      <c r="E858" s="233"/>
      <c r="F858" s="6"/>
      <c r="G858" s="6"/>
      <c r="H858" s="6"/>
    </row>
    <row r="859" spans="2:8" x14ac:dyDescent="0.35">
      <c r="B859" s="6"/>
      <c r="C859" s="6"/>
      <c r="D859" s="6"/>
      <c r="E859" s="233"/>
      <c r="F859" s="6"/>
      <c r="G859" s="6"/>
      <c r="H859" s="6"/>
    </row>
    <row r="860" spans="2:8" x14ac:dyDescent="0.35">
      <c r="B860" s="6"/>
      <c r="C860" s="6"/>
      <c r="D860" s="6"/>
      <c r="E860" s="233"/>
      <c r="F860" s="6"/>
      <c r="G860" s="6"/>
      <c r="H860" s="6"/>
    </row>
    <row r="861" spans="2:8" x14ac:dyDescent="0.35">
      <c r="B861" s="6"/>
      <c r="C861" s="6"/>
      <c r="D861" s="6"/>
      <c r="E861" s="233"/>
      <c r="F861" s="6"/>
      <c r="G861" s="6"/>
      <c r="H861" s="6"/>
    </row>
    <row r="862" spans="2:8" x14ac:dyDescent="0.35">
      <c r="B862" s="6"/>
      <c r="C862" s="6"/>
      <c r="D862" s="6"/>
      <c r="E862" s="233"/>
      <c r="F862" s="6"/>
      <c r="G862" s="6"/>
      <c r="H862" s="6"/>
    </row>
    <row r="863" spans="2:8" x14ac:dyDescent="0.35">
      <c r="B863" s="6"/>
      <c r="C863" s="6"/>
      <c r="D863" s="6"/>
      <c r="E863" s="233"/>
      <c r="F863" s="6"/>
      <c r="G863" s="6"/>
      <c r="H863" s="6"/>
    </row>
    <row r="864" spans="2:8" x14ac:dyDescent="0.35">
      <c r="B864" s="6"/>
      <c r="C864" s="6"/>
      <c r="D864" s="6"/>
      <c r="E864" s="233"/>
      <c r="F864" s="6"/>
      <c r="G864" s="6"/>
      <c r="H864" s="6"/>
    </row>
    <row r="865" spans="2:8" x14ac:dyDescent="0.35">
      <c r="B865" s="6"/>
      <c r="C865" s="6"/>
      <c r="D865" s="6"/>
      <c r="E865" s="233"/>
      <c r="F865" s="6"/>
      <c r="G865" s="6"/>
      <c r="H865" s="6"/>
    </row>
    <row r="866" spans="2:8" x14ac:dyDescent="0.35">
      <c r="B866" s="6"/>
      <c r="C866" s="6"/>
      <c r="D866" s="6"/>
      <c r="E866" s="233"/>
      <c r="F866" s="6"/>
      <c r="G866" s="6"/>
      <c r="H866" s="6"/>
    </row>
    <row r="867" spans="2:8" x14ac:dyDescent="0.35">
      <c r="B867" s="6"/>
      <c r="C867" s="6"/>
      <c r="D867" s="6"/>
      <c r="E867" s="233"/>
      <c r="F867" s="6"/>
      <c r="G867" s="6"/>
      <c r="H867" s="6"/>
    </row>
    <row r="868" spans="2:8" x14ac:dyDescent="0.35">
      <c r="B868" s="6"/>
      <c r="C868" s="6"/>
      <c r="D868" s="6"/>
      <c r="E868" s="233"/>
      <c r="F868" s="6"/>
      <c r="G868" s="6"/>
      <c r="H868" s="6"/>
    </row>
    <row r="869" spans="2:8" x14ac:dyDescent="0.35">
      <c r="B869" s="6"/>
      <c r="C869" s="6"/>
      <c r="D869" s="6"/>
      <c r="E869" s="233"/>
      <c r="F869" s="6"/>
      <c r="G869" s="6"/>
      <c r="H869" s="6"/>
    </row>
    <row r="870" spans="2:8" x14ac:dyDescent="0.35">
      <c r="B870" s="6"/>
      <c r="C870" s="6"/>
      <c r="D870" s="6"/>
      <c r="E870" s="233"/>
      <c r="F870" s="6"/>
      <c r="G870" s="6"/>
      <c r="H870" s="6"/>
    </row>
    <row r="871" spans="2:8" x14ac:dyDescent="0.35">
      <c r="B871" s="6"/>
      <c r="C871" s="6"/>
      <c r="D871" s="6"/>
      <c r="E871" s="233"/>
      <c r="F871" s="6"/>
      <c r="G871" s="6"/>
      <c r="H871" s="6"/>
    </row>
    <row r="872" spans="2:8" x14ac:dyDescent="0.35">
      <c r="B872" s="6"/>
      <c r="C872" s="6"/>
      <c r="D872" s="6"/>
      <c r="E872" s="233"/>
      <c r="F872" s="6"/>
      <c r="G872" s="6"/>
      <c r="H872" s="6"/>
    </row>
    <row r="873" spans="2:8" x14ac:dyDescent="0.35">
      <c r="B873" s="6"/>
      <c r="C873" s="6"/>
      <c r="D873" s="6"/>
      <c r="E873" s="233"/>
      <c r="F873" s="6"/>
      <c r="G873" s="6"/>
      <c r="H873" s="6"/>
    </row>
    <row r="874" spans="2:8" x14ac:dyDescent="0.35">
      <c r="B874" s="6"/>
      <c r="C874" s="6"/>
      <c r="D874" s="6"/>
      <c r="E874" s="233"/>
      <c r="F874" s="6"/>
      <c r="G874" s="6"/>
      <c r="H874" s="6"/>
    </row>
    <row r="875" spans="2:8" x14ac:dyDescent="0.35">
      <c r="B875" s="6"/>
      <c r="C875" s="6"/>
      <c r="D875" s="6"/>
      <c r="E875" s="233"/>
      <c r="F875" s="6"/>
      <c r="G875" s="6"/>
      <c r="H875" s="6"/>
    </row>
    <row r="876" spans="2:8" x14ac:dyDescent="0.35">
      <c r="B876" s="6"/>
      <c r="C876" s="6"/>
      <c r="D876" s="6"/>
      <c r="E876" s="233"/>
      <c r="F876" s="6"/>
      <c r="G876" s="6"/>
      <c r="H876" s="6"/>
    </row>
    <row r="877" spans="2:8" x14ac:dyDescent="0.35">
      <c r="B877" s="6"/>
      <c r="C877" s="6"/>
      <c r="D877" s="6"/>
      <c r="E877" s="233"/>
      <c r="F877" s="6"/>
      <c r="G877" s="6"/>
      <c r="H877" s="6"/>
    </row>
    <row r="878" spans="2:8" x14ac:dyDescent="0.35">
      <c r="B878" s="6"/>
      <c r="C878" s="6"/>
      <c r="D878" s="6"/>
      <c r="E878" s="233"/>
      <c r="F878" s="6"/>
      <c r="G878" s="6"/>
      <c r="H878" s="6"/>
    </row>
    <row r="879" spans="2:8" x14ac:dyDescent="0.35">
      <c r="B879" s="6"/>
      <c r="C879" s="6"/>
      <c r="D879" s="6"/>
      <c r="E879" s="233"/>
      <c r="F879" s="6"/>
      <c r="G879" s="6"/>
      <c r="H879" s="6"/>
    </row>
    <row r="880" spans="2:8" x14ac:dyDescent="0.35">
      <c r="B880" s="6"/>
      <c r="C880" s="6"/>
      <c r="D880" s="6"/>
      <c r="E880" s="233"/>
      <c r="F880" s="6"/>
      <c r="G880" s="6"/>
      <c r="H880" s="6"/>
    </row>
    <row r="881" spans="2:8" x14ac:dyDescent="0.35">
      <c r="B881" s="6"/>
      <c r="C881" s="6"/>
      <c r="D881" s="6"/>
      <c r="E881" s="233"/>
      <c r="F881" s="6"/>
      <c r="G881" s="6"/>
      <c r="H881" s="6"/>
    </row>
    <row r="882" spans="2:8" x14ac:dyDescent="0.35">
      <c r="B882" s="6"/>
      <c r="C882" s="6"/>
      <c r="D882" s="6"/>
      <c r="E882" s="233"/>
      <c r="F882" s="6"/>
      <c r="G882" s="6"/>
      <c r="H882" s="6"/>
    </row>
    <row r="883" spans="2:8" x14ac:dyDescent="0.35">
      <c r="B883" s="6"/>
      <c r="C883" s="6"/>
      <c r="D883" s="6"/>
      <c r="E883" s="233"/>
      <c r="F883" s="6"/>
      <c r="G883" s="6"/>
      <c r="H883" s="6"/>
    </row>
    <row r="884" spans="2:8" x14ac:dyDescent="0.35">
      <c r="B884" s="6"/>
      <c r="C884" s="6"/>
      <c r="D884" s="6"/>
      <c r="E884" s="233"/>
      <c r="F884" s="6"/>
      <c r="G884" s="6"/>
      <c r="H884" s="6"/>
    </row>
    <row r="885" spans="2:8" x14ac:dyDescent="0.35">
      <c r="B885" s="6"/>
      <c r="C885" s="6"/>
      <c r="D885" s="6"/>
      <c r="E885" s="233"/>
      <c r="F885" s="6"/>
      <c r="G885" s="6"/>
      <c r="H885" s="6"/>
    </row>
    <row r="886" spans="2:8" x14ac:dyDescent="0.35">
      <c r="B886" s="6"/>
      <c r="C886" s="6"/>
      <c r="D886" s="6"/>
      <c r="E886" s="233"/>
      <c r="F886" s="6"/>
      <c r="G886" s="6"/>
      <c r="H886" s="6"/>
    </row>
    <row r="887" spans="2:8" x14ac:dyDescent="0.35">
      <c r="B887" s="6"/>
      <c r="C887" s="6"/>
      <c r="D887" s="6"/>
      <c r="E887" s="233"/>
      <c r="F887" s="6"/>
      <c r="G887" s="6"/>
      <c r="H887" s="6"/>
    </row>
    <row r="888" spans="2:8" x14ac:dyDescent="0.35">
      <c r="B888" s="6"/>
      <c r="C888" s="6"/>
      <c r="D888" s="6"/>
      <c r="E888" s="233"/>
      <c r="F888" s="6"/>
      <c r="G888" s="6"/>
      <c r="H888" s="6"/>
    </row>
    <row r="889" spans="2:8" x14ac:dyDescent="0.35">
      <c r="B889" s="6"/>
      <c r="C889" s="6"/>
      <c r="D889" s="6"/>
      <c r="E889" s="233"/>
      <c r="F889" s="6"/>
      <c r="G889" s="6"/>
      <c r="H889" s="6"/>
    </row>
    <row r="890" spans="2:8" x14ac:dyDescent="0.35">
      <c r="B890" s="6"/>
      <c r="C890" s="6"/>
      <c r="D890" s="6"/>
      <c r="E890" s="233"/>
      <c r="F890" s="6"/>
      <c r="G890" s="6"/>
      <c r="H890" s="6"/>
    </row>
    <row r="891" spans="2:8" x14ac:dyDescent="0.35">
      <c r="B891" s="6"/>
      <c r="C891" s="6"/>
      <c r="D891" s="6"/>
      <c r="E891" s="233"/>
      <c r="F891" s="6"/>
      <c r="G891" s="6"/>
      <c r="H891" s="6"/>
    </row>
    <row r="892" spans="2:8" x14ac:dyDescent="0.35">
      <c r="B892" s="6"/>
      <c r="C892" s="6"/>
      <c r="D892" s="6"/>
      <c r="E892" s="233"/>
      <c r="F892" s="6"/>
      <c r="G892" s="6"/>
      <c r="H892" s="6"/>
    </row>
    <row r="893" spans="2:8" x14ac:dyDescent="0.35">
      <c r="B893" s="6"/>
      <c r="C893" s="6"/>
      <c r="D893" s="6"/>
      <c r="E893" s="233"/>
      <c r="F893" s="6"/>
      <c r="G893" s="6"/>
      <c r="H893" s="6"/>
    </row>
    <row r="894" spans="2:8" x14ac:dyDescent="0.35">
      <c r="B894" s="6"/>
      <c r="C894" s="6"/>
      <c r="D894" s="6"/>
      <c r="E894" s="233"/>
      <c r="F894" s="6"/>
      <c r="G894" s="6"/>
      <c r="H894" s="6"/>
    </row>
    <row r="895" spans="2:8" x14ac:dyDescent="0.35">
      <c r="B895" s="6"/>
      <c r="C895" s="6"/>
      <c r="D895" s="6"/>
      <c r="E895" s="233"/>
      <c r="F895" s="6"/>
      <c r="G895" s="6"/>
      <c r="H895" s="6"/>
    </row>
    <row r="896" spans="2:8" x14ac:dyDescent="0.35">
      <c r="B896" s="6"/>
      <c r="C896" s="6"/>
      <c r="D896" s="6"/>
      <c r="E896" s="233"/>
      <c r="F896" s="6"/>
      <c r="G896" s="6"/>
      <c r="H896" s="6"/>
    </row>
    <row r="897" spans="2:8" x14ac:dyDescent="0.35">
      <c r="B897" s="6"/>
      <c r="C897" s="6"/>
      <c r="D897" s="6"/>
      <c r="E897" s="233"/>
      <c r="F897" s="6"/>
      <c r="G897" s="6"/>
      <c r="H897" s="6"/>
    </row>
    <row r="898" spans="2:8" x14ac:dyDescent="0.35">
      <c r="B898" s="6"/>
      <c r="C898" s="6"/>
      <c r="D898" s="6"/>
      <c r="E898" s="233"/>
      <c r="F898" s="6"/>
      <c r="G898" s="6"/>
      <c r="H898" s="6"/>
    </row>
    <row r="899" spans="2:8" x14ac:dyDescent="0.35">
      <c r="B899" s="6"/>
      <c r="C899" s="6"/>
      <c r="D899" s="6"/>
      <c r="E899" s="233"/>
      <c r="F899" s="6"/>
      <c r="G899" s="6"/>
      <c r="H899" s="6"/>
    </row>
    <row r="900" spans="2:8" x14ac:dyDescent="0.35">
      <c r="B900" s="6"/>
      <c r="C900" s="6"/>
      <c r="D900" s="6"/>
      <c r="E900" s="233"/>
      <c r="F900" s="6"/>
      <c r="G900" s="6"/>
      <c r="H900" s="6"/>
    </row>
    <row r="901" spans="2:8" x14ac:dyDescent="0.35">
      <c r="B901" s="6"/>
      <c r="C901" s="6"/>
      <c r="D901" s="6"/>
      <c r="E901" s="233"/>
      <c r="F901" s="6"/>
      <c r="G901" s="6"/>
      <c r="H901" s="6"/>
    </row>
    <row r="902" spans="2:8" x14ac:dyDescent="0.35">
      <c r="B902" s="6"/>
      <c r="C902" s="6"/>
      <c r="D902" s="6"/>
      <c r="E902" s="233"/>
      <c r="F902" s="6"/>
      <c r="G902" s="6"/>
      <c r="H902" s="6"/>
    </row>
    <row r="903" spans="2:8" x14ac:dyDescent="0.35">
      <c r="B903" s="6"/>
      <c r="C903" s="6"/>
      <c r="D903" s="6"/>
      <c r="E903" s="233"/>
      <c r="F903" s="6"/>
      <c r="G903" s="6"/>
      <c r="H903" s="6"/>
    </row>
    <row r="904" spans="2:8" x14ac:dyDescent="0.35">
      <c r="B904" s="6"/>
      <c r="C904" s="6"/>
      <c r="D904" s="6"/>
      <c r="E904" s="233"/>
      <c r="F904" s="6"/>
      <c r="G904" s="6"/>
      <c r="H904" s="6"/>
    </row>
    <row r="905" spans="2:8" x14ac:dyDescent="0.35">
      <c r="B905" s="6"/>
      <c r="C905" s="6"/>
      <c r="D905" s="6"/>
      <c r="E905" s="233"/>
      <c r="F905" s="6"/>
      <c r="G905" s="6"/>
      <c r="H905" s="6"/>
    </row>
    <row r="906" spans="2:8" x14ac:dyDescent="0.35">
      <c r="B906" s="6"/>
      <c r="C906" s="6"/>
      <c r="D906" s="6"/>
      <c r="E906" s="233"/>
      <c r="F906" s="6"/>
      <c r="G906" s="6"/>
      <c r="H906" s="6"/>
    </row>
    <row r="907" spans="2:8" x14ac:dyDescent="0.35">
      <c r="B907" s="6"/>
      <c r="C907" s="6"/>
      <c r="D907" s="6"/>
      <c r="E907" s="233"/>
      <c r="F907" s="6"/>
      <c r="G907" s="6"/>
      <c r="H907" s="6"/>
    </row>
    <row r="908" spans="2:8" x14ac:dyDescent="0.35">
      <c r="B908" s="6"/>
      <c r="C908" s="6"/>
      <c r="D908" s="6"/>
      <c r="E908" s="233"/>
      <c r="F908" s="6"/>
      <c r="G908" s="6"/>
      <c r="H908" s="6"/>
    </row>
    <row r="909" spans="2:8" x14ac:dyDescent="0.35">
      <c r="B909" s="6"/>
      <c r="C909" s="6"/>
      <c r="D909" s="6"/>
      <c r="E909" s="233"/>
      <c r="F909" s="6"/>
      <c r="G909" s="6"/>
      <c r="H909" s="6"/>
    </row>
    <row r="910" spans="2:8" x14ac:dyDescent="0.35">
      <c r="B910" s="6"/>
      <c r="C910" s="6"/>
      <c r="D910" s="6"/>
      <c r="E910" s="233"/>
      <c r="F910" s="6"/>
      <c r="G910" s="6"/>
      <c r="H910" s="6"/>
    </row>
    <row r="911" spans="2:8" x14ac:dyDescent="0.35">
      <c r="B911" s="6"/>
      <c r="C911" s="6"/>
      <c r="D911" s="6"/>
      <c r="E911" s="233"/>
      <c r="F911" s="6"/>
      <c r="G911" s="6"/>
      <c r="H911" s="6"/>
    </row>
    <row r="912" spans="2:8" x14ac:dyDescent="0.35">
      <c r="B912" s="6"/>
      <c r="C912" s="6"/>
      <c r="D912" s="6"/>
      <c r="E912" s="233"/>
      <c r="F912" s="6"/>
      <c r="G912" s="6"/>
      <c r="H912" s="6"/>
    </row>
    <row r="913" spans="2:8" x14ac:dyDescent="0.35">
      <c r="B913" s="6"/>
      <c r="C913" s="6"/>
      <c r="D913" s="6"/>
      <c r="E913" s="233"/>
      <c r="F913" s="6"/>
      <c r="G913" s="6"/>
      <c r="H913" s="6"/>
    </row>
    <row r="914" spans="2:8" x14ac:dyDescent="0.35">
      <c r="B914" s="6"/>
      <c r="C914" s="6"/>
      <c r="D914" s="6"/>
      <c r="E914" s="233"/>
      <c r="F914" s="6"/>
      <c r="G914" s="6"/>
      <c r="H914" s="6"/>
    </row>
    <row r="915" spans="2:8" x14ac:dyDescent="0.35">
      <c r="B915" s="6"/>
      <c r="C915" s="6"/>
      <c r="D915" s="6"/>
      <c r="E915" s="233"/>
      <c r="F915" s="6"/>
      <c r="G915" s="6"/>
      <c r="H915" s="6"/>
    </row>
    <row r="916" spans="2:8" x14ac:dyDescent="0.35">
      <c r="B916" s="6"/>
      <c r="C916" s="6"/>
      <c r="D916" s="6"/>
      <c r="E916" s="233"/>
      <c r="F916" s="6"/>
      <c r="G916" s="6"/>
      <c r="H916" s="6"/>
    </row>
    <row r="917" spans="2:8" x14ac:dyDescent="0.35">
      <c r="B917" s="6"/>
      <c r="C917" s="6"/>
      <c r="D917" s="6"/>
      <c r="E917" s="233"/>
      <c r="F917" s="6"/>
      <c r="G917" s="6"/>
      <c r="H917" s="6"/>
    </row>
    <row r="918" spans="2:8" x14ac:dyDescent="0.35">
      <c r="B918" s="6"/>
      <c r="C918" s="6"/>
      <c r="D918" s="6"/>
      <c r="E918" s="233"/>
      <c r="F918" s="6"/>
      <c r="G918" s="6"/>
      <c r="H918" s="6"/>
    </row>
    <row r="919" spans="2:8" x14ac:dyDescent="0.35">
      <c r="B919" s="6"/>
      <c r="C919" s="6"/>
      <c r="D919" s="6"/>
      <c r="E919" s="233"/>
      <c r="F919" s="6"/>
      <c r="G919" s="6"/>
      <c r="H919" s="6"/>
    </row>
    <row r="920" spans="2:8" x14ac:dyDescent="0.35">
      <c r="B920" s="6"/>
      <c r="C920" s="6"/>
      <c r="D920" s="6"/>
      <c r="E920" s="233"/>
      <c r="F920" s="6"/>
      <c r="G920" s="6"/>
      <c r="H920" s="6"/>
    </row>
    <row r="921" spans="2:8" x14ac:dyDescent="0.35">
      <c r="B921" s="6"/>
      <c r="C921" s="6"/>
      <c r="D921" s="6"/>
      <c r="E921" s="233"/>
      <c r="F921" s="6"/>
      <c r="G921" s="6"/>
      <c r="H921" s="6"/>
    </row>
    <row r="922" spans="2:8" x14ac:dyDescent="0.35">
      <c r="B922" s="6"/>
      <c r="C922" s="6"/>
      <c r="D922" s="6"/>
      <c r="E922" s="233"/>
      <c r="F922" s="6"/>
      <c r="G922" s="6"/>
      <c r="H922" s="6"/>
    </row>
    <row r="923" spans="2:8" x14ac:dyDescent="0.35">
      <c r="B923" s="6"/>
      <c r="C923" s="6"/>
      <c r="D923" s="6"/>
      <c r="E923" s="233"/>
      <c r="F923" s="6"/>
      <c r="G923" s="6"/>
      <c r="H923" s="6"/>
    </row>
    <row r="924" spans="2:8" x14ac:dyDescent="0.35">
      <c r="B924" s="6"/>
      <c r="C924" s="6"/>
      <c r="D924" s="6"/>
      <c r="E924" s="233"/>
      <c r="F924" s="6"/>
      <c r="G924" s="6"/>
      <c r="H924" s="6"/>
    </row>
    <row r="925" spans="2:8" x14ac:dyDescent="0.35">
      <c r="B925" s="6"/>
      <c r="C925" s="6"/>
      <c r="D925" s="6"/>
      <c r="E925" s="233"/>
      <c r="F925" s="6"/>
      <c r="G925" s="6"/>
      <c r="H925" s="6"/>
    </row>
    <row r="926" spans="2:8" x14ac:dyDescent="0.35">
      <c r="B926" s="6"/>
      <c r="C926" s="6"/>
      <c r="D926" s="6"/>
      <c r="E926" s="233"/>
      <c r="F926" s="6"/>
      <c r="G926" s="6"/>
      <c r="H926" s="6"/>
    </row>
    <row r="927" spans="2:8" x14ac:dyDescent="0.35">
      <c r="B927" s="6"/>
      <c r="C927" s="6"/>
      <c r="D927" s="6"/>
      <c r="E927" s="233"/>
      <c r="F927" s="6"/>
      <c r="G927" s="6"/>
      <c r="H927" s="6"/>
    </row>
    <row r="928" spans="2:8" x14ac:dyDescent="0.35">
      <c r="B928" s="6"/>
      <c r="C928" s="6"/>
      <c r="D928" s="6"/>
      <c r="E928" s="233"/>
      <c r="F928" s="6"/>
      <c r="G928" s="6"/>
      <c r="H928" s="6"/>
    </row>
    <row r="929" spans="2:8" x14ac:dyDescent="0.35">
      <c r="B929" s="6"/>
      <c r="C929" s="6"/>
      <c r="D929" s="6"/>
      <c r="E929" s="233"/>
      <c r="F929" s="6"/>
      <c r="G929" s="6"/>
      <c r="H929" s="6"/>
    </row>
    <row r="930" spans="2:8" x14ac:dyDescent="0.35">
      <c r="B930" s="6"/>
      <c r="C930" s="6"/>
      <c r="D930" s="6"/>
      <c r="E930" s="233"/>
      <c r="F930" s="6"/>
      <c r="G930" s="6"/>
      <c r="H930" s="6"/>
    </row>
    <row r="931" spans="2:8" x14ac:dyDescent="0.35">
      <c r="B931" s="6"/>
      <c r="C931" s="6"/>
      <c r="D931" s="6"/>
      <c r="E931" s="233"/>
      <c r="F931" s="6"/>
      <c r="G931" s="6"/>
      <c r="H931" s="6"/>
    </row>
    <row r="932" spans="2:8" x14ac:dyDescent="0.35">
      <c r="B932" s="6"/>
      <c r="C932" s="6"/>
      <c r="D932" s="6"/>
      <c r="E932" s="233"/>
      <c r="F932" s="6"/>
      <c r="G932" s="6"/>
      <c r="H932" s="6"/>
    </row>
    <row r="933" spans="2:8" x14ac:dyDescent="0.35">
      <c r="B933" s="6"/>
      <c r="C933" s="6"/>
      <c r="D933" s="6"/>
      <c r="E933" s="233"/>
      <c r="F933" s="6"/>
      <c r="G933" s="6"/>
      <c r="H933" s="6"/>
    </row>
    <row r="934" spans="2:8" x14ac:dyDescent="0.35">
      <c r="B934" s="6"/>
      <c r="C934" s="6"/>
      <c r="D934" s="6"/>
      <c r="E934" s="233"/>
      <c r="F934" s="6"/>
      <c r="G934" s="6"/>
      <c r="H934" s="6"/>
    </row>
    <row r="935" spans="2:8" x14ac:dyDescent="0.35">
      <c r="B935" s="6"/>
      <c r="C935" s="6"/>
      <c r="D935" s="6"/>
      <c r="E935" s="233"/>
      <c r="F935" s="6"/>
      <c r="G935" s="6"/>
      <c r="H935" s="6"/>
    </row>
    <row r="936" spans="2:8" x14ac:dyDescent="0.35">
      <c r="B936" s="6"/>
      <c r="C936" s="6"/>
      <c r="D936" s="6"/>
      <c r="E936" s="233"/>
      <c r="F936" s="6"/>
      <c r="G936" s="6"/>
      <c r="H936" s="6"/>
    </row>
    <row r="937" spans="2:8" x14ac:dyDescent="0.35">
      <c r="B937" s="6"/>
      <c r="C937" s="6"/>
      <c r="D937" s="6"/>
      <c r="E937" s="233"/>
      <c r="F937" s="6"/>
      <c r="G937" s="6"/>
      <c r="H937" s="6"/>
    </row>
    <row r="938" spans="2:8" x14ac:dyDescent="0.35">
      <c r="B938" s="6"/>
      <c r="C938" s="6"/>
      <c r="D938" s="6"/>
      <c r="E938" s="233"/>
      <c r="F938" s="6"/>
      <c r="G938" s="6"/>
      <c r="H938" s="6"/>
    </row>
    <row r="939" spans="2:8" x14ac:dyDescent="0.35">
      <c r="B939" s="6"/>
      <c r="C939" s="6"/>
      <c r="D939" s="6"/>
      <c r="E939" s="233"/>
      <c r="F939" s="6"/>
      <c r="G939" s="6"/>
      <c r="H939" s="6"/>
    </row>
    <row r="940" spans="2:8" x14ac:dyDescent="0.35">
      <c r="B940" s="6"/>
      <c r="C940" s="6"/>
      <c r="D940" s="6"/>
      <c r="E940" s="233"/>
      <c r="F940" s="6"/>
      <c r="G940" s="6"/>
      <c r="H940" s="6"/>
    </row>
    <row r="941" spans="2:8" x14ac:dyDescent="0.35">
      <c r="B941" s="6"/>
      <c r="C941" s="6"/>
      <c r="D941" s="6"/>
      <c r="E941" s="233"/>
      <c r="F941" s="6"/>
      <c r="G941" s="6"/>
      <c r="H941" s="6"/>
    </row>
    <row r="942" spans="2:8" x14ac:dyDescent="0.35">
      <c r="B942" s="6"/>
      <c r="C942" s="6"/>
      <c r="D942" s="6"/>
      <c r="E942" s="233"/>
      <c r="F942" s="6"/>
      <c r="G942" s="6"/>
      <c r="H942" s="6"/>
    </row>
    <row r="943" spans="2:8" x14ac:dyDescent="0.35">
      <c r="B943" s="6"/>
      <c r="C943" s="6"/>
      <c r="D943" s="6"/>
      <c r="E943" s="233"/>
      <c r="F943" s="6"/>
      <c r="G943" s="6"/>
      <c r="H943" s="6"/>
    </row>
    <row r="944" spans="2:8" x14ac:dyDescent="0.35">
      <c r="B944" s="6"/>
      <c r="C944" s="6"/>
      <c r="D944" s="6"/>
      <c r="E944" s="233"/>
      <c r="F944" s="6"/>
      <c r="G944" s="6"/>
      <c r="H944" s="6"/>
    </row>
    <row r="945" spans="2:8" x14ac:dyDescent="0.35">
      <c r="B945" s="6"/>
      <c r="C945" s="6"/>
      <c r="D945" s="6"/>
      <c r="E945" s="233"/>
      <c r="F945" s="6"/>
      <c r="G945" s="6"/>
      <c r="H945" s="6"/>
    </row>
    <row r="946" spans="2:8" x14ac:dyDescent="0.35">
      <c r="B946" s="6"/>
      <c r="C946" s="6"/>
      <c r="D946" s="6"/>
      <c r="E946" s="233"/>
      <c r="F946" s="6"/>
      <c r="G946" s="6"/>
      <c r="H946" s="6"/>
    </row>
    <row r="947" spans="2:8" x14ac:dyDescent="0.35">
      <c r="B947" s="6"/>
      <c r="C947" s="6"/>
      <c r="D947" s="6"/>
      <c r="E947" s="233"/>
      <c r="F947" s="6"/>
      <c r="G947" s="6"/>
      <c r="H947" s="6"/>
    </row>
    <row r="948" spans="2:8" x14ac:dyDescent="0.35">
      <c r="B948" s="6"/>
      <c r="C948" s="6"/>
      <c r="D948" s="6"/>
      <c r="E948" s="233"/>
      <c r="F948" s="6"/>
      <c r="G948" s="6"/>
      <c r="H948" s="6"/>
    </row>
    <row r="949" spans="2:8" x14ac:dyDescent="0.35">
      <c r="B949" s="6"/>
      <c r="C949" s="6"/>
      <c r="D949" s="6"/>
      <c r="E949" s="233"/>
      <c r="F949" s="6"/>
      <c r="G949" s="6"/>
      <c r="H949" s="6"/>
    </row>
    <row r="950" spans="2:8" x14ac:dyDescent="0.35">
      <c r="B950" s="6"/>
      <c r="C950" s="6"/>
      <c r="D950" s="6"/>
      <c r="E950" s="233"/>
      <c r="F950" s="6"/>
      <c r="G950" s="6"/>
      <c r="H950" s="6"/>
    </row>
    <row r="951" spans="2:8" x14ac:dyDescent="0.35">
      <c r="B951" s="6"/>
      <c r="C951" s="6"/>
      <c r="D951" s="6"/>
      <c r="E951" s="233"/>
      <c r="F951" s="6"/>
      <c r="G951" s="6"/>
      <c r="H951" s="6"/>
    </row>
    <row r="952" spans="2:8" x14ac:dyDescent="0.35">
      <c r="B952" s="6"/>
      <c r="C952" s="6"/>
      <c r="D952" s="6"/>
      <c r="E952" s="233"/>
      <c r="F952" s="6"/>
      <c r="G952" s="6"/>
      <c r="H952" s="6"/>
    </row>
    <row r="953" spans="2:8" x14ac:dyDescent="0.35">
      <c r="B953" s="6"/>
      <c r="C953" s="6"/>
      <c r="D953" s="6"/>
      <c r="E953" s="233"/>
      <c r="F953" s="6"/>
      <c r="G953" s="6"/>
      <c r="H953" s="6"/>
    </row>
    <row r="954" spans="2:8" x14ac:dyDescent="0.35">
      <c r="B954" s="6"/>
      <c r="C954" s="6"/>
      <c r="D954" s="6"/>
      <c r="E954" s="233"/>
      <c r="F954" s="6"/>
      <c r="G954" s="6"/>
      <c r="H954" s="6"/>
    </row>
    <row r="955" spans="2:8" x14ac:dyDescent="0.35">
      <c r="B955" s="6"/>
      <c r="C955" s="6"/>
      <c r="D955" s="6"/>
      <c r="E955" s="233"/>
      <c r="F955" s="6"/>
      <c r="G955" s="6"/>
      <c r="H955" s="6"/>
    </row>
    <row r="956" spans="2:8" x14ac:dyDescent="0.35">
      <c r="B956" s="6"/>
      <c r="C956" s="6"/>
      <c r="D956" s="6"/>
      <c r="E956" s="233"/>
      <c r="F956" s="6"/>
      <c r="G956" s="6"/>
      <c r="H956" s="6"/>
    </row>
    <row r="957" spans="2:8" x14ac:dyDescent="0.35">
      <c r="B957" s="6"/>
      <c r="C957" s="6"/>
      <c r="D957" s="6"/>
      <c r="E957" s="233"/>
      <c r="F957" s="6"/>
      <c r="G957" s="6"/>
      <c r="H957" s="6"/>
    </row>
    <row r="958" spans="2:8" x14ac:dyDescent="0.35">
      <c r="B958" s="6"/>
      <c r="C958" s="6"/>
      <c r="D958" s="6"/>
      <c r="E958" s="233"/>
      <c r="F958" s="6"/>
      <c r="G958" s="6"/>
      <c r="H958" s="6"/>
    </row>
    <row r="959" spans="2:8" x14ac:dyDescent="0.35">
      <c r="B959" s="6"/>
      <c r="C959" s="6"/>
      <c r="D959" s="6"/>
      <c r="E959" s="233"/>
      <c r="F959" s="6"/>
      <c r="G959" s="6"/>
      <c r="H959" s="6"/>
    </row>
    <row r="960" spans="2:8" x14ac:dyDescent="0.35">
      <c r="B960" s="6"/>
      <c r="C960" s="6"/>
      <c r="D960" s="6"/>
      <c r="E960" s="233"/>
      <c r="F960" s="6"/>
      <c r="G960" s="6"/>
      <c r="H960" s="6"/>
    </row>
    <row r="961" spans="2:8" x14ac:dyDescent="0.35">
      <c r="B961" s="6"/>
      <c r="C961" s="6"/>
      <c r="D961" s="6"/>
      <c r="E961" s="233"/>
      <c r="F961" s="6"/>
      <c r="G961" s="6"/>
      <c r="H961" s="6"/>
    </row>
    <row r="962" spans="2:8" x14ac:dyDescent="0.35">
      <c r="B962" s="6"/>
      <c r="C962" s="6"/>
      <c r="D962" s="6"/>
      <c r="E962" s="233"/>
      <c r="F962" s="6"/>
      <c r="G962" s="6"/>
      <c r="H962" s="6"/>
    </row>
    <row r="963" spans="2:8" x14ac:dyDescent="0.35">
      <c r="B963" s="6"/>
      <c r="C963" s="6"/>
      <c r="D963" s="6"/>
      <c r="E963" s="233"/>
      <c r="F963" s="6"/>
      <c r="G963" s="6"/>
      <c r="H963" s="6"/>
    </row>
    <row r="964" spans="2:8" x14ac:dyDescent="0.35">
      <c r="B964" s="6"/>
      <c r="C964" s="6"/>
      <c r="D964" s="6"/>
      <c r="E964" s="233"/>
      <c r="F964" s="6"/>
      <c r="G964" s="6"/>
      <c r="H964" s="6"/>
    </row>
    <row r="965" spans="2:8" x14ac:dyDescent="0.35">
      <c r="B965" s="6"/>
      <c r="C965" s="6"/>
      <c r="D965" s="6"/>
      <c r="E965" s="233"/>
      <c r="F965" s="6"/>
      <c r="G965" s="6"/>
      <c r="H965" s="6"/>
    </row>
    <row r="966" spans="2:8" x14ac:dyDescent="0.35">
      <c r="B966" s="6"/>
      <c r="C966" s="6"/>
      <c r="D966" s="6"/>
      <c r="E966" s="233"/>
      <c r="F966" s="6"/>
      <c r="G966" s="6"/>
      <c r="H966" s="6"/>
    </row>
    <row r="967" spans="2:8" x14ac:dyDescent="0.35">
      <c r="B967" s="6"/>
      <c r="C967" s="6"/>
      <c r="D967" s="6"/>
      <c r="E967" s="233"/>
      <c r="F967" s="6"/>
      <c r="G967" s="6"/>
      <c r="H967" s="6"/>
    </row>
    <row r="968" spans="2:8" x14ac:dyDescent="0.35">
      <c r="B968" s="6"/>
      <c r="C968" s="6"/>
      <c r="D968" s="6"/>
      <c r="E968" s="233"/>
      <c r="F968" s="6"/>
      <c r="G968" s="6"/>
      <c r="H968" s="6"/>
    </row>
    <row r="969" spans="2:8" x14ac:dyDescent="0.35">
      <c r="B969" s="6"/>
      <c r="C969" s="6"/>
      <c r="D969" s="6"/>
      <c r="E969" s="233"/>
      <c r="F969" s="6"/>
      <c r="G969" s="6"/>
      <c r="H969" s="6"/>
    </row>
    <row r="970" spans="2:8" x14ac:dyDescent="0.35">
      <c r="B970" s="6"/>
      <c r="C970" s="6"/>
      <c r="D970" s="6"/>
      <c r="E970" s="233"/>
      <c r="F970" s="6"/>
      <c r="G970" s="6"/>
      <c r="H970" s="6"/>
    </row>
    <row r="971" spans="2:8" x14ac:dyDescent="0.35">
      <c r="B971" s="6"/>
      <c r="C971" s="6"/>
      <c r="D971" s="6"/>
      <c r="E971" s="233"/>
      <c r="F971" s="6"/>
      <c r="G971" s="6"/>
      <c r="H971" s="6"/>
    </row>
    <row r="972" spans="2:8" x14ac:dyDescent="0.35">
      <c r="B972" s="6"/>
      <c r="C972" s="6"/>
      <c r="D972" s="6"/>
      <c r="E972" s="233"/>
      <c r="F972" s="6"/>
      <c r="G972" s="6"/>
      <c r="H972" s="6"/>
    </row>
    <row r="973" spans="2:8" x14ac:dyDescent="0.35">
      <c r="B973" s="6"/>
      <c r="C973" s="6"/>
      <c r="D973" s="6"/>
      <c r="E973" s="233"/>
      <c r="F973" s="6"/>
      <c r="G973" s="6"/>
      <c r="H973" s="6"/>
    </row>
    <row r="974" spans="2:8" x14ac:dyDescent="0.35">
      <c r="B974" s="6"/>
      <c r="C974" s="6"/>
      <c r="D974" s="6"/>
      <c r="E974" s="233"/>
      <c r="F974" s="6"/>
      <c r="G974" s="6"/>
      <c r="H974" s="6"/>
    </row>
    <row r="975" spans="2:8" x14ac:dyDescent="0.35">
      <c r="B975" s="6"/>
      <c r="C975" s="6"/>
      <c r="D975" s="6"/>
      <c r="E975" s="233"/>
      <c r="F975" s="6"/>
      <c r="G975" s="6"/>
      <c r="H975" s="6"/>
    </row>
    <row r="976" spans="2:8" x14ac:dyDescent="0.35">
      <c r="B976" s="6"/>
      <c r="C976" s="6"/>
      <c r="D976" s="6"/>
      <c r="E976" s="233"/>
      <c r="F976" s="6"/>
      <c r="G976" s="6"/>
      <c r="H976" s="6"/>
    </row>
    <row r="977" spans="2:8" x14ac:dyDescent="0.35">
      <c r="B977" s="6"/>
      <c r="C977" s="6"/>
      <c r="D977" s="6"/>
      <c r="E977" s="233"/>
      <c r="F977" s="6"/>
      <c r="G977" s="6"/>
      <c r="H977" s="6"/>
    </row>
    <row r="978" spans="2:8" x14ac:dyDescent="0.35">
      <c r="B978" s="6"/>
      <c r="C978" s="6"/>
      <c r="D978" s="6"/>
      <c r="E978" s="233"/>
      <c r="F978" s="6"/>
      <c r="G978" s="6"/>
      <c r="H978" s="6"/>
    </row>
    <row r="979" spans="2:8" x14ac:dyDescent="0.35">
      <c r="B979" s="6"/>
      <c r="C979" s="6"/>
      <c r="D979" s="6"/>
      <c r="E979" s="233"/>
      <c r="F979" s="6"/>
      <c r="G979" s="6"/>
      <c r="H979" s="6"/>
    </row>
    <row r="980" spans="2:8" x14ac:dyDescent="0.35">
      <c r="B980" s="6"/>
      <c r="C980" s="6"/>
      <c r="D980" s="6"/>
      <c r="E980" s="233"/>
      <c r="F980" s="6"/>
      <c r="G980" s="6"/>
      <c r="H980" s="6"/>
    </row>
    <row r="981" spans="2:8" x14ac:dyDescent="0.35">
      <c r="B981" s="6"/>
      <c r="C981" s="6"/>
      <c r="D981" s="6"/>
      <c r="E981" s="233"/>
      <c r="F981" s="6"/>
      <c r="G981" s="6"/>
      <c r="H981" s="6"/>
    </row>
    <row r="982" spans="2:8" x14ac:dyDescent="0.35">
      <c r="B982" s="6"/>
      <c r="C982" s="6"/>
      <c r="D982" s="6"/>
      <c r="E982" s="233"/>
      <c r="F982" s="6"/>
      <c r="G982" s="6"/>
      <c r="H982" s="6"/>
    </row>
    <row r="983" spans="2:8" x14ac:dyDescent="0.35">
      <c r="B983" s="6"/>
      <c r="C983" s="6"/>
      <c r="D983" s="6"/>
      <c r="E983" s="233"/>
      <c r="F983" s="6"/>
      <c r="G983" s="6"/>
      <c r="H983" s="6"/>
    </row>
    <row r="984" spans="2:8" x14ac:dyDescent="0.35">
      <c r="B984" s="6"/>
      <c r="C984" s="6"/>
      <c r="D984" s="6"/>
      <c r="E984" s="233"/>
      <c r="F984" s="6"/>
      <c r="G984" s="6"/>
      <c r="H984" s="6"/>
    </row>
    <row r="985" spans="2:8" x14ac:dyDescent="0.35">
      <c r="B985" s="6"/>
      <c r="C985" s="6"/>
      <c r="D985" s="6"/>
      <c r="E985" s="233"/>
      <c r="F985" s="6"/>
      <c r="G985" s="6"/>
      <c r="H985" s="6"/>
    </row>
    <row r="986" spans="2:8" x14ac:dyDescent="0.35">
      <c r="B986" s="6"/>
      <c r="C986" s="6"/>
      <c r="D986" s="6"/>
      <c r="E986" s="233"/>
      <c r="F986" s="6"/>
      <c r="G986" s="6"/>
      <c r="H986" s="6"/>
    </row>
    <row r="987" spans="2:8" x14ac:dyDescent="0.35">
      <c r="B987" s="6"/>
      <c r="C987" s="6"/>
      <c r="D987" s="6"/>
      <c r="E987" s="233"/>
      <c r="F987" s="6"/>
      <c r="G987" s="6"/>
      <c r="H987" s="6"/>
    </row>
    <row r="988" spans="2:8" x14ac:dyDescent="0.35">
      <c r="B988" s="6"/>
      <c r="C988" s="6"/>
      <c r="D988" s="6"/>
      <c r="E988" s="233"/>
      <c r="F988" s="6"/>
      <c r="G988" s="6"/>
      <c r="H988" s="6"/>
    </row>
    <row r="989" spans="2:8" x14ac:dyDescent="0.35">
      <c r="B989" s="6"/>
      <c r="C989" s="6"/>
      <c r="D989" s="6"/>
      <c r="E989" s="233"/>
      <c r="F989" s="6"/>
      <c r="G989" s="6"/>
      <c r="H989" s="6"/>
    </row>
    <row r="990" spans="2:8" x14ac:dyDescent="0.35">
      <c r="B990" s="6"/>
      <c r="C990" s="6"/>
      <c r="D990" s="6"/>
      <c r="E990" s="233"/>
      <c r="F990" s="6"/>
      <c r="G990" s="6"/>
      <c r="H990" s="6"/>
    </row>
    <row r="991" spans="2:8" x14ac:dyDescent="0.35">
      <c r="B991" s="6"/>
      <c r="C991" s="6"/>
      <c r="D991" s="6"/>
      <c r="E991" s="233"/>
      <c r="F991" s="6"/>
      <c r="G991" s="6"/>
      <c r="H991" s="6"/>
    </row>
    <row r="992" spans="2:8" x14ac:dyDescent="0.35">
      <c r="B992" s="6"/>
      <c r="C992" s="6"/>
      <c r="D992" s="6"/>
      <c r="E992" s="233"/>
      <c r="F992" s="6"/>
      <c r="G992" s="6"/>
      <c r="H992" s="6"/>
    </row>
    <row r="993" spans="2:8" x14ac:dyDescent="0.35">
      <c r="B993" s="6"/>
      <c r="C993" s="6"/>
      <c r="D993" s="6"/>
      <c r="E993" s="233"/>
      <c r="F993" s="6"/>
      <c r="G993" s="6"/>
      <c r="H993" s="6"/>
    </row>
    <row r="994" spans="2:8" x14ac:dyDescent="0.35">
      <c r="B994" s="6"/>
      <c r="C994" s="6"/>
      <c r="D994" s="6"/>
      <c r="E994" s="233"/>
      <c r="F994" s="6"/>
      <c r="G994" s="6"/>
      <c r="H994" s="6"/>
    </row>
    <row r="995" spans="2:8" x14ac:dyDescent="0.35">
      <c r="B995" s="6"/>
      <c r="C995" s="6"/>
      <c r="D995" s="6"/>
      <c r="E995" s="233"/>
      <c r="F995" s="6"/>
      <c r="G995" s="6"/>
      <c r="H995" s="6"/>
    </row>
    <row r="996" spans="2:8" x14ac:dyDescent="0.35">
      <c r="B996" s="6"/>
      <c r="C996" s="6"/>
      <c r="D996" s="6"/>
      <c r="E996" s="233"/>
      <c r="F996" s="6"/>
      <c r="G996" s="6"/>
      <c r="H996" s="6"/>
    </row>
    <row r="997" spans="2:8" x14ac:dyDescent="0.35">
      <c r="B997" s="6"/>
      <c r="C997" s="6"/>
      <c r="D997" s="6"/>
      <c r="E997" s="233"/>
      <c r="F997" s="6"/>
      <c r="G997" s="6"/>
      <c r="H997" s="6"/>
    </row>
    <row r="998" spans="2:8" x14ac:dyDescent="0.35">
      <c r="B998" s="6"/>
      <c r="C998" s="6"/>
      <c r="D998" s="6"/>
      <c r="E998" s="233"/>
      <c r="F998" s="6"/>
      <c r="G998" s="6"/>
      <c r="H998" s="6"/>
    </row>
    <row r="999" spans="2:8" x14ac:dyDescent="0.35">
      <c r="B999" s="6"/>
      <c r="C999" s="6"/>
      <c r="D999" s="6"/>
      <c r="E999" s="233"/>
      <c r="F999" s="6"/>
      <c r="G999" s="6"/>
      <c r="H999" s="6"/>
    </row>
    <row r="1000" spans="2:8" x14ac:dyDescent="0.35">
      <c r="B1000" s="6"/>
      <c r="C1000" s="6"/>
      <c r="D1000" s="6"/>
      <c r="E1000" s="233"/>
      <c r="F1000" s="6"/>
      <c r="G1000" s="6"/>
      <c r="H1000" s="6"/>
    </row>
    <row r="1001" spans="2:8" x14ac:dyDescent="0.35">
      <c r="B1001" s="6"/>
      <c r="C1001" s="6"/>
      <c r="D1001" s="6"/>
      <c r="E1001" s="233"/>
      <c r="F1001" s="6"/>
      <c r="G1001" s="6"/>
      <c r="H1001" s="6"/>
    </row>
    <row r="1002" spans="2:8" x14ac:dyDescent="0.35">
      <c r="B1002" s="6"/>
      <c r="C1002" s="6"/>
      <c r="D1002" s="6"/>
      <c r="E1002" s="233"/>
      <c r="F1002" s="6"/>
      <c r="G1002" s="6"/>
      <c r="H1002" s="6"/>
    </row>
    <row r="1003" spans="2:8" x14ac:dyDescent="0.35">
      <c r="B1003" s="6"/>
      <c r="C1003" s="6"/>
      <c r="D1003" s="6"/>
      <c r="E1003" s="233"/>
      <c r="F1003" s="6"/>
      <c r="G1003" s="6"/>
      <c r="H1003" s="6"/>
    </row>
    <row r="1004" spans="2:8" x14ac:dyDescent="0.35">
      <c r="B1004" s="6"/>
      <c r="C1004" s="6"/>
      <c r="D1004" s="6"/>
      <c r="E1004" s="233"/>
      <c r="F1004" s="6"/>
      <c r="G1004" s="6"/>
      <c r="H1004" s="6"/>
    </row>
    <row r="1005" spans="2:8" x14ac:dyDescent="0.35">
      <c r="B1005" s="6"/>
      <c r="C1005" s="6"/>
      <c r="D1005" s="6"/>
      <c r="E1005" s="233"/>
      <c r="F1005" s="6"/>
      <c r="G1005" s="6"/>
      <c r="H1005" s="6"/>
    </row>
    <row r="1006" spans="2:8" x14ac:dyDescent="0.35">
      <c r="B1006" s="6"/>
      <c r="C1006" s="6"/>
      <c r="D1006" s="6"/>
      <c r="E1006" s="233"/>
      <c r="F1006" s="6"/>
      <c r="G1006" s="6"/>
      <c r="H1006" s="6"/>
    </row>
    <row r="1007" spans="2:8" x14ac:dyDescent="0.35">
      <c r="B1007" s="6"/>
      <c r="C1007" s="6"/>
      <c r="D1007" s="6"/>
      <c r="E1007" s="233"/>
      <c r="F1007" s="6"/>
      <c r="G1007" s="6"/>
      <c r="H1007" s="6"/>
    </row>
    <row r="1008" spans="2:8" x14ac:dyDescent="0.35">
      <c r="B1008" s="6"/>
      <c r="C1008" s="6"/>
      <c r="D1008" s="6"/>
      <c r="E1008" s="233"/>
      <c r="F1008" s="6"/>
      <c r="G1008" s="6"/>
      <c r="H1008" s="6"/>
    </row>
    <row r="1009" spans="2:8" x14ac:dyDescent="0.35">
      <c r="B1009" s="6"/>
      <c r="C1009" s="6"/>
      <c r="D1009" s="6"/>
      <c r="E1009" s="233"/>
      <c r="F1009" s="6"/>
      <c r="G1009" s="6"/>
      <c r="H1009" s="6"/>
    </row>
    <row r="1010" spans="2:8" x14ac:dyDescent="0.35">
      <c r="B1010" s="6"/>
      <c r="C1010" s="6"/>
      <c r="D1010" s="6"/>
      <c r="E1010" s="233"/>
      <c r="F1010" s="6"/>
      <c r="G1010" s="6"/>
      <c r="H1010" s="6"/>
    </row>
    <row r="1011" spans="2:8" x14ac:dyDescent="0.35">
      <c r="B1011" s="6"/>
      <c r="C1011" s="6"/>
      <c r="D1011" s="6"/>
      <c r="E1011" s="233"/>
      <c r="F1011" s="6"/>
      <c r="G1011" s="6"/>
      <c r="H1011" s="6"/>
    </row>
    <row r="1012" spans="2:8" x14ac:dyDescent="0.35">
      <c r="B1012" s="6"/>
      <c r="C1012" s="6"/>
      <c r="D1012" s="6"/>
      <c r="E1012" s="233"/>
      <c r="F1012" s="6"/>
      <c r="G1012" s="6"/>
      <c r="H1012" s="6"/>
    </row>
    <row r="1013" spans="2:8" x14ac:dyDescent="0.35">
      <c r="B1013" s="6"/>
      <c r="C1013" s="6"/>
      <c r="D1013" s="6"/>
      <c r="E1013" s="233"/>
      <c r="F1013" s="6"/>
      <c r="G1013" s="6"/>
      <c r="H1013" s="6"/>
    </row>
    <row r="1014" spans="2:8" x14ac:dyDescent="0.35">
      <c r="B1014" s="6"/>
      <c r="C1014" s="6"/>
      <c r="D1014" s="6"/>
      <c r="E1014" s="233"/>
      <c r="F1014" s="6"/>
      <c r="G1014" s="6"/>
      <c r="H1014" s="6"/>
    </row>
    <row r="1015" spans="2:8" x14ac:dyDescent="0.35">
      <c r="B1015" s="6"/>
      <c r="C1015" s="6"/>
      <c r="D1015" s="6"/>
      <c r="E1015" s="233"/>
      <c r="F1015" s="6"/>
      <c r="G1015" s="6"/>
      <c r="H1015" s="6"/>
    </row>
    <row r="1016" spans="2:8" x14ac:dyDescent="0.35">
      <c r="B1016" s="6"/>
      <c r="C1016" s="6"/>
      <c r="D1016" s="6"/>
      <c r="E1016" s="233"/>
      <c r="F1016" s="6"/>
      <c r="G1016" s="6"/>
      <c r="H1016" s="6"/>
    </row>
    <row r="1017" spans="2:8" x14ac:dyDescent="0.35">
      <c r="B1017" s="6"/>
      <c r="C1017" s="6"/>
      <c r="D1017" s="6"/>
      <c r="E1017" s="233"/>
      <c r="F1017" s="6"/>
      <c r="G1017" s="6"/>
      <c r="H1017" s="6"/>
    </row>
    <row r="1018" spans="2:8" x14ac:dyDescent="0.35">
      <c r="B1018" s="6"/>
      <c r="C1018" s="6"/>
      <c r="D1018" s="6"/>
      <c r="E1018" s="233"/>
      <c r="F1018" s="6"/>
      <c r="G1018" s="6"/>
      <c r="H1018" s="6"/>
    </row>
    <row r="1019" spans="2:8" x14ac:dyDescent="0.35">
      <c r="B1019" s="6"/>
      <c r="C1019" s="6"/>
      <c r="D1019" s="6"/>
      <c r="E1019" s="233"/>
      <c r="F1019" s="6"/>
      <c r="G1019" s="6"/>
      <c r="H1019" s="6"/>
    </row>
    <row r="1020" spans="2:8" x14ac:dyDescent="0.35">
      <c r="B1020" s="6"/>
      <c r="C1020" s="6"/>
      <c r="D1020" s="6"/>
      <c r="E1020" s="233"/>
      <c r="F1020" s="6"/>
      <c r="G1020" s="6"/>
      <c r="H1020" s="6"/>
    </row>
    <row r="1021" spans="2:8" x14ac:dyDescent="0.35">
      <c r="B1021" s="6"/>
      <c r="C1021" s="6"/>
      <c r="D1021" s="6"/>
      <c r="E1021" s="233"/>
      <c r="F1021" s="6"/>
      <c r="G1021" s="6"/>
      <c r="H1021" s="6"/>
    </row>
    <row r="1022" spans="2:8" x14ac:dyDescent="0.35">
      <c r="B1022" s="6"/>
      <c r="C1022" s="6"/>
      <c r="D1022" s="6"/>
      <c r="E1022" s="233"/>
      <c r="F1022" s="6"/>
      <c r="G1022" s="6"/>
      <c r="H1022" s="6"/>
    </row>
    <row r="1023" spans="2:8" x14ac:dyDescent="0.35">
      <c r="B1023" s="6"/>
      <c r="C1023" s="6"/>
      <c r="D1023" s="6"/>
      <c r="E1023" s="233"/>
      <c r="F1023" s="6"/>
      <c r="G1023" s="6"/>
      <c r="H1023" s="6"/>
    </row>
    <row r="1024" spans="2:8" x14ac:dyDescent="0.35">
      <c r="B1024" s="6"/>
      <c r="C1024" s="6"/>
      <c r="D1024" s="6"/>
      <c r="E1024" s="233"/>
      <c r="F1024" s="6"/>
      <c r="G1024" s="6"/>
      <c r="H1024" s="6"/>
    </row>
    <row r="1025" spans="2:8" x14ac:dyDescent="0.35">
      <c r="B1025" s="6"/>
      <c r="C1025" s="6"/>
      <c r="D1025" s="6"/>
      <c r="E1025" s="233"/>
      <c r="F1025" s="6"/>
      <c r="G1025" s="6"/>
      <c r="H1025" s="6"/>
    </row>
    <row r="1026" spans="2:8" x14ac:dyDescent="0.35">
      <c r="B1026" s="6"/>
      <c r="C1026" s="6"/>
      <c r="D1026" s="6"/>
      <c r="E1026" s="233"/>
      <c r="F1026" s="6"/>
      <c r="G1026" s="6"/>
      <c r="H1026" s="6"/>
    </row>
    <row r="1027" spans="2:8" x14ac:dyDescent="0.35">
      <c r="B1027" s="6"/>
      <c r="C1027" s="6"/>
      <c r="D1027" s="6"/>
      <c r="E1027" s="233"/>
      <c r="F1027" s="6"/>
      <c r="G1027" s="6"/>
      <c r="H1027" s="6"/>
    </row>
    <row r="1028" spans="2:8" x14ac:dyDescent="0.35">
      <c r="B1028" s="6"/>
      <c r="C1028" s="6"/>
      <c r="D1028" s="6"/>
      <c r="E1028" s="233"/>
      <c r="F1028" s="6"/>
      <c r="G1028" s="6"/>
      <c r="H1028" s="6"/>
    </row>
    <row r="1029" spans="2:8" x14ac:dyDescent="0.35">
      <c r="B1029" s="6"/>
      <c r="C1029" s="6"/>
      <c r="D1029" s="6"/>
      <c r="E1029" s="233"/>
      <c r="F1029" s="6"/>
      <c r="G1029" s="6"/>
      <c r="H1029" s="6"/>
    </row>
    <row r="1030" spans="2:8" x14ac:dyDescent="0.35">
      <c r="B1030" s="6"/>
      <c r="C1030" s="6"/>
      <c r="D1030" s="6"/>
      <c r="E1030" s="233"/>
      <c r="F1030" s="6"/>
      <c r="G1030" s="6"/>
      <c r="H1030" s="6"/>
    </row>
    <row r="1031" spans="2:8" x14ac:dyDescent="0.35">
      <c r="B1031" s="6"/>
      <c r="C1031" s="6"/>
      <c r="D1031" s="6"/>
      <c r="E1031" s="233"/>
      <c r="F1031" s="6"/>
      <c r="G1031" s="6"/>
      <c r="H1031" s="6"/>
    </row>
    <row r="1032" spans="2:8" x14ac:dyDescent="0.35">
      <c r="B1032" s="6"/>
      <c r="C1032" s="6"/>
      <c r="D1032" s="6"/>
      <c r="E1032" s="233"/>
      <c r="F1032" s="6"/>
      <c r="G1032" s="6"/>
      <c r="H1032" s="6"/>
    </row>
    <row r="1033" spans="2:8" x14ac:dyDescent="0.35">
      <c r="B1033" s="6"/>
      <c r="C1033" s="6"/>
      <c r="D1033" s="6"/>
      <c r="E1033" s="233"/>
      <c r="F1033" s="6"/>
      <c r="G1033" s="6"/>
      <c r="H1033" s="6"/>
    </row>
    <row r="1034" spans="2:8" x14ac:dyDescent="0.35">
      <c r="B1034" s="6"/>
      <c r="C1034" s="6"/>
      <c r="D1034" s="6"/>
      <c r="E1034" s="233"/>
      <c r="F1034" s="6"/>
      <c r="G1034" s="6"/>
      <c r="H1034" s="6"/>
    </row>
    <row r="1035" spans="2:8" x14ac:dyDescent="0.35">
      <c r="B1035" s="6"/>
      <c r="C1035" s="6"/>
      <c r="D1035" s="6"/>
      <c r="E1035" s="233"/>
      <c r="F1035" s="6"/>
      <c r="G1035" s="6"/>
      <c r="H1035" s="6"/>
    </row>
    <row r="1036" spans="2:8" x14ac:dyDescent="0.35">
      <c r="B1036" s="6"/>
      <c r="C1036" s="6"/>
      <c r="D1036" s="6"/>
      <c r="E1036" s="233"/>
      <c r="F1036" s="6"/>
      <c r="G1036" s="6"/>
      <c r="H1036" s="6"/>
    </row>
    <row r="1037" spans="2:8" x14ac:dyDescent="0.35">
      <c r="B1037" s="6"/>
      <c r="C1037" s="6"/>
      <c r="D1037" s="6"/>
      <c r="E1037" s="233"/>
      <c r="F1037" s="6"/>
      <c r="G1037" s="6"/>
      <c r="H1037" s="6"/>
    </row>
    <row r="1038" spans="2:8" x14ac:dyDescent="0.35">
      <c r="B1038" s="6"/>
      <c r="C1038" s="6"/>
      <c r="D1038" s="6"/>
      <c r="E1038" s="233"/>
      <c r="F1038" s="6"/>
      <c r="G1038" s="6"/>
      <c r="H1038" s="6"/>
    </row>
    <row r="1039" spans="2:8" x14ac:dyDescent="0.35">
      <c r="B1039" s="6"/>
      <c r="C1039" s="6"/>
      <c r="D1039" s="6"/>
      <c r="E1039" s="233"/>
      <c r="F1039" s="6"/>
      <c r="G1039" s="6"/>
      <c r="H1039" s="6"/>
    </row>
    <row r="1040" spans="2:8" x14ac:dyDescent="0.35">
      <c r="B1040" s="6"/>
      <c r="C1040" s="6"/>
      <c r="D1040" s="6"/>
      <c r="E1040" s="233"/>
      <c r="F1040" s="6"/>
      <c r="G1040" s="6"/>
      <c r="H1040" s="6"/>
    </row>
    <row r="1041" spans="2:8" x14ac:dyDescent="0.35">
      <c r="B1041" s="6"/>
      <c r="C1041" s="6"/>
      <c r="D1041" s="6"/>
      <c r="E1041" s="233"/>
      <c r="F1041" s="6"/>
      <c r="G1041" s="6"/>
      <c r="H1041" s="6"/>
    </row>
    <row r="1042" spans="2:8" x14ac:dyDescent="0.35">
      <c r="B1042" s="6"/>
      <c r="C1042" s="6"/>
      <c r="D1042" s="6"/>
      <c r="E1042" s="233"/>
      <c r="F1042" s="6"/>
      <c r="G1042" s="6"/>
      <c r="H1042" s="6"/>
    </row>
    <row r="1043" spans="2:8" x14ac:dyDescent="0.35">
      <c r="B1043" s="6"/>
      <c r="C1043" s="6"/>
      <c r="D1043" s="6"/>
      <c r="E1043" s="233"/>
      <c r="F1043" s="6"/>
      <c r="G1043" s="6"/>
      <c r="H1043" s="6"/>
    </row>
    <row r="1044" spans="2:8" x14ac:dyDescent="0.35">
      <c r="B1044" s="6"/>
      <c r="C1044" s="6"/>
      <c r="D1044" s="6"/>
      <c r="E1044" s="233"/>
      <c r="F1044" s="6"/>
      <c r="G1044" s="6"/>
      <c r="H1044" s="6"/>
    </row>
    <row r="1045" spans="2:8" x14ac:dyDescent="0.35">
      <c r="B1045" s="6"/>
      <c r="C1045" s="6"/>
      <c r="D1045" s="6"/>
      <c r="E1045" s="233"/>
      <c r="F1045" s="6"/>
      <c r="G1045" s="6"/>
      <c r="H1045" s="6"/>
    </row>
    <row r="1046" spans="2:8" x14ac:dyDescent="0.35">
      <c r="B1046" s="6"/>
      <c r="C1046" s="6"/>
      <c r="D1046" s="6"/>
      <c r="E1046" s="233"/>
      <c r="F1046" s="6"/>
      <c r="G1046" s="6"/>
      <c r="H1046" s="6"/>
    </row>
    <row r="1047" spans="2:8" x14ac:dyDescent="0.35">
      <c r="B1047" s="6"/>
      <c r="C1047" s="6"/>
      <c r="D1047" s="6"/>
      <c r="E1047" s="233"/>
      <c r="F1047" s="6"/>
      <c r="G1047" s="6"/>
      <c r="H1047" s="6"/>
    </row>
    <row r="1048" spans="2:8" x14ac:dyDescent="0.35">
      <c r="B1048" s="6"/>
      <c r="C1048" s="6"/>
      <c r="D1048" s="6"/>
      <c r="E1048" s="233"/>
      <c r="F1048" s="6"/>
      <c r="G1048" s="6"/>
      <c r="H1048" s="6"/>
    </row>
    <row r="1049" spans="2:8" x14ac:dyDescent="0.35">
      <c r="B1049" s="6"/>
      <c r="C1049" s="6"/>
      <c r="D1049" s="6"/>
      <c r="E1049" s="233"/>
      <c r="F1049" s="6"/>
      <c r="G1049" s="6"/>
      <c r="H1049" s="6"/>
    </row>
    <row r="1050" spans="2:8" x14ac:dyDescent="0.35">
      <c r="B1050" s="6"/>
      <c r="C1050" s="6"/>
      <c r="D1050" s="6"/>
      <c r="E1050" s="233"/>
      <c r="F1050" s="6"/>
      <c r="G1050" s="6"/>
      <c r="H1050" s="6"/>
    </row>
    <row r="1051" spans="2:8" x14ac:dyDescent="0.35">
      <c r="B1051" s="6"/>
      <c r="C1051" s="6"/>
      <c r="D1051" s="6"/>
      <c r="E1051" s="233"/>
      <c r="F1051" s="6"/>
      <c r="G1051" s="6"/>
      <c r="H1051" s="6"/>
    </row>
    <row r="1052" spans="2:8" x14ac:dyDescent="0.35">
      <c r="B1052" s="6"/>
      <c r="C1052" s="6"/>
      <c r="D1052" s="6"/>
      <c r="E1052" s="233"/>
      <c r="F1052" s="6"/>
      <c r="G1052" s="6"/>
      <c r="H1052" s="6"/>
    </row>
    <row r="1053" spans="2:8" x14ac:dyDescent="0.35">
      <c r="B1053" s="6"/>
      <c r="C1053" s="6"/>
      <c r="D1053" s="6"/>
      <c r="E1053" s="233"/>
      <c r="F1053" s="6"/>
      <c r="G1053" s="6"/>
      <c r="H1053" s="6"/>
    </row>
    <row r="1054" spans="2:8" x14ac:dyDescent="0.35">
      <c r="B1054" s="6"/>
      <c r="C1054" s="6"/>
      <c r="D1054" s="6"/>
      <c r="E1054" s="233"/>
      <c r="F1054" s="6"/>
      <c r="G1054" s="6"/>
      <c r="H1054" s="6"/>
    </row>
    <row r="1055" spans="2:8" x14ac:dyDescent="0.35">
      <c r="B1055" s="6"/>
      <c r="C1055" s="6"/>
      <c r="D1055" s="6"/>
      <c r="E1055" s="233"/>
      <c r="F1055" s="6"/>
      <c r="G1055" s="6"/>
      <c r="H1055" s="6"/>
    </row>
    <row r="1056" spans="2:8" x14ac:dyDescent="0.35">
      <c r="B1056" s="6"/>
      <c r="C1056" s="6"/>
      <c r="D1056" s="6"/>
      <c r="E1056" s="233"/>
      <c r="F1056" s="6"/>
      <c r="G1056" s="6"/>
      <c r="H1056" s="6"/>
    </row>
    <row r="1057" spans="2:8" x14ac:dyDescent="0.35">
      <c r="B1057" s="6"/>
      <c r="C1057" s="6"/>
      <c r="D1057" s="6"/>
      <c r="E1057" s="233"/>
      <c r="F1057" s="6"/>
      <c r="G1057" s="6"/>
      <c r="H1057" s="6"/>
    </row>
    <row r="1058" spans="2:8" x14ac:dyDescent="0.35">
      <c r="B1058" s="6"/>
      <c r="C1058" s="6"/>
      <c r="D1058" s="6"/>
      <c r="E1058" s="233"/>
      <c r="F1058" s="6"/>
      <c r="G1058" s="6"/>
      <c r="H1058" s="6"/>
    </row>
    <row r="1059" spans="2:8" x14ac:dyDescent="0.35">
      <c r="B1059" s="6"/>
      <c r="C1059" s="6"/>
      <c r="D1059" s="6"/>
      <c r="E1059" s="233"/>
      <c r="F1059" s="6"/>
      <c r="G1059" s="6"/>
      <c r="H1059" s="6"/>
    </row>
    <row r="1060" spans="2:8" x14ac:dyDescent="0.35">
      <c r="B1060" s="6"/>
      <c r="C1060" s="6"/>
      <c r="D1060" s="6"/>
      <c r="E1060" s="233"/>
      <c r="F1060" s="6"/>
      <c r="G1060" s="6"/>
      <c r="H1060" s="6"/>
    </row>
    <row r="1061" spans="2:8" x14ac:dyDescent="0.35">
      <c r="B1061" s="6"/>
      <c r="C1061" s="6"/>
      <c r="D1061" s="6"/>
      <c r="E1061" s="233"/>
      <c r="F1061" s="6"/>
      <c r="G1061" s="6"/>
      <c r="H1061" s="6"/>
    </row>
    <row r="1062" spans="2:8" x14ac:dyDescent="0.35">
      <c r="B1062" s="6"/>
      <c r="C1062" s="6"/>
      <c r="D1062" s="6"/>
      <c r="E1062" s="233"/>
      <c r="F1062" s="6"/>
      <c r="G1062" s="6"/>
      <c r="H1062" s="6"/>
    </row>
    <row r="1063" spans="2:8" x14ac:dyDescent="0.35">
      <c r="B1063" s="6"/>
      <c r="C1063" s="6"/>
      <c r="D1063" s="6"/>
      <c r="E1063" s="233"/>
      <c r="F1063" s="6"/>
      <c r="G1063" s="6"/>
      <c r="H1063" s="6"/>
    </row>
    <row r="1064" spans="2:8" x14ac:dyDescent="0.35">
      <c r="B1064" s="6"/>
      <c r="C1064" s="6"/>
      <c r="D1064" s="6"/>
      <c r="E1064" s="233"/>
      <c r="F1064" s="6"/>
      <c r="G1064" s="6"/>
      <c r="H1064" s="6"/>
    </row>
    <row r="1065" spans="2:8" x14ac:dyDescent="0.35">
      <c r="B1065" s="6"/>
      <c r="C1065" s="6"/>
      <c r="D1065" s="6"/>
      <c r="E1065" s="233"/>
      <c r="F1065" s="6"/>
      <c r="G1065" s="6"/>
      <c r="H1065" s="6"/>
    </row>
    <row r="1066" spans="2:8" x14ac:dyDescent="0.35">
      <c r="B1066" s="6"/>
      <c r="C1066" s="6"/>
      <c r="D1066" s="6"/>
      <c r="E1066" s="233"/>
      <c r="F1066" s="6"/>
      <c r="G1066" s="6"/>
      <c r="H1066" s="6"/>
    </row>
    <row r="1067" spans="2:8" x14ac:dyDescent="0.35">
      <c r="B1067" s="6"/>
      <c r="C1067" s="6"/>
      <c r="D1067" s="6"/>
      <c r="E1067" s="233"/>
      <c r="F1067" s="6"/>
      <c r="G1067" s="6"/>
      <c r="H1067" s="6"/>
    </row>
    <row r="1068" spans="2:8" x14ac:dyDescent="0.35">
      <c r="B1068" s="6"/>
      <c r="C1068" s="6"/>
      <c r="D1068" s="6"/>
      <c r="E1068" s="233"/>
      <c r="F1068" s="6"/>
      <c r="G1068" s="6"/>
      <c r="H1068" s="6"/>
    </row>
    <row r="1069" spans="2:8" x14ac:dyDescent="0.35">
      <c r="B1069" s="6"/>
      <c r="C1069" s="6"/>
      <c r="D1069" s="6"/>
      <c r="E1069" s="233"/>
      <c r="F1069" s="6"/>
      <c r="G1069" s="6"/>
      <c r="H1069" s="6"/>
    </row>
    <row r="1070" spans="2:8" x14ac:dyDescent="0.35">
      <c r="B1070" s="6"/>
      <c r="C1070" s="6"/>
      <c r="D1070" s="6"/>
      <c r="E1070" s="233"/>
      <c r="F1070" s="6"/>
      <c r="G1070" s="6"/>
      <c r="H1070" s="6"/>
    </row>
    <row r="1071" spans="2:8" x14ac:dyDescent="0.35">
      <c r="B1071" s="6"/>
      <c r="C1071" s="6"/>
      <c r="D1071" s="6"/>
      <c r="E1071" s="233"/>
      <c r="F1071" s="6"/>
      <c r="G1071" s="6"/>
      <c r="H1071" s="6"/>
    </row>
    <row r="1072" spans="2:8" x14ac:dyDescent="0.35">
      <c r="B1072" s="6"/>
      <c r="C1072" s="6"/>
      <c r="D1072" s="6"/>
      <c r="E1072" s="233"/>
      <c r="F1072" s="6"/>
      <c r="G1072" s="6"/>
      <c r="H1072" s="6"/>
    </row>
    <row r="1073" spans="2:8" x14ac:dyDescent="0.35">
      <c r="B1073" s="6"/>
      <c r="C1073" s="6"/>
      <c r="D1073" s="6"/>
      <c r="E1073" s="233"/>
      <c r="F1073" s="6"/>
      <c r="G1073" s="6"/>
      <c r="H1073" s="6"/>
    </row>
    <row r="1074" spans="2:8" x14ac:dyDescent="0.35">
      <c r="B1074" s="6"/>
      <c r="C1074" s="6"/>
      <c r="D1074" s="6"/>
      <c r="E1074" s="233"/>
      <c r="F1074" s="6"/>
      <c r="G1074" s="6"/>
      <c r="H1074" s="6"/>
    </row>
    <row r="1075" spans="2:8" x14ac:dyDescent="0.35">
      <c r="B1075" s="6"/>
      <c r="C1075" s="6"/>
      <c r="D1075" s="6"/>
      <c r="E1075" s="233"/>
      <c r="F1075" s="6"/>
      <c r="G1075" s="6"/>
      <c r="H1075" s="6"/>
    </row>
    <row r="1076" spans="2:8" x14ac:dyDescent="0.35">
      <c r="B1076" s="6"/>
      <c r="C1076" s="6"/>
      <c r="D1076" s="6"/>
      <c r="E1076" s="233"/>
      <c r="F1076" s="6"/>
      <c r="G1076" s="6"/>
      <c r="H1076" s="6"/>
    </row>
    <row r="1077" spans="2:8" x14ac:dyDescent="0.35">
      <c r="B1077" s="6"/>
      <c r="C1077" s="6"/>
      <c r="D1077" s="6"/>
      <c r="E1077" s="233"/>
      <c r="F1077" s="6"/>
      <c r="G1077" s="6"/>
      <c r="H1077" s="6"/>
    </row>
    <row r="1078" spans="2:8" x14ac:dyDescent="0.35">
      <c r="B1078" s="6"/>
      <c r="C1078" s="6"/>
      <c r="D1078" s="6"/>
      <c r="E1078" s="233"/>
      <c r="F1078" s="6"/>
      <c r="G1078" s="6"/>
      <c r="H1078" s="6"/>
    </row>
    <row r="1079" spans="2:8" x14ac:dyDescent="0.35">
      <c r="B1079" s="6"/>
      <c r="C1079" s="6"/>
      <c r="D1079" s="6"/>
      <c r="E1079" s="233"/>
      <c r="F1079" s="6"/>
      <c r="G1079" s="6"/>
      <c r="H1079" s="6"/>
    </row>
    <row r="1080" spans="2:8" x14ac:dyDescent="0.35">
      <c r="B1080" s="6"/>
      <c r="C1080" s="6"/>
      <c r="D1080" s="6"/>
      <c r="E1080" s="233"/>
      <c r="F1080" s="6"/>
      <c r="G1080" s="6"/>
      <c r="H1080" s="6"/>
    </row>
    <row r="1081" spans="2:8" x14ac:dyDescent="0.35">
      <c r="B1081" s="6"/>
      <c r="C1081" s="6"/>
      <c r="D1081" s="6"/>
      <c r="E1081" s="233"/>
      <c r="F1081" s="6"/>
      <c r="G1081" s="6"/>
      <c r="H1081" s="6"/>
    </row>
    <row r="1082" spans="2:8" x14ac:dyDescent="0.35">
      <c r="B1082" s="6"/>
      <c r="C1082" s="6"/>
      <c r="D1082" s="6"/>
      <c r="E1082" s="233"/>
      <c r="F1082" s="6"/>
      <c r="G1082" s="6"/>
      <c r="H1082" s="6"/>
    </row>
    <row r="1083" spans="2:8" x14ac:dyDescent="0.35">
      <c r="B1083" s="6"/>
      <c r="C1083" s="6"/>
      <c r="D1083" s="6"/>
      <c r="E1083" s="233"/>
      <c r="F1083" s="6"/>
      <c r="G1083" s="6"/>
      <c r="H1083" s="6"/>
    </row>
    <row r="1084" spans="2:8" x14ac:dyDescent="0.35">
      <c r="B1084" s="6"/>
      <c r="C1084" s="6"/>
      <c r="D1084" s="6"/>
      <c r="E1084" s="233"/>
      <c r="F1084" s="6"/>
      <c r="G1084" s="6"/>
      <c r="H1084" s="6"/>
    </row>
    <row r="1085" spans="2:8" x14ac:dyDescent="0.35">
      <c r="B1085" s="6"/>
      <c r="C1085" s="6"/>
      <c r="D1085" s="6"/>
      <c r="E1085" s="233"/>
      <c r="F1085" s="6"/>
      <c r="G1085" s="6"/>
      <c r="H1085" s="6"/>
    </row>
    <row r="1086" spans="2:8" x14ac:dyDescent="0.35">
      <c r="B1086" s="6"/>
      <c r="C1086" s="6"/>
      <c r="D1086" s="6"/>
      <c r="E1086" s="233"/>
      <c r="F1086" s="6"/>
      <c r="G1086" s="6"/>
      <c r="H1086" s="6"/>
    </row>
    <row r="1087" spans="2:8" x14ac:dyDescent="0.35">
      <c r="B1087" s="6"/>
      <c r="C1087" s="6"/>
      <c r="D1087" s="6"/>
      <c r="E1087" s="233"/>
      <c r="F1087" s="6"/>
      <c r="G1087" s="6"/>
      <c r="H1087" s="6"/>
    </row>
    <row r="1088" spans="2:8" x14ac:dyDescent="0.35">
      <c r="B1088" s="6"/>
      <c r="C1088" s="6"/>
      <c r="D1088" s="6"/>
      <c r="E1088" s="233"/>
      <c r="F1088" s="6"/>
      <c r="G1088" s="6"/>
      <c r="H1088" s="6"/>
    </row>
    <row r="1089" spans="2:8" x14ac:dyDescent="0.35">
      <c r="B1089" s="6"/>
      <c r="C1089" s="6"/>
      <c r="D1089" s="6"/>
      <c r="E1089" s="233"/>
      <c r="F1089" s="6"/>
      <c r="G1089" s="6"/>
      <c r="H1089" s="6"/>
    </row>
    <row r="1090" spans="2:8" x14ac:dyDescent="0.35">
      <c r="B1090" s="6"/>
      <c r="C1090" s="6"/>
      <c r="D1090" s="6"/>
      <c r="E1090" s="233"/>
      <c r="F1090" s="6"/>
      <c r="G1090" s="6"/>
      <c r="H1090" s="6"/>
    </row>
    <row r="1091" spans="2:8" x14ac:dyDescent="0.35">
      <c r="B1091" s="6"/>
      <c r="C1091" s="6"/>
      <c r="D1091" s="6"/>
      <c r="E1091" s="233"/>
      <c r="F1091" s="6"/>
      <c r="G1091" s="6"/>
      <c r="H1091" s="6"/>
    </row>
    <row r="1092" spans="2:8" x14ac:dyDescent="0.35">
      <c r="B1092" s="6"/>
      <c r="C1092" s="6"/>
      <c r="D1092" s="6"/>
      <c r="E1092" s="233"/>
      <c r="F1092" s="6"/>
      <c r="G1092" s="6"/>
      <c r="H1092" s="6"/>
    </row>
    <row r="1093" spans="2:8" x14ac:dyDescent="0.35">
      <c r="B1093" s="6"/>
      <c r="C1093" s="6"/>
      <c r="D1093" s="6"/>
      <c r="E1093" s="233"/>
      <c r="F1093" s="6"/>
      <c r="G1093" s="6"/>
      <c r="H1093" s="6"/>
    </row>
    <row r="1094" spans="2:8" x14ac:dyDescent="0.35">
      <c r="B1094" s="6"/>
      <c r="C1094" s="6"/>
      <c r="D1094" s="6"/>
      <c r="E1094" s="233"/>
      <c r="F1094" s="6"/>
      <c r="G1094" s="6"/>
      <c r="H1094" s="6"/>
    </row>
    <row r="1095" spans="2:8" x14ac:dyDescent="0.35">
      <c r="B1095" s="6"/>
      <c r="C1095" s="6"/>
      <c r="D1095" s="6"/>
      <c r="E1095" s="233"/>
      <c r="F1095" s="6"/>
      <c r="G1095" s="6"/>
      <c r="H1095" s="6"/>
    </row>
    <row r="1096" spans="2:8" x14ac:dyDescent="0.35">
      <c r="B1096" s="6"/>
      <c r="C1096" s="6"/>
      <c r="D1096" s="6"/>
      <c r="E1096" s="233"/>
      <c r="F1096" s="6"/>
      <c r="G1096" s="6"/>
      <c r="H1096" s="6"/>
    </row>
    <row r="1097" spans="2:8" x14ac:dyDescent="0.35">
      <c r="B1097" s="6"/>
      <c r="C1097" s="6"/>
      <c r="D1097" s="6"/>
      <c r="E1097" s="233"/>
      <c r="F1097" s="6"/>
      <c r="G1097" s="6"/>
      <c r="H1097" s="6"/>
    </row>
    <row r="1098" spans="2:8" x14ac:dyDescent="0.35">
      <c r="B1098" s="6"/>
      <c r="C1098" s="6"/>
      <c r="D1098" s="6"/>
      <c r="E1098" s="233"/>
      <c r="F1098" s="6"/>
      <c r="G1098" s="6"/>
      <c r="H1098" s="6"/>
    </row>
    <row r="1099" spans="2:8" x14ac:dyDescent="0.35">
      <c r="B1099" s="6"/>
      <c r="C1099" s="6"/>
      <c r="D1099" s="6"/>
      <c r="E1099" s="233"/>
      <c r="F1099" s="6"/>
      <c r="G1099" s="6"/>
      <c r="H1099" s="6"/>
    </row>
    <row r="1100" spans="2:8" x14ac:dyDescent="0.35">
      <c r="B1100" s="6"/>
      <c r="C1100" s="6"/>
      <c r="D1100" s="6"/>
      <c r="E1100" s="233"/>
      <c r="F1100" s="6"/>
      <c r="G1100" s="6"/>
      <c r="H1100" s="6"/>
    </row>
    <row r="1101" spans="2:8" x14ac:dyDescent="0.35">
      <c r="B1101" s="6"/>
      <c r="C1101" s="6"/>
      <c r="D1101" s="6"/>
      <c r="E1101" s="233"/>
      <c r="F1101" s="6"/>
      <c r="G1101" s="6"/>
      <c r="H1101" s="6"/>
    </row>
    <row r="1102" spans="2:8" x14ac:dyDescent="0.35">
      <c r="B1102" s="6"/>
      <c r="C1102" s="6"/>
      <c r="D1102" s="6"/>
      <c r="E1102" s="233"/>
      <c r="F1102" s="6"/>
      <c r="G1102" s="6"/>
      <c r="H1102" s="6"/>
    </row>
    <row r="1103" spans="2:8" x14ac:dyDescent="0.35">
      <c r="B1103" s="6"/>
      <c r="C1103" s="6"/>
      <c r="D1103" s="6"/>
      <c r="E1103" s="233"/>
      <c r="F1103" s="6"/>
      <c r="G1103" s="6"/>
      <c r="H1103" s="6"/>
    </row>
    <row r="1104" spans="2:8" x14ac:dyDescent="0.35">
      <c r="B1104" s="6"/>
      <c r="C1104" s="6"/>
      <c r="D1104" s="6"/>
      <c r="E1104" s="233"/>
      <c r="F1104" s="6"/>
      <c r="G1104" s="6"/>
      <c r="H1104" s="6"/>
    </row>
    <row r="1105" spans="2:8" x14ac:dyDescent="0.35">
      <c r="B1105" s="6"/>
      <c r="C1105" s="6"/>
      <c r="D1105" s="6"/>
      <c r="E1105" s="233"/>
      <c r="F1105" s="6"/>
      <c r="G1105" s="6"/>
      <c r="H1105" s="6"/>
    </row>
    <row r="1106" spans="2:8" x14ac:dyDescent="0.35">
      <c r="B1106" s="6"/>
      <c r="C1106" s="6"/>
      <c r="D1106" s="6"/>
      <c r="E1106" s="233"/>
      <c r="F1106" s="6"/>
      <c r="G1106" s="6"/>
      <c r="H1106" s="6"/>
    </row>
    <row r="1107" spans="2:8" x14ac:dyDescent="0.35">
      <c r="B1107" s="6"/>
      <c r="C1107" s="6"/>
      <c r="D1107" s="6"/>
      <c r="E1107" s="233"/>
      <c r="F1107" s="6"/>
      <c r="G1107" s="6"/>
      <c r="H1107" s="6"/>
    </row>
    <row r="1108" spans="2:8" x14ac:dyDescent="0.35">
      <c r="B1108" s="6"/>
      <c r="C1108" s="6"/>
      <c r="D1108" s="6"/>
      <c r="E1108" s="233"/>
      <c r="F1108" s="6"/>
      <c r="G1108" s="6"/>
      <c r="H1108" s="6"/>
    </row>
    <row r="1109" spans="2:8" x14ac:dyDescent="0.35">
      <c r="B1109" s="6"/>
      <c r="C1109" s="6"/>
      <c r="D1109" s="6"/>
      <c r="E1109" s="233"/>
      <c r="F1109" s="6"/>
      <c r="G1109" s="6"/>
      <c r="H1109" s="6"/>
    </row>
    <row r="1110" spans="2:8" x14ac:dyDescent="0.35">
      <c r="B1110" s="6"/>
      <c r="C1110" s="6"/>
      <c r="D1110" s="6"/>
      <c r="E1110" s="233"/>
      <c r="F1110" s="6"/>
      <c r="G1110" s="6"/>
      <c r="H1110" s="6"/>
    </row>
    <row r="1111" spans="2:8" x14ac:dyDescent="0.35">
      <c r="B1111" s="6"/>
      <c r="C1111" s="6"/>
      <c r="D1111" s="6"/>
      <c r="E1111" s="233"/>
      <c r="F1111" s="6"/>
      <c r="G1111" s="6"/>
      <c r="H1111" s="6"/>
    </row>
    <row r="1112" spans="2:8" x14ac:dyDescent="0.35">
      <c r="B1112" s="6"/>
      <c r="C1112" s="6"/>
      <c r="D1112" s="6"/>
      <c r="E1112" s="233"/>
      <c r="F1112" s="6"/>
      <c r="G1112" s="6"/>
      <c r="H1112" s="6"/>
    </row>
    <row r="1113" spans="2:8" x14ac:dyDescent="0.35">
      <c r="B1113" s="6"/>
      <c r="C1113" s="6"/>
      <c r="D1113" s="6"/>
      <c r="E1113" s="233"/>
      <c r="F1113" s="6"/>
      <c r="G1113" s="6"/>
      <c r="H1113" s="6"/>
    </row>
    <row r="1114" spans="2:8" x14ac:dyDescent="0.35">
      <c r="B1114" s="6"/>
      <c r="C1114" s="6"/>
      <c r="D1114" s="6"/>
      <c r="E1114" s="233"/>
      <c r="F1114" s="6"/>
      <c r="G1114" s="6"/>
      <c r="H1114" s="6"/>
    </row>
    <row r="1115" spans="2:8" x14ac:dyDescent="0.35">
      <c r="B1115" s="6"/>
      <c r="C1115" s="6"/>
      <c r="D1115" s="6"/>
      <c r="E1115" s="233"/>
      <c r="F1115" s="6"/>
      <c r="G1115" s="6"/>
      <c r="H1115" s="6"/>
    </row>
    <row r="1116" spans="2:8" x14ac:dyDescent="0.35">
      <c r="B1116" s="6"/>
      <c r="C1116" s="6"/>
      <c r="D1116" s="6"/>
      <c r="E1116" s="233"/>
      <c r="F1116" s="6"/>
      <c r="G1116" s="6"/>
      <c r="H1116" s="6"/>
    </row>
    <row r="1117" spans="2:8" x14ac:dyDescent="0.35">
      <c r="B1117" s="6"/>
      <c r="C1117" s="6"/>
      <c r="D1117" s="6"/>
      <c r="E1117" s="233"/>
      <c r="F1117" s="6"/>
      <c r="G1117" s="6"/>
      <c r="H1117" s="6"/>
    </row>
    <row r="1118" spans="2:8" x14ac:dyDescent="0.35">
      <c r="B1118" s="6"/>
      <c r="C1118" s="6"/>
      <c r="D1118" s="6"/>
      <c r="E1118" s="233"/>
      <c r="F1118" s="6"/>
      <c r="G1118" s="6"/>
      <c r="H1118" s="6"/>
    </row>
    <row r="1119" spans="2:8" x14ac:dyDescent="0.35">
      <c r="B1119" s="6"/>
      <c r="C1119" s="6"/>
      <c r="D1119" s="6"/>
      <c r="E1119" s="233"/>
      <c r="F1119" s="6"/>
      <c r="G1119" s="6"/>
      <c r="H1119" s="6"/>
    </row>
    <row r="1120" spans="2:8" x14ac:dyDescent="0.35">
      <c r="B1120" s="6"/>
      <c r="C1120" s="6"/>
      <c r="D1120" s="6"/>
      <c r="E1120" s="233"/>
      <c r="F1120" s="6"/>
      <c r="G1120" s="6"/>
      <c r="H1120" s="6"/>
    </row>
    <row r="1121" spans="2:8" x14ac:dyDescent="0.35">
      <c r="B1121" s="6"/>
      <c r="C1121" s="6"/>
      <c r="D1121" s="6"/>
      <c r="E1121" s="233"/>
      <c r="F1121" s="6"/>
      <c r="G1121" s="6"/>
      <c r="H1121" s="6"/>
    </row>
    <row r="1122" spans="2:8" x14ac:dyDescent="0.35">
      <c r="B1122" s="6"/>
      <c r="C1122" s="6"/>
      <c r="D1122" s="6"/>
      <c r="E1122" s="233"/>
      <c r="F1122" s="6"/>
      <c r="G1122" s="6"/>
      <c r="H1122" s="6"/>
    </row>
    <row r="1123" spans="2:8" x14ac:dyDescent="0.35">
      <c r="B1123" s="6"/>
      <c r="C1123" s="6"/>
      <c r="D1123" s="6"/>
      <c r="E1123" s="233"/>
      <c r="F1123" s="6"/>
      <c r="G1123" s="6"/>
      <c r="H1123" s="6"/>
    </row>
    <row r="1124" spans="2:8" x14ac:dyDescent="0.35">
      <c r="B1124" s="6"/>
      <c r="C1124" s="6"/>
      <c r="D1124" s="6"/>
      <c r="E1124" s="233"/>
      <c r="F1124" s="6"/>
      <c r="G1124" s="6"/>
      <c r="H1124" s="6"/>
    </row>
    <row r="1125" spans="2:8" x14ac:dyDescent="0.35">
      <c r="B1125" s="6"/>
      <c r="C1125" s="6"/>
      <c r="D1125" s="6"/>
      <c r="E1125" s="233"/>
      <c r="F1125" s="6"/>
      <c r="G1125" s="6"/>
      <c r="H1125" s="6"/>
    </row>
    <row r="1126" spans="2:8" x14ac:dyDescent="0.35">
      <c r="B1126" s="6"/>
      <c r="C1126" s="6"/>
      <c r="D1126" s="6"/>
      <c r="E1126" s="233"/>
      <c r="F1126" s="6"/>
      <c r="G1126" s="6"/>
      <c r="H1126" s="6"/>
    </row>
    <row r="1127" spans="2:8" x14ac:dyDescent="0.35">
      <c r="B1127" s="6"/>
      <c r="C1127" s="6"/>
      <c r="D1127" s="6"/>
      <c r="E1127" s="233"/>
      <c r="F1127" s="6"/>
      <c r="G1127" s="6"/>
      <c r="H1127" s="6"/>
    </row>
    <row r="1128" spans="2:8" x14ac:dyDescent="0.35">
      <c r="B1128" s="6"/>
      <c r="C1128" s="6"/>
      <c r="D1128" s="6"/>
      <c r="E1128" s="233"/>
      <c r="F1128" s="6"/>
      <c r="G1128" s="6"/>
      <c r="H1128" s="6"/>
    </row>
    <row r="1129" spans="2:8" x14ac:dyDescent="0.35">
      <c r="B1129" s="6"/>
      <c r="C1129" s="6"/>
      <c r="D1129" s="6"/>
      <c r="E1129" s="233"/>
      <c r="F1129" s="6"/>
      <c r="G1129" s="6"/>
      <c r="H1129" s="6"/>
    </row>
    <row r="1130" spans="2:8" x14ac:dyDescent="0.35">
      <c r="B1130" s="6"/>
      <c r="C1130" s="6"/>
      <c r="D1130" s="6"/>
      <c r="E1130" s="233"/>
      <c r="F1130" s="6"/>
      <c r="G1130" s="6"/>
      <c r="H1130" s="6"/>
    </row>
    <row r="1131" spans="2:8" x14ac:dyDescent="0.35">
      <c r="B1131" s="6"/>
      <c r="C1131" s="6"/>
      <c r="D1131" s="6"/>
      <c r="E1131" s="233"/>
      <c r="F1131" s="6"/>
      <c r="G1131" s="6"/>
      <c r="H1131" s="6"/>
    </row>
    <row r="1132" spans="2:8" x14ac:dyDescent="0.35">
      <c r="B1132" s="6"/>
      <c r="C1132" s="6"/>
      <c r="D1132" s="6"/>
      <c r="E1132" s="233"/>
      <c r="F1132" s="6"/>
      <c r="G1132" s="6"/>
      <c r="H1132" s="6"/>
    </row>
    <row r="1133" spans="2:8" x14ac:dyDescent="0.35">
      <c r="B1133" s="6"/>
      <c r="C1133" s="6"/>
      <c r="D1133" s="6"/>
      <c r="E1133" s="233"/>
      <c r="F1133" s="6"/>
      <c r="G1133" s="6"/>
      <c r="H1133" s="6"/>
    </row>
    <row r="1134" spans="2:8" x14ac:dyDescent="0.35">
      <c r="B1134" s="6"/>
      <c r="C1134" s="6"/>
      <c r="D1134" s="6"/>
      <c r="E1134" s="233"/>
      <c r="F1134" s="6"/>
      <c r="G1134" s="6"/>
      <c r="H1134" s="6"/>
    </row>
    <row r="1135" spans="2:8" x14ac:dyDescent="0.35">
      <c r="B1135" s="6"/>
      <c r="C1135" s="6"/>
      <c r="D1135" s="6"/>
      <c r="E1135" s="233"/>
      <c r="F1135" s="6"/>
      <c r="G1135" s="6"/>
      <c r="H1135" s="6"/>
    </row>
    <row r="1136" spans="2:8" x14ac:dyDescent="0.35">
      <c r="B1136" s="6"/>
      <c r="C1136" s="6"/>
      <c r="D1136" s="6"/>
      <c r="E1136" s="233"/>
      <c r="F1136" s="6"/>
      <c r="G1136" s="6"/>
      <c r="H1136" s="6"/>
    </row>
    <row r="1137" spans="2:8" x14ac:dyDescent="0.35">
      <c r="B1137" s="6"/>
      <c r="C1137" s="6"/>
      <c r="D1137" s="6"/>
      <c r="E1137" s="233"/>
      <c r="F1137" s="6"/>
      <c r="G1137" s="6"/>
      <c r="H1137" s="6"/>
    </row>
    <row r="1138" spans="2:8" x14ac:dyDescent="0.35">
      <c r="B1138" s="6"/>
      <c r="C1138" s="6"/>
      <c r="D1138" s="6"/>
      <c r="E1138" s="233"/>
      <c r="F1138" s="6"/>
      <c r="G1138" s="6"/>
      <c r="H1138" s="6"/>
    </row>
    <row r="1139" spans="2:8" x14ac:dyDescent="0.35">
      <c r="B1139" s="6"/>
      <c r="C1139" s="6"/>
      <c r="D1139" s="6"/>
      <c r="E1139" s="233"/>
      <c r="F1139" s="6"/>
      <c r="G1139" s="6"/>
      <c r="H1139" s="6"/>
    </row>
    <row r="1140" spans="2:8" x14ac:dyDescent="0.35">
      <c r="B1140" s="6"/>
      <c r="C1140" s="6"/>
      <c r="D1140" s="6"/>
      <c r="E1140" s="233"/>
      <c r="F1140" s="6"/>
      <c r="G1140" s="6"/>
      <c r="H1140" s="6"/>
    </row>
    <row r="1141" spans="2:8" x14ac:dyDescent="0.35">
      <c r="B1141" s="6"/>
      <c r="C1141" s="6"/>
      <c r="D1141" s="6"/>
      <c r="E1141" s="233"/>
      <c r="F1141" s="6"/>
      <c r="G1141" s="6"/>
      <c r="H1141" s="6"/>
    </row>
    <row r="1142" spans="2:8" x14ac:dyDescent="0.35">
      <c r="B1142" s="6"/>
      <c r="C1142" s="6"/>
      <c r="D1142" s="6"/>
      <c r="E1142" s="233"/>
      <c r="F1142" s="6"/>
      <c r="G1142" s="6"/>
      <c r="H1142" s="6"/>
    </row>
    <row r="1143" spans="2:8" x14ac:dyDescent="0.35">
      <c r="B1143" s="6"/>
      <c r="C1143" s="6"/>
      <c r="D1143" s="6"/>
      <c r="E1143" s="233"/>
      <c r="F1143" s="6"/>
      <c r="G1143" s="6"/>
      <c r="H1143" s="6"/>
    </row>
    <row r="1144" spans="2:8" x14ac:dyDescent="0.35">
      <c r="B1144" s="6"/>
      <c r="C1144" s="6"/>
      <c r="D1144" s="6"/>
      <c r="E1144" s="233"/>
      <c r="F1144" s="6"/>
      <c r="G1144" s="6"/>
      <c r="H1144" s="6"/>
    </row>
    <row r="1145" spans="2:8" x14ac:dyDescent="0.35">
      <c r="B1145" s="6"/>
      <c r="C1145" s="6"/>
      <c r="D1145" s="6"/>
      <c r="E1145" s="233"/>
      <c r="F1145" s="6"/>
      <c r="G1145" s="6"/>
      <c r="H1145" s="6"/>
    </row>
    <row r="1146" spans="2:8" x14ac:dyDescent="0.35">
      <c r="B1146" s="6"/>
      <c r="C1146" s="6"/>
      <c r="D1146" s="6"/>
      <c r="E1146" s="233"/>
      <c r="F1146" s="6"/>
      <c r="G1146" s="6"/>
      <c r="H1146" s="6"/>
    </row>
    <row r="1147" spans="2:8" x14ac:dyDescent="0.35">
      <c r="B1147" s="6"/>
      <c r="C1147" s="6"/>
      <c r="D1147" s="6"/>
      <c r="E1147" s="233"/>
      <c r="F1147" s="6"/>
      <c r="G1147" s="6"/>
      <c r="H1147" s="6"/>
    </row>
    <row r="1148" spans="2:8" x14ac:dyDescent="0.35">
      <c r="B1148" s="6"/>
      <c r="C1148" s="6"/>
      <c r="D1148" s="6"/>
      <c r="E1148" s="233"/>
      <c r="F1148" s="6"/>
      <c r="G1148" s="6"/>
      <c r="H1148" s="6"/>
    </row>
    <row r="1149" spans="2:8" x14ac:dyDescent="0.35">
      <c r="B1149" s="6"/>
      <c r="C1149" s="6"/>
      <c r="D1149" s="6"/>
      <c r="E1149" s="233"/>
      <c r="F1149" s="6"/>
      <c r="G1149" s="6"/>
      <c r="H1149" s="6"/>
    </row>
    <row r="1150" spans="2:8" x14ac:dyDescent="0.35">
      <c r="B1150" s="6"/>
      <c r="C1150" s="6"/>
      <c r="D1150" s="6"/>
      <c r="E1150" s="233"/>
      <c r="F1150" s="6"/>
      <c r="G1150" s="6"/>
      <c r="H1150" s="6"/>
    </row>
    <row r="1151" spans="2:8" x14ac:dyDescent="0.35">
      <c r="B1151" s="6"/>
      <c r="C1151" s="6"/>
      <c r="D1151" s="6"/>
      <c r="E1151" s="233"/>
      <c r="F1151" s="6"/>
      <c r="G1151" s="6"/>
      <c r="H1151" s="6"/>
    </row>
    <row r="1152" spans="2:8" x14ac:dyDescent="0.35">
      <c r="B1152" s="6"/>
      <c r="C1152" s="6"/>
      <c r="D1152" s="6"/>
      <c r="E1152" s="233"/>
      <c r="F1152" s="6"/>
      <c r="G1152" s="6"/>
      <c r="H1152" s="6"/>
    </row>
    <row r="1153" spans="2:8" x14ac:dyDescent="0.35">
      <c r="B1153" s="6"/>
      <c r="C1153" s="6"/>
      <c r="D1153" s="6"/>
      <c r="E1153" s="233"/>
      <c r="F1153" s="6"/>
      <c r="G1153" s="6"/>
      <c r="H1153" s="6"/>
    </row>
    <row r="1154" spans="2:8" x14ac:dyDescent="0.35">
      <c r="B1154" s="6"/>
      <c r="C1154" s="6"/>
      <c r="D1154" s="6"/>
      <c r="E1154" s="233"/>
      <c r="F1154" s="6"/>
      <c r="G1154" s="6"/>
      <c r="H1154" s="6"/>
    </row>
    <row r="1155" spans="2:8" x14ac:dyDescent="0.35">
      <c r="B1155" s="6"/>
      <c r="C1155" s="6"/>
      <c r="D1155" s="6"/>
      <c r="E1155" s="233"/>
      <c r="F1155" s="6"/>
      <c r="G1155" s="6"/>
      <c r="H1155" s="6"/>
    </row>
    <row r="1156" spans="2:8" x14ac:dyDescent="0.35">
      <c r="B1156" s="6"/>
      <c r="C1156" s="6"/>
      <c r="D1156" s="6"/>
      <c r="E1156" s="233"/>
      <c r="F1156" s="6"/>
      <c r="G1156" s="6"/>
      <c r="H1156" s="6"/>
    </row>
    <row r="1157" spans="2:8" x14ac:dyDescent="0.35">
      <c r="B1157" s="6"/>
      <c r="C1157" s="6"/>
      <c r="D1157" s="6"/>
      <c r="E1157" s="233"/>
      <c r="F1157" s="6"/>
      <c r="G1157" s="6"/>
      <c r="H1157" s="6"/>
    </row>
    <row r="1158" spans="2:8" x14ac:dyDescent="0.35">
      <c r="B1158" s="6"/>
      <c r="C1158" s="6"/>
      <c r="D1158" s="6"/>
      <c r="E1158" s="233"/>
      <c r="F1158" s="6"/>
      <c r="G1158" s="6"/>
      <c r="H1158" s="6"/>
    </row>
    <row r="1159" spans="2:8" x14ac:dyDescent="0.35">
      <c r="B1159" s="6"/>
      <c r="C1159" s="6"/>
      <c r="D1159" s="6"/>
      <c r="E1159" s="233"/>
      <c r="F1159" s="6"/>
      <c r="G1159" s="6"/>
      <c r="H1159" s="6"/>
    </row>
    <row r="1160" spans="2:8" x14ac:dyDescent="0.35">
      <c r="B1160" s="6"/>
      <c r="C1160" s="6"/>
      <c r="D1160" s="6"/>
      <c r="E1160" s="233"/>
      <c r="F1160" s="6"/>
      <c r="G1160" s="6"/>
      <c r="H1160" s="6"/>
    </row>
    <row r="1161" spans="2:8" x14ac:dyDescent="0.35">
      <c r="B1161" s="6"/>
      <c r="C1161" s="6"/>
      <c r="D1161" s="6"/>
      <c r="E1161" s="233"/>
      <c r="F1161" s="6"/>
      <c r="G1161" s="6"/>
      <c r="H1161" s="6"/>
    </row>
    <row r="1162" spans="2:8" x14ac:dyDescent="0.35">
      <c r="B1162" s="6"/>
      <c r="C1162" s="6"/>
      <c r="D1162" s="6"/>
      <c r="E1162" s="233"/>
      <c r="F1162" s="6"/>
      <c r="G1162" s="6"/>
      <c r="H1162" s="6"/>
    </row>
    <row r="1163" spans="2:8" x14ac:dyDescent="0.35">
      <c r="B1163" s="6"/>
      <c r="C1163" s="6"/>
      <c r="D1163" s="6"/>
      <c r="E1163" s="233"/>
      <c r="F1163" s="6"/>
      <c r="G1163" s="6"/>
      <c r="H1163" s="6"/>
    </row>
    <row r="1164" spans="2:8" x14ac:dyDescent="0.35">
      <c r="B1164" s="6"/>
      <c r="C1164" s="6"/>
      <c r="D1164" s="6"/>
      <c r="E1164" s="233"/>
      <c r="F1164" s="6"/>
      <c r="G1164" s="6"/>
      <c r="H1164" s="6"/>
    </row>
    <row r="1165" spans="2:8" x14ac:dyDescent="0.35">
      <c r="B1165" s="6"/>
      <c r="C1165" s="6"/>
      <c r="D1165" s="6"/>
      <c r="E1165" s="233"/>
      <c r="F1165" s="6"/>
      <c r="G1165" s="6"/>
      <c r="H1165" s="6"/>
    </row>
    <row r="1166" spans="2:8" x14ac:dyDescent="0.35">
      <c r="B1166" s="6"/>
      <c r="C1166" s="6"/>
      <c r="D1166" s="6"/>
      <c r="E1166" s="233"/>
      <c r="F1166" s="6"/>
      <c r="G1166" s="6"/>
      <c r="H1166" s="6"/>
    </row>
    <row r="1167" spans="2:8" x14ac:dyDescent="0.35">
      <c r="B1167" s="6"/>
      <c r="C1167" s="6"/>
      <c r="D1167" s="6"/>
      <c r="E1167" s="233"/>
      <c r="F1167" s="6"/>
      <c r="G1167" s="6"/>
      <c r="H1167" s="6"/>
    </row>
    <row r="1168" spans="2:8" x14ac:dyDescent="0.35">
      <c r="B1168" s="6"/>
      <c r="C1168" s="6"/>
      <c r="D1168" s="6"/>
      <c r="E1168" s="233"/>
      <c r="F1168" s="6"/>
      <c r="G1168" s="6"/>
      <c r="H1168" s="6"/>
    </row>
    <row r="1169" spans="2:8" x14ac:dyDescent="0.35">
      <c r="B1169" s="6"/>
      <c r="C1169" s="6"/>
      <c r="D1169" s="6"/>
      <c r="E1169" s="233"/>
      <c r="F1169" s="6"/>
      <c r="G1169" s="6"/>
      <c r="H1169" s="6"/>
    </row>
    <row r="1170" spans="2:8" x14ac:dyDescent="0.35">
      <c r="B1170" s="6"/>
      <c r="C1170" s="6"/>
      <c r="D1170" s="6"/>
      <c r="E1170" s="233"/>
      <c r="F1170" s="6"/>
      <c r="G1170" s="6"/>
      <c r="H1170" s="6"/>
    </row>
    <row r="1171" spans="2:8" x14ac:dyDescent="0.35">
      <c r="B1171" s="6"/>
      <c r="C1171" s="6"/>
      <c r="D1171" s="6"/>
      <c r="E1171" s="233"/>
      <c r="F1171" s="6"/>
      <c r="G1171" s="6"/>
      <c r="H1171" s="6"/>
    </row>
    <row r="1172" spans="2:8" x14ac:dyDescent="0.35">
      <c r="B1172" s="6"/>
      <c r="C1172" s="6"/>
      <c r="D1172" s="6"/>
      <c r="E1172" s="233"/>
      <c r="F1172" s="6"/>
      <c r="G1172" s="6"/>
      <c r="H1172" s="6"/>
    </row>
    <row r="1173" spans="2:8" x14ac:dyDescent="0.35">
      <c r="B1173" s="6"/>
      <c r="C1173" s="6"/>
      <c r="D1173" s="6"/>
      <c r="E1173" s="233"/>
      <c r="F1173" s="6"/>
      <c r="G1173" s="6"/>
      <c r="H1173" s="6"/>
    </row>
    <row r="1174" spans="2:8" x14ac:dyDescent="0.35">
      <c r="B1174" s="6"/>
      <c r="C1174" s="6"/>
      <c r="D1174" s="6"/>
      <c r="E1174" s="233"/>
      <c r="F1174" s="6"/>
      <c r="G1174" s="6"/>
      <c r="H1174" s="6"/>
    </row>
    <row r="1175" spans="2:8" x14ac:dyDescent="0.35">
      <c r="B1175" s="6"/>
      <c r="C1175" s="6"/>
      <c r="D1175" s="6"/>
      <c r="E1175" s="233"/>
      <c r="F1175" s="6"/>
      <c r="G1175" s="6"/>
      <c r="H1175" s="6"/>
    </row>
    <row r="1176" spans="2:8" x14ac:dyDescent="0.35">
      <c r="B1176" s="6"/>
      <c r="C1176" s="6"/>
      <c r="D1176" s="6"/>
      <c r="E1176" s="233"/>
      <c r="F1176" s="6"/>
      <c r="G1176" s="6"/>
      <c r="H1176" s="6"/>
    </row>
    <row r="1177" spans="2:8" x14ac:dyDescent="0.35">
      <c r="B1177" s="6"/>
      <c r="C1177" s="6"/>
      <c r="D1177" s="6"/>
      <c r="E1177" s="233"/>
      <c r="F1177" s="6"/>
      <c r="G1177" s="6"/>
      <c r="H1177" s="6"/>
    </row>
    <row r="1178" spans="2:8" x14ac:dyDescent="0.35">
      <c r="B1178" s="6"/>
      <c r="C1178" s="6"/>
      <c r="D1178" s="6"/>
      <c r="E1178" s="233"/>
      <c r="F1178" s="6"/>
      <c r="G1178" s="6"/>
      <c r="H1178" s="6"/>
    </row>
    <row r="1179" spans="2:8" x14ac:dyDescent="0.35">
      <c r="B1179" s="6"/>
      <c r="C1179" s="6"/>
      <c r="D1179" s="6"/>
      <c r="E1179" s="233"/>
      <c r="F1179" s="6"/>
      <c r="G1179" s="6"/>
      <c r="H1179" s="6"/>
    </row>
    <row r="1180" spans="2:8" x14ac:dyDescent="0.35">
      <c r="B1180" s="6"/>
      <c r="C1180" s="6"/>
      <c r="D1180" s="6"/>
      <c r="E1180" s="233"/>
      <c r="F1180" s="6"/>
      <c r="G1180" s="6"/>
      <c r="H1180" s="6"/>
    </row>
    <row r="1181" spans="2:8" x14ac:dyDescent="0.35">
      <c r="B1181" s="6"/>
      <c r="C1181" s="6"/>
      <c r="D1181" s="6"/>
      <c r="E1181" s="233"/>
      <c r="F1181" s="6"/>
      <c r="G1181" s="6"/>
      <c r="H1181" s="6"/>
    </row>
    <row r="1182" spans="2:8" x14ac:dyDescent="0.35">
      <c r="B1182" s="6"/>
      <c r="C1182" s="6"/>
      <c r="D1182" s="6"/>
      <c r="E1182" s="233"/>
      <c r="F1182" s="6"/>
      <c r="G1182" s="6"/>
      <c r="H1182" s="6"/>
    </row>
    <row r="1183" spans="2:8" x14ac:dyDescent="0.35">
      <c r="B1183" s="6"/>
      <c r="C1183" s="6"/>
      <c r="D1183" s="6"/>
      <c r="E1183" s="233"/>
      <c r="F1183" s="6"/>
      <c r="G1183" s="6"/>
      <c r="H1183" s="6"/>
    </row>
    <row r="1184" spans="2:8" x14ac:dyDescent="0.35">
      <c r="B1184" s="6"/>
      <c r="C1184" s="6"/>
      <c r="D1184" s="6"/>
      <c r="E1184" s="233"/>
      <c r="F1184" s="6"/>
      <c r="G1184" s="6"/>
      <c r="H1184" s="6"/>
    </row>
    <row r="1185" spans="2:8" x14ac:dyDescent="0.35">
      <c r="B1185" s="6"/>
      <c r="C1185" s="6"/>
      <c r="D1185" s="6"/>
      <c r="E1185" s="233"/>
      <c r="F1185" s="6"/>
      <c r="G1185" s="6"/>
      <c r="H1185" s="6"/>
    </row>
    <row r="1186" spans="2:8" x14ac:dyDescent="0.35">
      <c r="B1186" s="6"/>
      <c r="C1186" s="6"/>
      <c r="D1186" s="6"/>
      <c r="E1186" s="233"/>
      <c r="F1186" s="6"/>
      <c r="G1186" s="6"/>
      <c r="H1186" s="6"/>
    </row>
    <row r="1187" spans="2:8" x14ac:dyDescent="0.35">
      <c r="B1187" s="6"/>
      <c r="C1187" s="6"/>
      <c r="D1187" s="6"/>
      <c r="E1187" s="233"/>
      <c r="F1187" s="6"/>
      <c r="G1187" s="6"/>
      <c r="H1187" s="6"/>
    </row>
    <row r="1188" spans="2:8" x14ac:dyDescent="0.35">
      <c r="B1188" s="6"/>
      <c r="C1188" s="6"/>
      <c r="D1188" s="6"/>
      <c r="E1188" s="233"/>
      <c r="F1188" s="6"/>
      <c r="G1188" s="6"/>
      <c r="H1188" s="6"/>
    </row>
    <row r="1189" spans="2:8" x14ac:dyDescent="0.35">
      <c r="B1189" s="6"/>
      <c r="C1189" s="6"/>
      <c r="D1189" s="6"/>
      <c r="E1189" s="233"/>
      <c r="F1189" s="6"/>
      <c r="G1189" s="6"/>
      <c r="H1189" s="6"/>
    </row>
    <row r="1190" spans="2:8" x14ac:dyDescent="0.35">
      <c r="B1190" s="6"/>
      <c r="C1190" s="6"/>
      <c r="D1190" s="6"/>
      <c r="E1190" s="233"/>
      <c r="F1190" s="6"/>
      <c r="G1190" s="6"/>
      <c r="H1190" s="6"/>
    </row>
    <row r="1191" spans="2:8" x14ac:dyDescent="0.35">
      <c r="B1191" s="6"/>
      <c r="C1191" s="6"/>
      <c r="D1191" s="6"/>
      <c r="E1191" s="233"/>
      <c r="F1191" s="6"/>
      <c r="G1191" s="6"/>
      <c r="H1191" s="6"/>
    </row>
    <row r="1192" spans="2:8" x14ac:dyDescent="0.35">
      <c r="B1192" s="6"/>
      <c r="C1192" s="6"/>
      <c r="D1192" s="6"/>
      <c r="E1192" s="233"/>
      <c r="F1192" s="6"/>
      <c r="G1192" s="6"/>
      <c r="H1192" s="6"/>
    </row>
    <row r="1193" spans="2:8" x14ac:dyDescent="0.35">
      <c r="B1193" s="6"/>
      <c r="C1193" s="6"/>
      <c r="D1193" s="6"/>
      <c r="E1193" s="233"/>
      <c r="F1193" s="6"/>
      <c r="G1193" s="6"/>
      <c r="H1193" s="6"/>
    </row>
    <row r="1194" spans="2:8" x14ac:dyDescent="0.35">
      <c r="B1194" s="6"/>
      <c r="C1194" s="6"/>
      <c r="D1194" s="6"/>
      <c r="E1194" s="233"/>
      <c r="F1194" s="6"/>
      <c r="G1194" s="6"/>
      <c r="H1194" s="6"/>
    </row>
    <row r="1195" spans="2:8" x14ac:dyDescent="0.35">
      <c r="B1195" s="6"/>
      <c r="C1195" s="6"/>
      <c r="D1195" s="6"/>
      <c r="E1195" s="233"/>
      <c r="F1195" s="6"/>
      <c r="G1195" s="6"/>
      <c r="H1195" s="6"/>
    </row>
    <row r="1196" spans="2:8" x14ac:dyDescent="0.35">
      <c r="B1196" s="6"/>
      <c r="C1196" s="6"/>
      <c r="D1196" s="6"/>
      <c r="E1196" s="233"/>
      <c r="F1196" s="6"/>
      <c r="G1196" s="6"/>
      <c r="H1196" s="6"/>
    </row>
    <row r="1197" spans="2:8" x14ac:dyDescent="0.35">
      <c r="B1197" s="6"/>
      <c r="C1197" s="6"/>
      <c r="D1197" s="6"/>
      <c r="E1197" s="233"/>
      <c r="F1197" s="6"/>
      <c r="G1197" s="6"/>
      <c r="H1197" s="6"/>
    </row>
    <row r="1198" spans="2:8" x14ac:dyDescent="0.35">
      <c r="B1198" s="6"/>
      <c r="C1198" s="6"/>
      <c r="D1198" s="6"/>
      <c r="E1198" s="233"/>
      <c r="F1198" s="6"/>
      <c r="G1198" s="6"/>
      <c r="H1198" s="6"/>
    </row>
    <row r="1199" spans="2:8" x14ac:dyDescent="0.35">
      <c r="B1199" s="6"/>
      <c r="C1199" s="6"/>
      <c r="D1199" s="6"/>
      <c r="E1199" s="233"/>
      <c r="F1199" s="6"/>
      <c r="G1199" s="6"/>
      <c r="H1199" s="6"/>
    </row>
    <row r="1200" spans="2:8" x14ac:dyDescent="0.35">
      <c r="B1200" s="6"/>
      <c r="C1200" s="6"/>
      <c r="D1200" s="6"/>
      <c r="E1200" s="233"/>
      <c r="F1200" s="6"/>
      <c r="G1200" s="6"/>
      <c r="H1200" s="6"/>
    </row>
    <row r="1201" spans="2:8" x14ac:dyDescent="0.35">
      <c r="B1201" s="6"/>
      <c r="C1201" s="6"/>
      <c r="D1201" s="6"/>
      <c r="E1201" s="233"/>
      <c r="F1201" s="6"/>
      <c r="G1201" s="6"/>
      <c r="H1201" s="6"/>
    </row>
    <row r="1202" spans="2:8" x14ac:dyDescent="0.35">
      <c r="B1202" s="6"/>
      <c r="C1202" s="6"/>
      <c r="D1202" s="6"/>
      <c r="E1202" s="233"/>
      <c r="F1202" s="6"/>
      <c r="G1202" s="6"/>
      <c r="H1202" s="6"/>
    </row>
    <row r="1203" spans="2:8" x14ac:dyDescent="0.35">
      <c r="B1203" s="6"/>
      <c r="C1203" s="6"/>
      <c r="D1203" s="6"/>
      <c r="E1203" s="233"/>
      <c r="F1203" s="6"/>
      <c r="G1203" s="6"/>
      <c r="H1203" s="6"/>
    </row>
    <row r="1204" spans="2:8" x14ac:dyDescent="0.35">
      <c r="B1204" s="6"/>
      <c r="C1204" s="6"/>
      <c r="D1204" s="6"/>
      <c r="E1204" s="233"/>
      <c r="F1204" s="6"/>
      <c r="G1204" s="6"/>
      <c r="H1204" s="6"/>
    </row>
    <row r="1205" spans="2:8" x14ac:dyDescent="0.35">
      <c r="B1205" s="6"/>
      <c r="C1205" s="6"/>
      <c r="D1205" s="6"/>
      <c r="E1205" s="233"/>
      <c r="F1205" s="6"/>
      <c r="G1205" s="6"/>
      <c r="H1205" s="6"/>
    </row>
    <row r="1206" spans="2:8" x14ac:dyDescent="0.35">
      <c r="B1206" s="6"/>
      <c r="C1206" s="6"/>
      <c r="D1206" s="6"/>
      <c r="E1206" s="233"/>
      <c r="F1206" s="6"/>
      <c r="G1206" s="6"/>
      <c r="H1206" s="6"/>
    </row>
    <row r="1207" spans="2:8" x14ac:dyDescent="0.35">
      <c r="B1207" s="6"/>
      <c r="C1207" s="6"/>
      <c r="D1207" s="6"/>
      <c r="E1207" s="233"/>
      <c r="F1207" s="6"/>
      <c r="G1207" s="6"/>
      <c r="H1207" s="6"/>
    </row>
    <row r="1208" spans="2:8" x14ac:dyDescent="0.35">
      <c r="B1208" s="6"/>
      <c r="C1208" s="6"/>
      <c r="D1208" s="6"/>
      <c r="E1208" s="233"/>
      <c r="F1208" s="6"/>
      <c r="G1208" s="6"/>
      <c r="H1208" s="6"/>
    </row>
    <row r="1209" spans="2:8" x14ac:dyDescent="0.35">
      <c r="B1209" s="6"/>
      <c r="C1209" s="6"/>
      <c r="D1209" s="6"/>
      <c r="E1209" s="233"/>
      <c r="F1209" s="6"/>
      <c r="G1209" s="6"/>
      <c r="H1209" s="6"/>
    </row>
    <row r="1210" spans="2:8" x14ac:dyDescent="0.35">
      <c r="B1210" s="6"/>
      <c r="C1210" s="6"/>
      <c r="D1210" s="6"/>
      <c r="E1210" s="233"/>
      <c r="F1210" s="6"/>
      <c r="G1210" s="6"/>
      <c r="H1210" s="6"/>
    </row>
    <row r="1211" spans="2:8" x14ac:dyDescent="0.35">
      <c r="B1211" s="6"/>
      <c r="C1211" s="6"/>
      <c r="D1211" s="6"/>
      <c r="E1211" s="233"/>
      <c r="F1211" s="6"/>
      <c r="G1211" s="6"/>
      <c r="H1211" s="6"/>
    </row>
    <row r="1212" spans="2:8" x14ac:dyDescent="0.35">
      <c r="B1212" s="6"/>
      <c r="C1212" s="6"/>
      <c r="D1212" s="6"/>
      <c r="E1212" s="233"/>
      <c r="F1212" s="6"/>
      <c r="G1212" s="6"/>
      <c r="H1212" s="6"/>
    </row>
    <row r="1213" spans="2:8" x14ac:dyDescent="0.35">
      <c r="B1213" s="6"/>
      <c r="C1213" s="6"/>
      <c r="D1213" s="6"/>
      <c r="E1213" s="233"/>
      <c r="F1213" s="6"/>
      <c r="G1213" s="6"/>
      <c r="H1213" s="6"/>
    </row>
    <row r="1214" spans="2:8" x14ac:dyDescent="0.35">
      <c r="B1214" s="6"/>
      <c r="C1214" s="6"/>
      <c r="D1214" s="6"/>
      <c r="E1214" s="233"/>
      <c r="F1214" s="6"/>
      <c r="G1214" s="6"/>
      <c r="H1214" s="6"/>
    </row>
    <row r="1215" spans="2:8" x14ac:dyDescent="0.35">
      <c r="B1215" s="6"/>
      <c r="C1215" s="6"/>
      <c r="D1215" s="6"/>
      <c r="E1215" s="233"/>
      <c r="F1215" s="6"/>
      <c r="G1215" s="6"/>
      <c r="H1215" s="6"/>
    </row>
    <row r="1216" spans="2:8" x14ac:dyDescent="0.35">
      <c r="B1216" s="6"/>
      <c r="C1216" s="6"/>
      <c r="D1216" s="6"/>
      <c r="E1216" s="233"/>
      <c r="F1216" s="6"/>
      <c r="G1216" s="6"/>
      <c r="H1216" s="6"/>
    </row>
    <row r="1217" spans="2:8" x14ac:dyDescent="0.35">
      <c r="B1217" s="6"/>
      <c r="C1217" s="6"/>
      <c r="D1217" s="6"/>
      <c r="E1217" s="233"/>
      <c r="F1217" s="6"/>
      <c r="G1217" s="6"/>
      <c r="H1217" s="6"/>
    </row>
    <row r="1218" spans="2:8" x14ac:dyDescent="0.35">
      <c r="B1218" s="6"/>
      <c r="C1218" s="6"/>
      <c r="D1218" s="6"/>
      <c r="E1218" s="233"/>
      <c r="F1218" s="6"/>
      <c r="G1218" s="6"/>
      <c r="H1218" s="6"/>
    </row>
    <row r="1219" spans="2:8" x14ac:dyDescent="0.35">
      <c r="B1219" s="6"/>
      <c r="C1219" s="6"/>
      <c r="D1219" s="6"/>
      <c r="E1219" s="233"/>
      <c r="F1219" s="6"/>
      <c r="G1219" s="6"/>
      <c r="H1219" s="6"/>
    </row>
    <row r="1220" spans="2:8" x14ac:dyDescent="0.35">
      <c r="B1220" s="6"/>
      <c r="C1220" s="6"/>
      <c r="D1220" s="6"/>
      <c r="E1220" s="233"/>
      <c r="F1220" s="6"/>
      <c r="G1220" s="6"/>
      <c r="H1220" s="6"/>
    </row>
    <row r="1221" spans="2:8" x14ac:dyDescent="0.35">
      <c r="B1221" s="6"/>
      <c r="C1221" s="6"/>
      <c r="D1221" s="6"/>
      <c r="E1221" s="233"/>
      <c r="F1221" s="6"/>
      <c r="G1221" s="6"/>
      <c r="H1221" s="6"/>
    </row>
    <row r="1222" spans="2:8" x14ac:dyDescent="0.35">
      <c r="B1222" s="6"/>
      <c r="C1222" s="6"/>
      <c r="D1222" s="6"/>
      <c r="E1222" s="233"/>
      <c r="F1222" s="6"/>
      <c r="G1222" s="6"/>
      <c r="H1222" s="6"/>
    </row>
    <row r="1223" spans="2:8" x14ac:dyDescent="0.35">
      <c r="B1223" s="6"/>
      <c r="C1223" s="6"/>
      <c r="D1223" s="6"/>
      <c r="E1223" s="233"/>
      <c r="F1223" s="6"/>
      <c r="G1223" s="6"/>
      <c r="H1223" s="6"/>
    </row>
    <row r="1224" spans="2:8" x14ac:dyDescent="0.35">
      <c r="B1224" s="6"/>
      <c r="C1224" s="6"/>
      <c r="D1224" s="6"/>
      <c r="E1224" s="233"/>
      <c r="F1224" s="6"/>
      <c r="G1224" s="6"/>
      <c r="H1224" s="6"/>
    </row>
    <row r="1225" spans="2:8" x14ac:dyDescent="0.35">
      <c r="B1225" s="6"/>
      <c r="C1225" s="6"/>
      <c r="D1225" s="6"/>
      <c r="E1225" s="233"/>
      <c r="F1225" s="6"/>
      <c r="G1225" s="6"/>
      <c r="H1225" s="6"/>
    </row>
    <row r="1226" spans="2:8" x14ac:dyDescent="0.35">
      <c r="B1226" s="6"/>
      <c r="C1226" s="6"/>
      <c r="D1226" s="6"/>
      <c r="E1226" s="233"/>
      <c r="F1226" s="6"/>
      <c r="G1226" s="6"/>
      <c r="H1226" s="6"/>
    </row>
    <row r="1227" spans="2:8" x14ac:dyDescent="0.35">
      <c r="B1227" s="6"/>
      <c r="C1227" s="6"/>
      <c r="D1227" s="6"/>
      <c r="E1227" s="233"/>
      <c r="F1227" s="6"/>
      <c r="G1227" s="6"/>
      <c r="H1227" s="6"/>
    </row>
    <row r="1228" spans="2:8" x14ac:dyDescent="0.35">
      <c r="B1228" s="6"/>
      <c r="C1228" s="6"/>
      <c r="D1228" s="6"/>
      <c r="E1228" s="233"/>
      <c r="F1228" s="6"/>
      <c r="G1228" s="6"/>
      <c r="H1228" s="6"/>
    </row>
    <row r="1229" spans="2:8" x14ac:dyDescent="0.35">
      <c r="B1229" s="6"/>
      <c r="C1229" s="6"/>
      <c r="D1229" s="6"/>
      <c r="E1229" s="233"/>
      <c r="F1229" s="6"/>
      <c r="G1229" s="6"/>
      <c r="H1229" s="6"/>
    </row>
    <row r="1230" spans="2:8" x14ac:dyDescent="0.35">
      <c r="B1230" s="6"/>
      <c r="C1230" s="6"/>
      <c r="D1230" s="6"/>
      <c r="E1230" s="233"/>
      <c r="F1230" s="6"/>
      <c r="G1230" s="6"/>
      <c r="H1230" s="6"/>
    </row>
    <row r="1231" spans="2:8" x14ac:dyDescent="0.35">
      <c r="B1231" s="6"/>
      <c r="C1231" s="6"/>
      <c r="D1231" s="6"/>
      <c r="E1231" s="233"/>
      <c r="F1231" s="6"/>
      <c r="G1231" s="6"/>
      <c r="H1231" s="6"/>
    </row>
    <row r="1232" spans="2:8" x14ac:dyDescent="0.35">
      <c r="B1232" s="6"/>
      <c r="C1232" s="6"/>
      <c r="D1232" s="6"/>
      <c r="E1232" s="233"/>
      <c r="F1232" s="6"/>
      <c r="G1232" s="6"/>
      <c r="H1232" s="6"/>
    </row>
    <row r="1233" spans="2:8" x14ac:dyDescent="0.35">
      <c r="B1233" s="6"/>
      <c r="C1233" s="6"/>
      <c r="D1233" s="6"/>
      <c r="E1233" s="233"/>
      <c r="F1233" s="6"/>
      <c r="G1233" s="6"/>
      <c r="H1233" s="6"/>
    </row>
    <row r="1234" spans="2:8" x14ac:dyDescent="0.35">
      <c r="B1234" s="6"/>
      <c r="C1234" s="6"/>
      <c r="D1234" s="6"/>
      <c r="E1234" s="233"/>
      <c r="F1234" s="6"/>
      <c r="G1234" s="6"/>
      <c r="H1234" s="6"/>
    </row>
    <row r="1235" spans="2:8" x14ac:dyDescent="0.35">
      <c r="B1235" s="6"/>
      <c r="C1235" s="6"/>
      <c r="D1235" s="6"/>
      <c r="E1235" s="233"/>
      <c r="F1235" s="6"/>
      <c r="G1235" s="6"/>
      <c r="H1235" s="6"/>
    </row>
    <row r="1236" spans="2:8" x14ac:dyDescent="0.35">
      <c r="B1236" s="6"/>
      <c r="C1236" s="6"/>
      <c r="D1236" s="6"/>
      <c r="E1236" s="233"/>
      <c r="F1236" s="6"/>
      <c r="G1236" s="6"/>
      <c r="H1236" s="6"/>
    </row>
    <row r="1237" spans="2:8" x14ac:dyDescent="0.35">
      <c r="B1237" s="6"/>
      <c r="C1237" s="6"/>
      <c r="D1237" s="6"/>
      <c r="E1237" s="233"/>
      <c r="F1237" s="6"/>
      <c r="G1237" s="6"/>
      <c r="H1237" s="6"/>
    </row>
    <row r="1238" spans="2:8" x14ac:dyDescent="0.35">
      <c r="B1238" s="6"/>
      <c r="C1238" s="6"/>
      <c r="D1238" s="6"/>
      <c r="E1238" s="233"/>
      <c r="F1238" s="6"/>
      <c r="G1238" s="6"/>
      <c r="H1238" s="6"/>
    </row>
    <row r="1239" spans="2:8" x14ac:dyDescent="0.35">
      <c r="B1239" s="6"/>
      <c r="C1239" s="6"/>
      <c r="D1239" s="6"/>
      <c r="E1239" s="233"/>
      <c r="F1239" s="6"/>
      <c r="G1239" s="6"/>
      <c r="H1239" s="6"/>
    </row>
    <row r="1240" spans="2:8" x14ac:dyDescent="0.35">
      <c r="B1240" s="6"/>
      <c r="C1240" s="6"/>
      <c r="D1240" s="6"/>
      <c r="E1240" s="233"/>
      <c r="F1240" s="6"/>
      <c r="G1240" s="6"/>
      <c r="H1240" s="6"/>
    </row>
    <row r="1241" spans="2:8" x14ac:dyDescent="0.35">
      <c r="B1241" s="6"/>
      <c r="C1241" s="6"/>
      <c r="D1241" s="6"/>
      <c r="E1241" s="233"/>
      <c r="F1241" s="6"/>
      <c r="G1241" s="6"/>
      <c r="H1241" s="6"/>
    </row>
    <row r="1242" spans="2:8" x14ac:dyDescent="0.35">
      <c r="B1242" s="6"/>
      <c r="C1242" s="6"/>
      <c r="D1242" s="6"/>
      <c r="E1242" s="233"/>
      <c r="F1242" s="6"/>
      <c r="G1242" s="6"/>
      <c r="H1242" s="6"/>
    </row>
    <row r="1243" spans="2:8" x14ac:dyDescent="0.35">
      <c r="B1243" s="6"/>
      <c r="C1243" s="6"/>
      <c r="D1243" s="6"/>
      <c r="E1243" s="233"/>
      <c r="F1243" s="6"/>
      <c r="G1243" s="6"/>
      <c r="H1243" s="6"/>
    </row>
    <row r="1244" spans="2:8" x14ac:dyDescent="0.35">
      <c r="B1244" s="6"/>
      <c r="C1244" s="6"/>
      <c r="D1244" s="6"/>
      <c r="E1244" s="233"/>
      <c r="F1244" s="6"/>
      <c r="G1244" s="6"/>
      <c r="H1244" s="6"/>
    </row>
    <row r="1245" spans="2:8" x14ac:dyDescent="0.35">
      <c r="B1245" s="6"/>
      <c r="C1245" s="6"/>
      <c r="D1245" s="6"/>
      <c r="E1245" s="233"/>
      <c r="F1245" s="6"/>
      <c r="G1245" s="6"/>
      <c r="H1245" s="6"/>
    </row>
    <row r="1246" spans="2:8" x14ac:dyDescent="0.35">
      <c r="B1246" s="6"/>
      <c r="C1246" s="6"/>
      <c r="D1246" s="6"/>
      <c r="E1246" s="233"/>
      <c r="F1246" s="6"/>
      <c r="G1246" s="6"/>
      <c r="H1246" s="6"/>
    </row>
    <row r="1247" spans="2:8" x14ac:dyDescent="0.35">
      <c r="B1247" s="6"/>
      <c r="C1247" s="6"/>
      <c r="D1247" s="6"/>
      <c r="E1247" s="233"/>
      <c r="F1247" s="6"/>
      <c r="G1247" s="6"/>
      <c r="H1247" s="6"/>
    </row>
    <row r="1248" spans="2:8" x14ac:dyDescent="0.35">
      <c r="B1248" s="6"/>
      <c r="C1248" s="6"/>
      <c r="D1248" s="6"/>
      <c r="E1248" s="233"/>
      <c r="F1248" s="6"/>
      <c r="G1248" s="6"/>
      <c r="H1248" s="6"/>
    </row>
    <row r="1249" spans="2:8" x14ac:dyDescent="0.35">
      <c r="B1249" s="6"/>
      <c r="C1249" s="6"/>
      <c r="D1249" s="6"/>
      <c r="E1249" s="233"/>
      <c r="F1249" s="6"/>
      <c r="G1249" s="6"/>
      <c r="H1249" s="6"/>
    </row>
    <row r="1250" spans="2:8" x14ac:dyDescent="0.35">
      <c r="B1250" s="6"/>
      <c r="C1250" s="6"/>
      <c r="D1250" s="6"/>
      <c r="E1250" s="233"/>
      <c r="F1250" s="6"/>
      <c r="G1250" s="6"/>
      <c r="H1250" s="6"/>
    </row>
    <row r="1251" spans="2:8" x14ac:dyDescent="0.35">
      <c r="B1251" s="6"/>
      <c r="C1251" s="6"/>
      <c r="D1251" s="6"/>
      <c r="E1251" s="233"/>
      <c r="F1251" s="6"/>
      <c r="G1251" s="6"/>
      <c r="H1251" s="6"/>
    </row>
    <row r="1252" spans="2:8" x14ac:dyDescent="0.35">
      <c r="B1252" s="6"/>
      <c r="C1252" s="6"/>
      <c r="D1252" s="6"/>
      <c r="E1252" s="233"/>
      <c r="F1252" s="6"/>
      <c r="G1252" s="6"/>
      <c r="H1252" s="6"/>
    </row>
    <row r="1253" spans="2:8" x14ac:dyDescent="0.35">
      <c r="B1253" s="6"/>
      <c r="C1253" s="6"/>
      <c r="D1253" s="6"/>
      <c r="E1253" s="233"/>
      <c r="F1253" s="6"/>
      <c r="G1253" s="6"/>
      <c r="H1253" s="6"/>
    </row>
    <row r="1254" spans="2:8" x14ac:dyDescent="0.35">
      <c r="B1254" s="6"/>
      <c r="C1254" s="6"/>
      <c r="D1254" s="6"/>
      <c r="E1254" s="233"/>
      <c r="F1254" s="6"/>
      <c r="G1254" s="6"/>
      <c r="H1254" s="6"/>
    </row>
    <row r="1255" spans="2:8" x14ac:dyDescent="0.35">
      <c r="B1255" s="6"/>
      <c r="C1255" s="6"/>
      <c r="D1255" s="6"/>
      <c r="E1255" s="233"/>
      <c r="F1255" s="6"/>
      <c r="G1255" s="6"/>
      <c r="H1255" s="6"/>
    </row>
    <row r="1256" spans="2:8" x14ac:dyDescent="0.35">
      <c r="B1256" s="6"/>
      <c r="C1256" s="6"/>
      <c r="D1256" s="6"/>
      <c r="E1256" s="233"/>
      <c r="F1256" s="6"/>
      <c r="G1256" s="6"/>
      <c r="H1256" s="6"/>
    </row>
    <row r="1257" spans="2:8" x14ac:dyDescent="0.35">
      <c r="B1257" s="6"/>
      <c r="C1257" s="6"/>
      <c r="D1257" s="6"/>
      <c r="E1257" s="233"/>
      <c r="F1257" s="6"/>
      <c r="G1257" s="6"/>
      <c r="H1257" s="6"/>
    </row>
    <row r="1258" spans="2:8" x14ac:dyDescent="0.35">
      <c r="B1258" s="6"/>
      <c r="C1258" s="6"/>
      <c r="D1258" s="6"/>
      <c r="E1258" s="233"/>
      <c r="F1258" s="6"/>
      <c r="G1258" s="6"/>
      <c r="H1258" s="6"/>
    </row>
    <row r="1259" spans="2:8" x14ac:dyDescent="0.35">
      <c r="B1259" s="6"/>
      <c r="C1259" s="6"/>
      <c r="D1259" s="6"/>
      <c r="E1259" s="233"/>
      <c r="F1259" s="6"/>
      <c r="G1259" s="6"/>
      <c r="H1259" s="6"/>
    </row>
    <row r="1260" spans="2:8" x14ac:dyDescent="0.35">
      <c r="B1260" s="6"/>
      <c r="C1260" s="6"/>
      <c r="D1260" s="6"/>
      <c r="E1260" s="233"/>
      <c r="F1260" s="6"/>
      <c r="G1260" s="6"/>
      <c r="H1260" s="6"/>
    </row>
    <row r="1261" spans="2:8" x14ac:dyDescent="0.35">
      <c r="B1261" s="6"/>
      <c r="C1261" s="6"/>
      <c r="D1261" s="6"/>
      <c r="E1261" s="233"/>
      <c r="F1261" s="6"/>
      <c r="G1261" s="6"/>
      <c r="H1261" s="6"/>
    </row>
    <row r="1262" spans="2:8" x14ac:dyDescent="0.35">
      <c r="B1262" s="6"/>
      <c r="C1262" s="6"/>
      <c r="D1262" s="6"/>
      <c r="E1262" s="233"/>
      <c r="F1262" s="6"/>
      <c r="G1262" s="6"/>
      <c r="H1262" s="6"/>
    </row>
    <row r="1263" spans="2:8" x14ac:dyDescent="0.35">
      <c r="B1263" s="6"/>
      <c r="C1263" s="6"/>
      <c r="D1263" s="6"/>
      <c r="E1263" s="233"/>
      <c r="F1263" s="6"/>
      <c r="G1263" s="6"/>
      <c r="H1263" s="6"/>
    </row>
    <row r="1264" spans="2:8" x14ac:dyDescent="0.35">
      <c r="B1264" s="6"/>
      <c r="C1264" s="6"/>
      <c r="D1264" s="6"/>
      <c r="E1264" s="233"/>
      <c r="F1264" s="6"/>
      <c r="G1264" s="6"/>
      <c r="H1264" s="6"/>
    </row>
    <row r="1265" spans="2:8" x14ac:dyDescent="0.35">
      <c r="B1265" s="6"/>
      <c r="C1265" s="6"/>
      <c r="D1265" s="6"/>
      <c r="E1265" s="233"/>
      <c r="F1265" s="6"/>
      <c r="G1265" s="6"/>
      <c r="H1265" s="6"/>
    </row>
    <row r="1266" spans="2:8" x14ac:dyDescent="0.35">
      <c r="B1266" s="6"/>
      <c r="C1266" s="6"/>
      <c r="D1266" s="6"/>
      <c r="E1266" s="233"/>
      <c r="F1266" s="6"/>
      <c r="G1266" s="6"/>
      <c r="H1266" s="6"/>
    </row>
    <row r="1267" spans="2:8" x14ac:dyDescent="0.35">
      <c r="B1267" s="6"/>
      <c r="C1267" s="6"/>
      <c r="D1267" s="6"/>
      <c r="E1267" s="233"/>
      <c r="F1267" s="6"/>
      <c r="G1267" s="6"/>
      <c r="H1267" s="6"/>
    </row>
    <row r="1268" spans="2:8" x14ac:dyDescent="0.35">
      <c r="B1268" s="6"/>
      <c r="C1268" s="6"/>
      <c r="D1268" s="6"/>
      <c r="E1268" s="233"/>
      <c r="F1268" s="6"/>
      <c r="G1268" s="6"/>
      <c r="H1268" s="6"/>
    </row>
    <row r="1269" spans="2:8" x14ac:dyDescent="0.35">
      <c r="B1269" s="6"/>
      <c r="C1269" s="6"/>
      <c r="D1269" s="6"/>
      <c r="E1269" s="233"/>
      <c r="F1269" s="6"/>
      <c r="G1269" s="6"/>
      <c r="H1269" s="6"/>
    </row>
    <row r="1270" spans="2:8" x14ac:dyDescent="0.35">
      <c r="B1270" s="6"/>
      <c r="C1270" s="6"/>
      <c r="D1270" s="6"/>
      <c r="E1270" s="233"/>
      <c r="F1270" s="6"/>
      <c r="G1270" s="6"/>
      <c r="H1270" s="6"/>
    </row>
    <row r="1271" spans="2:8" x14ac:dyDescent="0.35">
      <c r="B1271" s="6"/>
      <c r="C1271" s="6"/>
      <c r="D1271" s="6"/>
      <c r="E1271" s="233"/>
      <c r="F1271" s="6"/>
      <c r="G1271" s="6"/>
      <c r="H1271" s="6"/>
    </row>
    <row r="1272" spans="2:8" x14ac:dyDescent="0.35">
      <c r="B1272" s="6"/>
      <c r="C1272" s="6"/>
      <c r="D1272" s="6"/>
      <c r="E1272" s="233"/>
      <c r="F1272" s="6"/>
      <c r="G1272" s="6"/>
      <c r="H1272" s="6"/>
    </row>
    <row r="1273" spans="2:8" x14ac:dyDescent="0.35">
      <c r="B1273" s="6"/>
      <c r="C1273" s="6"/>
      <c r="D1273" s="6"/>
      <c r="E1273" s="233"/>
      <c r="F1273" s="6"/>
      <c r="G1273" s="6"/>
      <c r="H1273" s="6"/>
    </row>
    <row r="1274" spans="2:8" x14ac:dyDescent="0.35">
      <c r="B1274" s="6"/>
      <c r="C1274" s="6"/>
      <c r="D1274" s="6"/>
      <c r="E1274" s="233"/>
      <c r="F1274" s="6"/>
      <c r="G1274" s="6"/>
      <c r="H1274" s="6"/>
    </row>
    <row r="1275" spans="2:8" x14ac:dyDescent="0.35">
      <c r="B1275" s="6"/>
      <c r="C1275" s="6"/>
      <c r="D1275" s="6"/>
      <c r="E1275" s="233"/>
      <c r="F1275" s="6"/>
      <c r="G1275" s="6"/>
      <c r="H1275" s="6"/>
    </row>
    <row r="1276" spans="2:8" x14ac:dyDescent="0.35">
      <c r="B1276" s="6"/>
      <c r="C1276" s="6"/>
      <c r="D1276" s="6"/>
      <c r="E1276" s="233"/>
      <c r="F1276" s="6"/>
      <c r="G1276" s="6"/>
      <c r="H1276" s="6"/>
    </row>
    <row r="1277" spans="2:8" x14ac:dyDescent="0.35">
      <c r="B1277" s="6"/>
      <c r="C1277" s="6"/>
      <c r="D1277" s="6"/>
      <c r="E1277" s="233"/>
      <c r="F1277" s="6"/>
      <c r="G1277" s="6"/>
      <c r="H1277" s="6"/>
    </row>
    <row r="1278" spans="2:8" x14ac:dyDescent="0.35">
      <c r="B1278" s="6"/>
      <c r="C1278" s="6"/>
      <c r="D1278" s="6"/>
      <c r="E1278" s="233"/>
      <c r="F1278" s="6"/>
      <c r="G1278" s="6"/>
      <c r="H1278" s="6"/>
    </row>
    <row r="1279" spans="2:8" x14ac:dyDescent="0.35">
      <c r="B1279" s="6"/>
      <c r="C1279" s="6"/>
      <c r="D1279" s="6"/>
      <c r="E1279" s="233"/>
      <c r="F1279" s="6"/>
      <c r="G1279" s="6"/>
      <c r="H1279" s="6"/>
    </row>
    <row r="1280" spans="2:8" x14ac:dyDescent="0.35">
      <c r="B1280" s="6"/>
      <c r="C1280" s="6"/>
      <c r="D1280" s="6"/>
      <c r="E1280" s="233"/>
      <c r="F1280" s="6"/>
      <c r="G1280" s="6"/>
      <c r="H1280" s="6"/>
    </row>
    <row r="1281" spans="2:8" x14ac:dyDescent="0.35">
      <c r="B1281" s="6"/>
      <c r="C1281" s="6"/>
      <c r="D1281" s="6"/>
      <c r="E1281" s="233"/>
      <c r="F1281" s="6"/>
      <c r="G1281" s="6"/>
      <c r="H1281" s="6"/>
    </row>
    <row r="1282" spans="2:8" x14ac:dyDescent="0.35">
      <c r="B1282" s="6"/>
      <c r="C1282" s="6"/>
      <c r="D1282" s="6"/>
      <c r="E1282" s="233"/>
      <c r="F1282" s="6"/>
      <c r="G1282" s="6"/>
      <c r="H1282" s="6"/>
    </row>
    <row r="1283" spans="2:8" x14ac:dyDescent="0.35">
      <c r="B1283" s="6"/>
      <c r="C1283" s="6"/>
      <c r="D1283" s="6"/>
      <c r="E1283" s="233"/>
      <c r="F1283" s="6"/>
      <c r="G1283" s="6"/>
      <c r="H1283" s="6"/>
    </row>
    <row r="1284" spans="2:8" x14ac:dyDescent="0.35">
      <c r="B1284" s="6"/>
      <c r="C1284" s="6"/>
      <c r="D1284" s="6"/>
      <c r="E1284" s="233"/>
      <c r="F1284" s="6"/>
      <c r="G1284" s="6"/>
      <c r="H1284" s="6"/>
    </row>
    <row r="1285" spans="2:8" x14ac:dyDescent="0.35">
      <c r="B1285" s="6"/>
      <c r="C1285" s="6"/>
      <c r="D1285" s="6"/>
      <c r="E1285" s="233"/>
      <c r="F1285" s="6"/>
      <c r="G1285" s="6"/>
      <c r="H1285" s="6"/>
    </row>
    <row r="1286" spans="2:8" x14ac:dyDescent="0.35">
      <c r="B1286" s="6"/>
      <c r="C1286" s="6"/>
      <c r="D1286" s="6"/>
      <c r="E1286" s="233"/>
      <c r="F1286" s="6"/>
      <c r="G1286" s="6"/>
      <c r="H1286" s="6"/>
    </row>
    <row r="1287" spans="2:8" x14ac:dyDescent="0.35">
      <c r="B1287" s="6"/>
      <c r="C1287" s="6"/>
      <c r="D1287" s="6"/>
      <c r="E1287" s="233"/>
      <c r="F1287" s="6"/>
      <c r="G1287" s="6"/>
      <c r="H1287" s="6"/>
    </row>
    <row r="1288" spans="2:8" x14ac:dyDescent="0.35">
      <c r="B1288" s="6"/>
      <c r="C1288" s="6"/>
      <c r="D1288" s="6"/>
      <c r="E1288" s="233"/>
      <c r="F1288" s="6"/>
      <c r="G1288" s="6"/>
      <c r="H1288" s="6"/>
    </row>
    <row r="1289" spans="2:8" x14ac:dyDescent="0.35">
      <c r="B1289" s="6"/>
      <c r="C1289" s="6"/>
      <c r="D1289" s="6"/>
      <c r="E1289" s="233"/>
      <c r="F1289" s="6"/>
      <c r="G1289" s="6"/>
      <c r="H1289" s="6"/>
    </row>
    <row r="1290" spans="2:8" x14ac:dyDescent="0.35">
      <c r="B1290" s="6"/>
      <c r="C1290" s="6"/>
      <c r="D1290" s="6"/>
      <c r="E1290" s="233"/>
      <c r="F1290" s="6"/>
      <c r="G1290" s="6"/>
      <c r="H1290" s="6"/>
    </row>
    <row r="1291" spans="2:8" x14ac:dyDescent="0.35">
      <c r="B1291" s="6"/>
      <c r="C1291" s="6"/>
      <c r="D1291" s="6"/>
      <c r="E1291" s="233"/>
      <c r="F1291" s="6"/>
      <c r="G1291" s="6"/>
      <c r="H1291" s="6"/>
    </row>
    <row r="1292" spans="2:8" x14ac:dyDescent="0.35">
      <c r="B1292" s="6"/>
      <c r="C1292" s="6"/>
      <c r="D1292" s="6"/>
      <c r="E1292" s="233"/>
      <c r="F1292" s="6"/>
      <c r="G1292" s="6"/>
      <c r="H1292" s="6"/>
    </row>
    <row r="1293" spans="2:8" x14ac:dyDescent="0.35">
      <c r="B1293" s="6"/>
      <c r="C1293" s="6"/>
      <c r="D1293" s="6"/>
      <c r="E1293" s="233"/>
      <c r="F1293" s="6"/>
      <c r="G1293" s="6"/>
      <c r="H1293" s="6"/>
    </row>
    <row r="1294" spans="2:8" x14ac:dyDescent="0.35">
      <c r="B1294" s="6"/>
      <c r="C1294" s="6"/>
      <c r="D1294" s="6"/>
      <c r="E1294" s="233"/>
      <c r="F1294" s="6"/>
      <c r="G1294" s="6"/>
      <c r="H1294" s="6"/>
    </row>
    <row r="1295" spans="2:8" x14ac:dyDescent="0.35">
      <c r="B1295" s="6"/>
      <c r="C1295" s="6"/>
      <c r="D1295" s="6"/>
      <c r="E1295" s="233"/>
      <c r="F1295" s="6"/>
      <c r="G1295" s="6"/>
      <c r="H1295" s="6"/>
    </row>
    <row r="1296" spans="2:8" x14ac:dyDescent="0.35">
      <c r="B1296" s="6"/>
      <c r="C1296" s="6"/>
      <c r="D1296" s="6"/>
      <c r="E1296" s="233"/>
      <c r="F1296" s="6"/>
      <c r="G1296" s="6"/>
      <c r="H1296" s="6"/>
    </row>
    <row r="1297" spans="2:8" x14ac:dyDescent="0.35">
      <c r="B1297" s="6"/>
      <c r="C1297" s="6"/>
      <c r="D1297" s="6"/>
      <c r="E1297" s="233"/>
      <c r="F1297" s="6"/>
      <c r="G1297" s="6"/>
      <c r="H1297" s="6"/>
    </row>
    <row r="1298" spans="2:8" x14ac:dyDescent="0.35">
      <c r="B1298" s="6"/>
      <c r="C1298" s="6"/>
      <c r="D1298" s="6"/>
      <c r="E1298" s="233"/>
      <c r="F1298" s="6"/>
      <c r="G1298" s="6"/>
      <c r="H1298" s="6"/>
    </row>
    <row r="1299" spans="2:8" x14ac:dyDescent="0.35">
      <c r="B1299" s="6"/>
      <c r="C1299" s="6"/>
      <c r="D1299" s="6"/>
      <c r="E1299" s="233"/>
      <c r="F1299" s="6"/>
      <c r="G1299" s="6"/>
      <c r="H1299" s="6"/>
    </row>
    <row r="1300" spans="2:8" x14ac:dyDescent="0.35">
      <c r="B1300" s="6"/>
      <c r="C1300" s="6"/>
      <c r="D1300" s="6"/>
      <c r="E1300" s="233"/>
      <c r="F1300" s="6"/>
      <c r="G1300" s="6"/>
      <c r="H1300" s="6"/>
    </row>
    <row r="1301" spans="2:8" x14ac:dyDescent="0.35">
      <c r="B1301" s="6"/>
      <c r="C1301" s="6"/>
      <c r="D1301" s="6"/>
      <c r="E1301" s="233"/>
      <c r="F1301" s="6"/>
      <c r="G1301" s="6"/>
      <c r="H1301" s="6"/>
    </row>
    <row r="1302" spans="2:8" x14ac:dyDescent="0.35">
      <c r="B1302" s="6"/>
      <c r="C1302" s="6"/>
      <c r="D1302" s="6"/>
      <c r="E1302" s="233"/>
      <c r="F1302" s="6"/>
      <c r="G1302" s="6"/>
      <c r="H1302" s="6"/>
    </row>
    <row r="1303" spans="2:8" x14ac:dyDescent="0.35">
      <c r="B1303" s="6"/>
      <c r="C1303" s="6"/>
      <c r="D1303" s="6"/>
      <c r="E1303" s="233"/>
      <c r="F1303" s="6"/>
      <c r="G1303" s="6"/>
      <c r="H1303" s="6"/>
    </row>
    <row r="1304" spans="2:8" x14ac:dyDescent="0.35">
      <c r="B1304" s="6"/>
      <c r="C1304" s="6"/>
      <c r="D1304" s="6"/>
      <c r="E1304" s="233"/>
      <c r="F1304" s="6"/>
      <c r="G1304" s="6"/>
      <c r="H1304" s="6"/>
    </row>
    <row r="1305" spans="2:8" x14ac:dyDescent="0.35">
      <c r="B1305" s="6"/>
      <c r="C1305" s="6"/>
      <c r="D1305" s="6"/>
      <c r="E1305" s="233"/>
      <c r="F1305" s="6"/>
      <c r="G1305" s="6"/>
      <c r="H1305" s="6"/>
    </row>
    <row r="1306" spans="2:8" x14ac:dyDescent="0.35">
      <c r="B1306" s="6"/>
      <c r="C1306" s="6"/>
      <c r="D1306" s="6"/>
      <c r="E1306" s="233"/>
      <c r="F1306" s="6"/>
      <c r="G1306" s="6"/>
      <c r="H1306" s="6"/>
    </row>
    <row r="1307" spans="2:8" x14ac:dyDescent="0.35">
      <c r="B1307" s="6"/>
      <c r="C1307" s="6"/>
      <c r="D1307" s="6"/>
      <c r="E1307" s="233"/>
      <c r="F1307" s="6"/>
      <c r="G1307" s="6"/>
      <c r="H1307" s="6"/>
    </row>
    <row r="1308" spans="2:8" x14ac:dyDescent="0.35">
      <c r="B1308" s="6"/>
      <c r="C1308" s="6"/>
      <c r="D1308" s="6"/>
      <c r="E1308" s="233"/>
      <c r="F1308" s="6"/>
      <c r="G1308" s="6"/>
      <c r="H1308" s="6"/>
    </row>
    <row r="1309" spans="2:8" x14ac:dyDescent="0.35">
      <c r="B1309" s="6"/>
      <c r="C1309" s="6"/>
      <c r="D1309" s="6"/>
      <c r="E1309" s="233"/>
      <c r="F1309" s="6"/>
      <c r="G1309" s="6"/>
      <c r="H1309" s="6"/>
    </row>
    <row r="1310" spans="2:8" x14ac:dyDescent="0.35">
      <c r="B1310" s="6"/>
      <c r="C1310" s="6"/>
      <c r="D1310" s="6"/>
      <c r="E1310" s="233"/>
      <c r="F1310" s="6"/>
      <c r="G1310" s="6"/>
      <c r="H1310" s="6"/>
    </row>
    <row r="1311" spans="2:8" x14ac:dyDescent="0.35">
      <c r="B1311" s="6"/>
      <c r="C1311" s="6"/>
      <c r="D1311" s="6"/>
      <c r="E1311" s="233"/>
      <c r="F1311" s="6"/>
      <c r="G1311" s="6"/>
      <c r="H1311" s="6"/>
    </row>
    <row r="1312" spans="2:8" x14ac:dyDescent="0.35">
      <c r="B1312" s="6"/>
      <c r="C1312" s="6"/>
      <c r="D1312" s="6"/>
      <c r="E1312" s="233"/>
      <c r="F1312" s="6"/>
      <c r="G1312" s="6"/>
      <c r="H1312" s="6"/>
    </row>
    <row r="1313" spans="2:8" x14ac:dyDescent="0.35">
      <c r="B1313" s="6"/>
      <c r="C1313" s="6"/>
      <c r="D1313" s="6"/>
      <c r="E1313" s="233"/>
      <c r="F1313" s="6"/>
      <c r="G1313" s="6"/>
      <c r="H1313" s="6"/>
    </row>
    <row r="1314" spans="2:8" x14ac:dyDescent="0.35">
      <c r="B1314" s="6"/>
      <c r="C1314" s="6"/>
      <c r="D1314" s="6"/>
      <c r="E1314" s="233"/>
      <c r="F1314" s="6"/>
      <c r="G1314" s="6"/>
      <c r="H1314" s="6"/>
    </row>
    <row r="1315" spans="2:8" x14ac:dyDescent="0.35">
      <c r="B1315" s="6"/>
      <c r="C1315" s="6"/>
      <c r="D1315" s="6"/>
      <c r="E1315" s="233"/>
      <c r="F1315" s="6"/>
      <c r="G1315" s="6"/>
      <c r="H1315" s="6"/>
    </row>
    <row r="1316" spans="2:8" x14ac:dyDescent="0.35">
      <c r="B1316" s="6"/>
      <c r="C1316" s="6"/>
      <c r="D1316" s="6"/>
      <c r="E1316" s="233"/>
      <c r="F1316" s="6"/>
      <c r="G1316" s="6"/>
      <c r="H1316" s="6"/>
    </row>
    <row r="1317" spans="2:8" x14ac:dyDescent="0.35">
      <c r="B1317" s="6"/>
      <c r="C1317" s="6"/>
      <c r="D1317" s="6"/>
      <c r="E1317" s="233"/>
      <c r="F1317" s="6"/>
      <c r="G1317" s="6"/>
      <c r="H1317" s="6"/>
    </row>
    <row r="1318" spans="2:8" x14ac:dyDescent="0.35">
      <c r="B1318" s="6"/>
      <c r="C1318" s="6"/>
      <c r="D1318" s="6"/>
      <c r="E1318" s="233"/>
      <c r="F1318" s="6"/>
      <c r="G1318" s="6"/>
      <c r="H1318" s="6"/>
    </row>
    <row r="1319" spans="2:8" x14ac:dyDescent="0.35">
      <c r="B1319" s="6"/>
      <c r="C1319" s="6"/>
      <c r="D1319" s="6"/>
      <c r="E1319" s="233"/>
      <c r="F1319" s="6"/>
      <c r="G1319" s="6"/>
      <c r="H1319" s="6"/>
    </row>
    <row r="1320" spans="2:8" x14ac:dyDescent="0.35">
      <c r="B1320" s="6"/>
      <c r="C1320" s="6"/>
      <c r="D1320" s="6"/>
      <c r="E1320" s="233"/>
      <c r="F1320" s="6"/>
      <c r="G1320" s="6"/>
      <c r="H1320" s="6"/>
    </row>
    <row r="1321" spans="2:8" x14ac:dyDescent="0.35">
      <c r="B1321" s="6"/>
      <c r="C1321" s="6"/>
      <c r="D1321" s="6"/>
      <c r="E1321" s="233"/>
      <c r="F1321" s="6"/>
      <c r="G1321" s="6"/>
      <c r="H1321" s="6"/>
    </row>
    <row r="1322" spans="2:8" x14ac:dyDescent="0.35">
      <c r="B1322" s="6"/>
      <c r="C1322" s="6"/>
      <c r="D1322" s="6"/>
      <c r="E1322" s="233"/>
      <c r="F1322" s="6"/>
      <c r="G1322" s="6"/>
      <c r="H1322" s="6"/>
    </row>
    <row r="1323" spans="2:8" x14ac:dyDescent="0.35">
      <c r="B1323" s="6"/>
      <c r="C1323" s="6"/>
      <c r="D1323" s="6"/>
      <c r="E1323" s="233"/>
      <c r="F1323" s="6"/>
      <c r="G1323" s="6"/>
      <c r="H1323" s="6"/>
    </row>
    <row r="1324" spans="2:8" x14ac:dyDescent="0.35">
      <c r="B1324" s="6"/>
      <c r="C1324" s="6"/>
      <c r="D1324" s="6"/>
      <c r="E1324" s="233"/>
      <c r="F1324" s="6"/>
      <c r="G1324" s="6"/>
      <c r="H1324" s="6"/>
    </row>
    <row r="1325" spans="2:8" x14ac:dyDescent="0.35">
      <c r="B1325" s="6"/>
      <c r="C1325" s="6"/>
      <c r="D1325" s="6"/>
      <c r="E1325" s="233"/>
      <c r="F1325" s="6"/>
      <c r="G1325" s="6"/>
      <c r="H1325" s="6"/>
    </row>
    <row r="1326" spans="2:8" x14ac:dyDescent="0.35">
      <c r="B1326" s="6"/>
      <c r="C1326" s="6"/>
      <c r="D1326" s="6"/>
      <c r="E1326" s="233"/>
      <c r="F1326" s="6"/>
      <c r="G1326" s="6"/>
      <c r="H1326" s="6"/>
    </row>
    <row r="1327" spans="2:8" x14ac:dyDescent="0.35">
      <c r="B1327" s="6"/>
      <c r="C1327" s="6"/>
      <c r="D1327" s="6"/>
      <c r="E1327" s="233"/>
      <c r="F1327" s="6"/>
      <c r="G1327" s="6"/>
      <c r="H1327" s="6"/>
    </row>
    <row r="1328" spans="2:8" x14ac:dyDescent="0.35">
      <c r="B1328" s="6"/>
      <c r="C1328" s="6"/>
      <c r="D1328" s="6"/>
      <c r="E1328" s="233"/>
      <c r="F1328" s="6"/>
      <c r="G1328" s="6"/>
      <c r="H1328" s="6"/>
    </row>
    <row r="1329" spans="2:8" x14ac:dyDescent="0.35">
      <c r="B1329" s="6"/>
      <c r="C1329" s="6"/>
      <c r="D1329" s="6"/>
      <c r="E1329" s="233"/>
      <c r="F1329" s="6"/>
      <c r="G1329" s="6"/>
      <c r="H1329" s="6"/>
    </row>
    <row r="1330" spans="2:8" x14ac:dyDescent="0.35">
      <c r="B1330" s="6"/>
      <c r="C1330" s="6"/>
      <c r="D1330" s="6"/>
      <c r="E1330" s="233"/>
      <c r="F1330" s="6"/>
      <c r="G1330" s="6"/>
      <c r="H1330" s="6"/>
    </row>
    <row r="1331" spans="2:8" x14ac:dyDescent="0.35">
      <c r="B1331" s="6"/>
      <c r="C1331" s="6"/>
      <c r="D1331" s="6"/>
      <c r="E1331" s="233"/>
      <c r="F1331" s="6"/>
      <c r="G1331" s="6"/>
      <c r="H1331" s="6"/>
    </row>
    <row r="1332" spans="2:8" x14ac:dyDescent="0.35">
      <c r="B1332" s="6"/>
      <c r="C1332" s="6"/>
      <c r="D1332" s="6"/>
      <c r="E1332" s="233"/>
      <c r="F1332" s="6"/>
      <c r="G1332" s="6"/>
      <c r="H1332" s="6"/>
    </row>
    <row r="1333" spans="2:8" x14ac:dyDescent="0.35">
      <c r="B1333" s="6"/>
      <c r="C1333" s="6"/>
      <c r="D1333" s="6"/>
      <c r="E1333" s="233"/>
      <c r="F1333" s="6"/>
      <c r="G1333" s="6"/>
      <c r="H1333" s="6"/>
    </row>
    <row r="1334" spans="2:8" x14ac:dyDescent="0.35">
      <c r="B1334" s="6"/>
      <c r="C1334" s="6"/>
      <c r="D1334" s="6"/>
      <c r="E1334" s="233"/>
      <c r="F1334" s="6"/>
      <c r="G1334" s="6"/>
      <c r="H1334" s="6"/>
    </row>
    <row r="1335" spans="2:8" x14ac:dyDescent="0.35">
      <c r="B1335" s="6"/>
      <c r="C1335" s="6"/>
      <c r="D1335" s="6"/>
      <c r="E1335" s="233"/>
      <c r="F1335" s="6"/>
      <c r="G1335" s="6"/>
      <c r="H1335" s="6"/>
    </row>
    <row r="1336" spans="2:8" x14ac:dyDescent="0.35">
      <c r="B1336" s="6"/>
      <c r="C1336" s="6"/>
      <c r="D1336" s="6"/>
      <c r="E1336" s="233"/>
      <c r="F1336" s="6"/>
      <c r="G1336" s="6"/>
      <c r="H1336" s="6"/>
    </row>
    <row r="1337" spans="2:8" x14ac:dyDescent="0.35">
      <c r="B1337" s="6"/>
      <c r="C1337" s="6"/>
      <c r="D1337" s="6"/>
      <c r="E1337" s="233"/>
      <c r="F1337" s="6"/>
      <c r="G1337" s="6"/>
      <c r="H1337" s="6"/>
    </row>
    <row r="1338" spans="2:8" x14ac:dyDescent="0.35">
      <c r="B1338" s="6"/>
      <c r="C1338" s="6"/>
      <c r="D1338" s="6"/>
      <c r="E1338" s="233"/>
      <c r="F1338" s="6"/>
      <c r="G1338" s="6"/>
      <c r="H1338" s="6"/>
    </row>
    <row r="1339" spans="2:8" x14ac:dyDescent="0.35">
      <c r="B1339" s="6"/>
      <c r="C1339" s="6"/>
      <c r="D1339" s="6"/>
      <c r="E1339" s="233"/>
      <c r="F1339" s="6"/>
      <c r="G1339" s="6"/>
      <c r="H1339" s="6"/>
    </row>
    <row r="1340" spans="2:8" x14ac:dyDescent="0.35">
      <c r="B1340" s="6"/>
      <c r="C1340" s="6"/>
      <c r="D1340" s="6"/>
      <c r="E1340" s="233"/>
      <c r="F1340" s="6"/>
      <c r="G1340" s="6"/>
      <c r="H1340" s="6"/>
    </row>
    <row r="1341" spans="2:8" x14ac:dyDescent="0.35">
      <c r="B1341" s="6"/>
      <c r="C1341" s="6"/>
      <c r="D1341" s="6"/>
      <c r="E1341" s="233"/>
      <c r="F1341" s="6"/>
      <c r="G1341" s="6"/>
      <c r="H1341" s="6"/>
    </row>
    <row r="1342" spans="2:8" x14ac:dyDescent="0.35">
      <c r="B1342" s="6"/>
      <c r="C1342" s="6"/>
      <c r="D1342" s="6"/>
      <c r="E1342" s="233"/>
      <c r="F1342" s="6"/>
      <c r="G1342" s="6"/>
      <c r="H1342" s="6"/>
    </row>
    <row r="1343" spans="2:8" x14ac:dyDescent="0.35">
      <c r="B1343" s="6"/>
      <c r="C1343" s="6"/>
      <c r="D1343" s="6"/>
      <c r="E1343" s="233"/>
      <c r="F1343" s="6"/>
      <c r="G1343" s="6"/>
      <c r="H1343" s="6"/>
    </row>
    <row r="1344" spans="2:8" x14ac:dyDescent="0.35">
      <c r="B1344" s="6"/>
      <c r="C1344" s="6"/>
      <c r="D1344" s="6"/>
      <c r="E1344" s="233"/>
      <c r="F1344" s="6"/>
      <c r="G1344" s="6"/>
      <c r="H1344" s="6"/>
    </row>
    <row r="1345" spans="2:8" x14ac:dyDescent="0.35">
      <c r="B1345" s="6"/>
      <c r="C1345" s="6"/>
      <c r="D1345" s="6"/>
      <c r="E1345" s="233"/>
      <c r="F1345" s="6"/>
      <c r="G1345" s="6"/>
      <c r="H1345" s="6"/>
    </row>
    <row r="1346" spans="2:8" x14ac:dyDescent="0.35">
      <c r="B1346" s="6"/>
      <c r="C1346" s="6"/>
      <c r="D1346" s="6"/>
      <c r="E1346" s="233"/>
      <c r="F1346" s="6"/>
      <c r="G1346" s="6"/>
      <c r="H1346" s="6"/>
    </row>
    <row r="1347" spans="2:8" x14ac:dyDescent="0.35">
      <c r="B1347" s="6"/>
      <c r="C1347" s="6"/>
      <c r="D1347" s="6"/>
      <c r="E1347" s="233"/>
      <c r="F1347" s="6"/>
      <c r="G1347" s="6"/>
      <c r="H1347" s="6"/>
    </row>
    <row r="1348" spans="2:8" x14ac:dyDescent="0.35">
      <c r="B1348" s="6"/>
      <c r="C1348" s="6"/>
      <c r="D1348" s="6"/>
      <c r="E1348" s="233"/>
      <c r="F1348" s="6"/>
      <c r="G1348" s="6"/>
      <c r="H1348" s="6"/>
    </row>
    <row r="1349" spans="2:8" x14ac:dyDescent="0.35">
      <c r="B1349" s="6"/>
      <c r="C1349" s="6"/>
      <c r="D1349" s="6"/>
      <c r="E1349" s="233"/>
      <c r="F1349" s="6"/>
      <c r="G1349" s="6"/>
      <c r="H1349" s="6"/>
    </row>
    <row r="1350" spans="2:8" x14ac:dyDescent="0.35">
      <c r="B1350" s="6"/>
      <c r="C1350" s="6"/>
      <c r="D1350" s="6"/>
      <c r="E1350" s="233"/>
      <c r="F1350" s="6"/>
      <c r="G1350" s="6"/>
      <c r="H1350" s="6"/>
    </row>
    <row r="1351" spans="2:8" x14ac:dyDescent="0.35">
      <c r="B1351" s="6"/>
      <c r="C1351" s="6"/>
      <c r="D1351" s="6"/>
      <c r="E1351" s="233"/>
      <c r="F1351" s="6"/>
      <c r="G1351" s="6"/>
      <c r="H1351" s="6"/>
    </row>
    <row r="1352" spans="2:8" x14ac:dyDescent="0.35">
      <c r="B1352" s="6"/>
      <c r="C1352" s="6"/>
      <c r="D1352" s="6"/>
      <c r="E1352" s="233"/>
      <c r="F1352" s="6"/>
      <c r="G1352" s="6"/>
      <c r="H1352" s="6"/>
    </row>
    <row r="1353" spans="2:8" x14ac:dyDescent="0.35">
      <c r="B1353" s="6"/>
      <c r="C1353" s="6"/>
      <c r="D1353" s="6"/>
      <c r="E1353" s="233"/>
      <c r="F1353" s="6"/>
      <c r="G1353" s="6"/>
      <c r="H1353" s="6"/>
    </row>
    <row r="1354" spans="2:8" x14ac:dyDescent="0.35">
      <c r="B1354" s="6"/>
      <c r="C1354" s="6"/>
      <c r="D1354" s="6"/>
      <c r="E1354" s="233"/>
      <c r="F1354" s="6"/>
      <c r="G1354" s="6"/>
      <c r="H1354" s="6"/>
    </row>
    <row r="1355" spans="2:8" x14ac:dyDescent="0.35">
      <c r="B1355" s="6"/>
      <c r="C1355" s="6"/>
      <c r="D1355" s="6"/>
      <c r="E1355" s="233"/>
      <c r="F1355" s="6"/>
      <c r="G1355" s="6"/>
      <c r="H1355" s="6"/>
    </row>
    <row r="1356" spans="2:8" x14ac:dyDescent="0.35">
      <c r="B1356" s="6"/>
      <c r="C1356" s="6"/>
      <c r="D1356" s="6"/>
      <c r="E1356" s="233"/>
      <c r="F1356" s="6"/>
      <c r="G1356" s="6"/>
      <c r="H1356" s="6"/>
    </row>
    <row r="1357" spans="2:8" x14ac:dyDescent="0.35">
      <c r="B1357" s="6"/>
      <c r="C1357" s="6"/>
      <c r="D1357" s="6"/>
      <c r="E1357" s="233"/>
      <c r="F1357" s="6"/>
      <c r="G1357" s="6"/>
      <c r="H1357" s="6"/>
    </row>
    <row r="1358" spans="2:8" x14ac:dyDescent="0.35">
      <c r="B1358" s="6"/>
      <c r="C1358" s="6"/>
      <c r="D1358" s="6"/>
      <c r="E1358" s="233"/>
      <c r="F1358" s="6"/>
      <c r="G1358" s="6"/>
      <c r="H1358" s="6"/>
    </row>
    <row r="1359" spans="2:8" x14ac:dyDescent="0.35">
      <c r="B1359" s="6"/>
      <c r="C1359" s="6"/>
      <c r="D1359" s="6"/>
      <c r="E1359" s="233"/>
      <c r="F1359" s="6"/>
      <c r="G1359" s="6"/>
      <c r="H1359" s="6"/>
    </row>
    <row r="1360" spans="2:8" x14ac:dyDescent="0.35">
      <c r="B1360" s="6"/>
      <c r="C1360" s="6"/>
      <c r="D1360" s="6"/>
      <c r="E1360" s="233"/>
      <c r="F1360" s="6"/>
      <c r="G1360" s="6"/>
      <c r="H1360" s="6"/>
    </row>
    <row r="1361" spans="2:8" x14ac:dyDescent="0.35">
      <c r="B1361" s="6"/>
      <c r="C1361" s="6"/>
      <c r="D1361" s="6"/>
      <c r="E1361" s="233"/>
      <c r="F1361" s="6"/>
      <c r="G1361" s="6"/>
      <c r="H1361" s="6"/>
    </row>
    <row r="1362" spans="2:8" x14ac:dyDescent="0.35">
      <c r="B1362" s="6"/>
      <c r="C1362" s="6"/>
      <c r="D1362" s="6"/>
      <c r="E1362" s="233"/>
      <c r="F1362" s="6"/>
      <c r="G1362" s="6"/>
      <c r="H1362" s="6"/>
    </row>
    <row r="1363" spans="2:8" x14ac:dyDescent="0.35">
      <c r="B1363" s="6"/>
      <c r="C1363" s="6"/>
      <c r="D1363" s="6"/>
      <c r="E1363" s="233"/>
      <c r="F1363" s="6"/>
      <c r="G1363" s="6"/>
      <c r="H1363" s="6"/>
    </row>
    <row r="1364" spans="2:8" x14ac:dyDescent="0.35">
      <c r="B1364" s="6"/>
      <c r="C1364" s="6"/>
      <c r="D1364" s="6"/>
      <c r="E1364" s="233"/>
      <c r="F1364" s="6"/>
      <c r="G1364" s="6"/>
      <c r="H1364" s="6"/>
    </row>
    <row r="1365" spans="2:8" x14ac:dyDescent="0.35">
      <c r="B1365" s="6"/>
      <c r="C1365" s="6"/>
      <c r="D1365" s="6"/>
      <c r="E1365" s="233"/>
      <c r="F1365" s="6"/>
      <c r="G1365" s="6"/>
      <c r="H1365" s="6"/>
    </row>
    <row r="1366" spans="2:8" x14ac:dyDescent="0.35">
      <c r="B1366" s="6"/>
      <c r="C1366" s="6"/>
      <c r="D1366" s="6"/>
      <c r="E1366" s="233"/>
      <c r="F1366" s="6"/>
      <c r="G1366" s="6"/>
      <c r="H1366" s="6"/>
    </row>
    <row r="1367" spans="2:8" x14ac:dyDescent="0.35">
      <c r="B1367" s="6"/>
      <c r="C1367" s="6"/>
      <c r="D1367" s="6"/>
      <c r="E1367" s="233"/>
      <c r="F1367" s="6"/>
      <c r="G1367" s="6"/>
      <c r="H1367" s="6"/>
    </row>
    <row r="1368" spans="2:8" x14ac:dyDescent="0.35">
      <c r="B1368" s="6"/>
      <c r="C1368" s="6"/>
      <c r="D1368" s="6"/>
      <c r="E1368" s="233"/>
      <c r="F1368" s="6"/>
      <c r="G1368" s="6"/>
      <c r="H1368" s="6"/>
    </row>
    <row r="1369" spans="2:8" x14ac:dyDescent="0.35">
      <c r="B1369" s="6"/>
      <c r="C1369" s="6"/>
      <c r="D1369" s="6"/>
      <c r="E1369" s="233"/>
      <c r="F1369" s="6"/>
      <c r="G1369" s="6"/>
      <c r="H1369" s="6"/>
    </row>
    <row r="1370" spans="2:8" x14ac:dyDescent="0.35">
      <c r="B1370" s="6"/>
      <c r="C1370" s="6"/>
      <c r="D1370" s="6"/>
      <c r="E1370" s="233"/>
      <c r="F1370" s="6"/>
      <c r="G1370" s="6"/>
      <c r="H1370" s="6"/>
    </row>
    <row r="1371" spans="2:8" x14ac:dyDescent="0.35">
      <c r="B1371" s="6"/>
      <c r="C1371" s="6"/>
      <c r="D1371" s="6"/>
      <c r="E1371" s="233"/>
      <c r="F1371" s="6"/>
      <c r="G1371" s="6"/>
      <c r="H1371" s="6"/>
    </row>
    <row r="1372" spans="2:8" x14ac:dyDescent="0.35">
      <c r="B1372" s="6"/>
      <c r="C1372" s="6"/>
      <c r="D1372" s="6"/>
      <c r="E1372" s="233"/>
      <c r="F1372" s="6"/>
      <c r="G1372" s="6"/>
      <c r="H1372" s="6"/>
    </row>
    <row r="1373" spans="2:8" x14ac:dyDescent="0.35">
      <c r="B1373" s="6"/>
      <c r="C1373" s="6"/>
      <c r="D1373" s="6"/>
      <c r="E1373" s="233"/>
      <c r="F1373" s="6"/>
      <c r="G1373" s="6"/>
      <c r="H1373" s="6"/>
    </row>
    <row r="1374" spans="2:8" x14ac:dyDescent="0.35">
      <c r="B1374" s="6"/>
      <c r="C1374" s="6"/>
      <c r="D1374" s="6"/>
      <c r="E1374" s="233"/>
      <c r="F1374" s="6"/>
      <c r="G1374" s="6"/>
      <c r="H1374" s="6"/>
    </row>
    <row r="1375" spans="2:8" x14ac:dyDescent="0.35">
      <c r="B1375" s="6"/>
      <c r="C1375" s="6"/>
      <c r="D1375" s="6"/>
      <c r="E1375" s="233"/>
      <c r="F1375" s="6"/>
      <c r="G1375" s="6"/>
      <c r="H1375" s="6"/>
    </row>
    <row r="1376" spans="2:8" x14ac:dyDescent="0.35">
      <c r="B1376" s="6"/>
      <c r="C1376" s="6"/>
      <c r="D1376" s="6"/>
      <c r="E1376" s="233"/>
      <c r="F1376" s="6"/>
      <c r="G1376" s="6"/>
      <c r="H1376" s="6"/>
    </row>
    <row r="1377" spans="2:8" x14ac:dyDescent="0.35">
      <c r="B1377" s="6"/>
      <c r="C1377" s="6"/>
      <c r="D1377" s="6"/>
      <c r="E1377" s="233"/>
      <c r="F1377" s="6"/>
      <c r="G1377" s="6"/>
      <c r="H1377" s="6"/>
    </row>
    <row r="1378" spans="2:8" x14ac:dyDescent="0.35">
      <c r="B1378" s="6"/>
      <c r="C1378" s="6"/>
      <c r="D1378" s="6"/>
      <c r="E1378" s="233"/>
      <c r="F1378" s="6"/>
      <c r="G1378" s="6"/>
      <c r="H1378" s="6"/>
    </row>
    <row r="1379" spans="2:8" x14ac:dyDescent="0.35">
      <c r="B1379" s="6"/>
      <c r="C1379" s="6"/>
      <c r="D1379" s="6"/>
      <c r="E1379" s="233"/>
      <c r="F1379" s="6"/>
      <c r="G1379" s="6"/>
      <c r="H1379" s="6"/>
    </row>
    <row r="1380" spans="2:8" x14ac:dyDescent="0.35">
      <c r="B1380" s="6"/>
      <c r="C1380" s="6"/>
      <c r="D1380" s="6"/>
      <c r="E1380" s="233"/>
      <c r="F1380" s="6"/>
      <c r="G1380" s="6"/>
      <c r="H1380" s="6"/>
    </row>
    <row r="1381" spans="2:8" x14ac:dyDescent="0.35">
      <c r="B1381" s="6"/>
      <c r="C1381" s="6"/>
      <c r="D1381" s="6"/>
      <c r="E1381" s="233"/>
      <c r="F1381" s="6"/>
      <c r="G1381" s="6"/>
      <c r="H1381" s="6"/>
    </row>
    <row r="1382" spans="2:8" x14ac:dyDescent="0.35">
      <c r="B1382" s="6"/>
      <c r="C1382" s="6"/>
      <c r="D1382" s="6"/>
      <c r="E1382" s="233"/>
      <c r="F1382" s="6"/>
      <c r="G1382" s="6"/>
      <c r="H1382" s="6"/>
    </row>
    <row r="1383" spans="2:8" x14ac:dyDescent="0.35">
      <c r="B1383" s="6"/>
      <c r="C1383" s="6"/>
      <c r="D1383" s="6"/>
      <c r="E1383" s="233"/>
      <c r="F1383" s="6"/>
      <c r="G1383" s="6"/>
      <c r="H1383" s="6"/>
    </row>
    <row r="1384" spans="2:8" x14ac:dyDescent="0.35">
      <c r="B1384" s="6"/>
      <c r="C1384" s="6"/>
      <c r="D1384" s="6"/>
      <c r="E1384" s="233"/>
      <c r="F1384" s="6"/>
      <c r="G1384" s="6"/>
      <c r="H1384" s="6"/>
    </row>
    <row r="1385" spans="2:8" x14ac:dyDescent="0.35">
      <c r="B1385" s="6"/>
      <c r="C1385" s="6"/>
      <c r="D1385" s="6"/>
      <c r="E1385" s="233"/>
      <c r="F1385" s="6"/>
      <c r="G1385" s="6"/>
      <c r="H1385" s="6"/>
    </row>
    <row r="1386" spans="2:8" x14ac:dyDescent="0.35">
      <c r="B1386" s="6"/>
      <c r="C1386" s="6"/>
      <c r="D1386" s="6"/>
      <c r="E1386" s="233"/>
      <c r="F1386" s="6"/>
      <c r="G1386" s="6"/>
      <c r="H1386" s="6"/>
    </row>
    <row r="1387" spans="2:8" x14ac:dyDescent="0.35">
      <c r="B1387" s="6"/>
      <c r="C1387" s="6"/>
      <c r="D1387" s="6"/>
      <c r="E1387" s="233"/>
      <c r="F1387" s="6"/>
      <c r="G1387" s="6"/>
      <c r="H1387" s="6"/>
    </row>
    <row r="1388" spans="2:8" x14ac:dyDescent="0.35">
      <c r="B1388" s="6"/>
      <c r="C1388" s="6"/>
      <c r="D1388" s="6"/>
      <c r="E1388" s="233"/>
      <c r="F1388" s="6"/>
      <c r="G1388" s="6"/>
      <c r="H1388" s="6"/>
    </row>
    <row r="1389" spans="2:8" x14ac:dyDescent="0.35">
      <c r="B1389" s="6"/>
      <c r="C1389" s="6"/>
      <c r="D1389" s="6"/>
      <c r="E1389" s="233"/>
      <c r="F1389" s="6"/>
      <c r="G1389" s="6"/>
      <c r="H1389" s="6"/>
    </row>
    <row r="1390" spans="2:8" x14ac:dyDescent="0.35">
      <c r="B1390" s="6"/>
      <c r="C1390" s="6"/>
      <c r="D1390" s="6"/>
      <c r="E1390" s="233"/>
      <c r="F1390" s="6"/>
      <c r="G1390" s="6"/>
      <c r="H1390" s="6"/>
    </row>
    <row r="1391" spans="2:8" x14ac:dyDescent="0.35">
      <c r="B1391" s="6"/>
      <c r="C1391" s="6"/>
      <c r="D1391" s="6"/>
      <c r="E1391" s="233"/>
      <c r="F1391" s="6"/>
      <c r="G1391" s="6"/>
      <c r="H1391" s="6"/>
    </row>
    <row r="1392" spans="2:8" x14ac:dyDescent="0.35">
      <c r="B1392" s="6"/>
      <c r="C1392" s="6"/>
      <c r="D1392" s="6"/>
      <c r="E1392" s="233"/>
      <c r="F1392" s="6"/>
      <c r="G1392" s="6"/>
      <c r="H1392" s="6"/>
    </row>
    <row r="1393" spans="2:8" x14ac:dyDescent="0.35">
      <c r="B1393" s="6"/>
      <c r="C1393" s="6"/>
      <c r="D1393" s="6"/>
      <c r="E1393" s="233"/>
      <c r="F1393" s="6"/>
      <c r="G1393" s="6"/>
      <c r="H1393" s="6"/>
    </row>
    <row r="1394" spans="2:8" x14ac:dyDescent="0.35">
      <c r="B1394" s="6"/>
      <c r="C1394" s="6"/>
      <c r="D1394" s="6"/>
      <c r="E1394" s="233"/>
      <c r="F1394" s="6"/>
      <c r="G1394" s="6"/>
      <c r="H1394" s="6"/>
    </row>
    <row r="1395" spans="2:8" x14ac:dyDescent="0.35">
      <c r="B1395" s="6"/>
      <c r="C1395" s="6"/>
      <c r="D1395" s="6"/>
      <c r="E1395" s="233"/>
      <c r="F1395" s="6"/>
      <c r="G1395" s="6"/>
      <c r="H1395" s="6"/>
    </row>
    <row r="1396" spans="2:8" x14ac:dyDescent="0.35">
      <c r="B1396" s="6"/>
      <c r="C1396" s="6"/>
      <c r="D1396" s="6"/>
      <c r="E1396" s="233"/>
      <c r="F1396" s="6"/>
      <c r="G1396" s="6"/>
      <c r="H1396" s="6"/>
    </row>
    <row r="1397" spans="2:8" x14ac:dyDescent="0.35">
      <c r="B1397" s="6"/>
      <c r="C1397" s="6"/>
      <c r="D1397" s="6"/>
      <c r="E1397" s="233"/>
      <c r="F1397" s="6"/>
      <c r="G1397" s="6"/>
      <c r="H1397" s="6"/>
    </row>
    <row r="1398" spans="2:8" x14ac:dyDescent="0.35">
      <c r="B1398" s="6"/>
      <c r="C1398" s="6"/>
      <c r="D1398" s="6"/>
      <c r="E1398" s="233"/>
      <c r="F1398" s="6"/>
      <c r="G1398" s="6"/>
      <c r="H1398" s="6"/>
    </row>
    <row r="1399" spans="2:8" x14ac:dyDescent="0.35">
      <c r="B1399" s="6"/>
      <c r="C1399" s="6"/>
      <c r="D1399" s="6"/>
      <c r="E1399" s="233"/>
      <c r="F1399" s="6"/>
      <c r="G1399" s="6"/>
      <c r="H1399" s="6"/>
    </row>
    <row r="1400" spans="2:8" x14ac:dyDescent="0.35">
      <c r="B1400" s="6"/>
      <c r="C1400" s="6"/>
      <c r="D1400" s="6"/>
      <c r="E1400" s="233"/>
      <c r="F1400" s="6"/>
      <c r="G1400" s="6"/>
      <c r="H1400" s="6"/>
    </row>
    <row r="1401" spans="2:8" x14ac:dyDescent="0.35">
      <c r="B1401" s="6"/>
      <c r="C1401" s="6"/>
      <c r="D1401" s="6"/>
      <c r="E1401" s="233"/>
      <c r="F1401" s="6"/>
      <c r="G1401" s="6"/>
      <c r="H1401" s="6"/>
    </row>
    <row r="1402" spans="2:8" x14ac:dyDescent="0.35">
      <c r="B1402" s="6"/>
      <c r="C1402" s="6"/>
      <c r="D1402" s="6"/>
      <c r="E1402" s="233"/>
      <c r="F1402" s="6"/>
      <c r="G1402" s="6"/>
      <c r="H1402" s="6"/>
    </row>
    <row r="1403" spans="2:8" x14ac:dyDescent="0.35">
      <c r="B1403" s="6"/>
      <c r="C1403" s="6"/>
      <c r="D1403" s="6"/>
      <c r="E1403" s="233"/>
      <c r="F1403" s="6"/>
      <c r="G1403" s="6"/>
      <c r="H1403" s="6"/>
    </row>
    <row r="1404" spans="2:8" x14ac:dyDescent="0.35">
      <c r="B1404" s="6"/>
      <c r="C1404" s="6"/>
      <c r="D1404" s="6"/>
      <c r="E1404" s="233"/>
      <c r="F1404" s="6"/>
      <c r="G1404" s="6"/>
      <c r="H1404" s="6"/>
    </row>
    <row r="1405" spans="2:8" x14ac:dyDescent="0.35">
      <c r="B1405" s="6"/>
      <c r="C1405" s="6"/>
      <c r="D1405" s="6"/>
      <c r="E1405" s="233"/>
      <c r="F1405" s="6"/>
      <c r="G1405" s="6"/>
      <c r="H1405" s="6"/>
    </row>
    <row r="1406" spans="2:8" x14ac:dyDescent="0.35">
      <c r="B1406" s="6"/>
      <c r="C1406" s="6"/>
      <c r="D1406" s="6"/>
      <c r="E1406" s="233"/>
      <c r="F1406" s="6"/>
      <c r="G1406" s="6"/>
      <c r="H1406" s="6"/>
    </row>
    <row r="1407" spans="2:8" x14ac:dyDescent="0.35">
      <c r="B1407" s="6"/>
      <c r="C1407" s="6"/>
      <c r="D1407" s="6"/>
      <c r="E1407" s="233"/>
      <c r="F1407" s="6"/>
      <c r="G1407" s="6"/>
      <c r="H1407" s="6"/>
    </row>
    <row r="1408" spans="2:8" x14ac:dyDescent="0.35">
      <c r="B1408" s="6"/>
      <c r="C1408" s="6"/>
      <c r="D1408" s="6"/>
      <c r="E1408" s="233"/>
      <c r="F1408" s="6"/>
      <c r="G1408" s="6"/>
      <c r="H1408" s="6"/>
    </row>
    <row r="1409" spans="2:8" x14ac:dyDescent="0.35">
      <c r="B1409" s="6"/>
      <c r="C1409" s="6"/>
      <c r="D1409" s="6"/>
      <c r="E1409" s="233"/>
      <c r="F1409" s="6"/>
      <c r="G1409" s="6"/>
      <c r="H1409" s="6"/>
    </row>
    <row r="1410" spans="2:8" x14ac:dyDescent="0.35">
      <c r="B1410" s="6"/>
      <c r="C1410" s="6"/>
      <c r="D1410" s="6"/>
      <c r="E1410" s="233"/>
      <c r="F1410" s="6"/>
      <c r="G1410" s="6"/>
      <c r="H1410" s="6"/>
    </row>
    <row r="1411" spans="2:8" x14ac:dyDescent="0.35">
      <c r="B1411" s="6"/>
      <c r="C1411" s="6"/>
      <c r="D1411" s="6"/>
      <c r="E1411" s="233"/>
      <c r="F1411" s="6"/>
      <c r="G1411" s="6"/>
      <c r="H1411" s="6"/>
    </row>
    <row r="1412" spans="2:8" x14ac:dyDescent="0.35">
      <c r="B1412" s="6"/>
      <c r="C1412" s="6"/>
      <c r="D1412" s="6"/>
      <c r="E1412" s="233"/>
      <c r="F1412" s="6"/>
      <c r="G1412" s="6"/>
      <c r="H1412" s="6"/>
    </row>
    <row r="1413" spans="2:8" x14ac:dyDescent="0.35">
      <c r="B1413" s="6"/>
      <c r="C1413" s="6"/>
      <c r="D1413" s="6"/>
      <c r="E1413" s="233"/>
      <c r="F1413" s="6"/>
      <c r="G1413" s="6"/>
      <c r="H1413" s="6"/>
    </row>
    <row r="1414" spans="2:8" x14ac:dyDescent="0.35">
      <c r="B1414" s="6"/>
      <c r="C1414" s="6"/>
      <c r="D1414" s="6"/>
      <c r="E1414" s="233"/>
      <c r="F1414" s="6"/>
      <c r="G1414" s="6"/>
      <c r="H1414" s="6"/>
    </row>
    <row r="1415" spans="2:8" x14ac:dyDescent="0.35">
      <c r="B1415" s="6"/>
      <c r="C1415" s="6"/>
      <c r="D1415" s="6"/>
      <c r="E1415" s="233"/>
      <c r="F1415" s="6"/>
      <c r="G1415" s="6"/>
      <c r="H1415" s="6"/>
    </row>
    <row r="1416" spans="2:8" x14ac:dyDescent="0.35">
      <c r="B1416" s="6"/>
      <c r="C1416" s="6"/>
      <c r="D1416" s="6"/>
      <c r="E1416" s="233"/>
      <c r="F1416" s="6"/>
      <c r="G1416" s="6"/>
      <c r="H1416" s="6"/>
    </row>
    <row r="1417" spans="2:8" x14ac:dyDescent="0.35">
      <c r="B1417" s="6"/>
      <c r="C1417" s="6"/>
      <c r="D1417" s="6"/>
      <c r="E1417" s="233"/>
      <c r="F1417" s="6"/>
      <c r="G1417" s="6"/>
      <c r="H1417" s="6"/>
    </row>
    <row r="1418" spans="2:8" x14ac:dyDescent="0.35">
      <c r="B1418" s="6"/>
      <c r="C1418" s="6"/>
      <c r="D1418" s="6"/>
      <c r="E1418" s="233"/>
      <c r="F1418" s="6"/>
      <c r="G1418" s="6"/>
      <c r="H1418" s="6"/>
    </row>
    <row r="1419" spans="2:8" x14ac:dyDescent="0.35">
      <c r="B1419" s="6"/>
      <c r="C1419" s="6"/>
      <c r="D1419" s="6"/>
      <c r="E1419" s="233"/>
      <c r="F1419" s="6"/>
      <c r="G1419" s="6"/>
      <c r="H1419" s="6"/>
    </row>
    <row r="1420" spans="2:8" x14ac:dyDescent="0.35">
      <c r="B1420" s="6"/>
      <c r="C1420" s="6"/>
      <c r="D1420" s="6"/>
      <c r="E1420" s="233"/>
      <c r="F1420" s="6"/>
      <c r="G1420" s="6"/>
      <c r="H1420" s="6"/>
    </row>
    <row r="1421" spans="2:8" x14ac:dyDescent="0.35">
      <c r="B1421" s="6"/>
      <c r="C1421" s="6"/>
      <c r="D1421" s="6"/>
      <c r="E1421" s="233"/>
      <c r="F1421" s="6"/>
      <c r="G1421" s="6"/>
      <c r="H1421" s="6"/>
    </row>
    <row r="1422" spans="2:8" x14ac:dyDescent="0.35">
      <c r="B1422" s="6"/>
      <c r="C1422" s="6"/>
      <c r="D1422" s="6"/>
      <c r="E1422" s="233"/>
      <c r="F1422" s="6"/>
      <c r="G1422" s="6"/>
      <c r="H1422" s="6"/>
    </row>
    <row r="1423" spans="2:8" x14ac:dyDescent="0.35">
      <c r="B1423" s="6"/>
      <c r="C1423" s="6"/>
      <c r="D1423" s="6"/>
      <c r="E1423" s="233"/>
      <c r="F1423" s="6"/>
      <c r="G1423" s="6"/>
      <c r="H1423" s="6"/>
    </row>
    <row r="1424" spans="2:8" x14ac:dyDescent="0.35">
      <c r="B1424" s="6"/>
      <c r="C1424" s="6"/>
      <c r="D1424" s="6"/>
      <c r="E1424" s="233"/>
      <c r="F1424" s="6"/>
      <c r="G1424" s="6"/>
      <c r="H1424" s="6"/>
    </row>
    <row r="1425" spans="2:8" x14ac:dyDescent="0.35">
      <c r="B1425" s="6"/>
      <c r="C1425" s="6"/>
      <c r="D1425" s="6"/>
      <c r="E1425" s="233"/>
      <c r="F1425" s="6"/>
      <c r="G1425" s="6"/>
      <c r="H1425" s="6"/>
    </row>
    <row r="1426" spans="2:8" x14ac:dyDescent="0.35">
      <c r="B1426" s="6"/>
      <c r="C1426" s="6"/>
      <c r="D1426" s="6"/>
      <c r="E1426" s="233"/>
      <c r="F1426" s="6"/>
      <c r="G1426" s="6"/>
      <c r="H1426" s="6"/>
    </row>
    <row r="1427" spans="2:8" x14ac:dyDescent="0.35">
      <c r="B1427" s="6"/>
      <c r="C1427" s="6"/>
      <c r="D1427" s="6"/>
      <c r="E1427" s="233"/>
      <c r="F1427" s="6"/>
      <c r="G1427" s="6"/>
      <c r="H1427" s="6"/>
    </row>
    <row r="1428" spans="2:8" x14ac:dyDescent="0.35">
      <c r="B1428" s="6"/>
      <c r="C1428" s="6"/>
      <c r="D1428" s="6"/>
      <c r="E1428" s="233"/>
      <c r="F1428" s="6"/>
      <c r="G1428" s="6"/>
      <c r="H1428" s="6"/>
    </row>
    <row r="1429" spans="2:8" x14ac:dyDescent="0.35">
      <c r="B1429" s="6"/>
      <c r="C1429" s="6"/>
      <c r="D1429" s="6"/>
      <c r="E1429" s="233"/>
      <c r="F1429" s="6"/>
      <c r="G1429" s="6"/>
      <c r="H1429" s="6"/>
    </row>
    <row r="1430" spans="2:8" x14ac:dyDescent="0.35">
      <c r="B1430" s="6"/>
      <c r="C1430" s="6"/>
      <c r="D1430" s="6"/>
      <c r="E1430" s="233"/>
      <c r="F1430" s="6"/>
      <c r="G1430" s="6"/>
      <c r="H1430" s="6"/>
    </row>
    <row r="1431" spans="2:8" x14ac:dyDescent="0.35">
      <c r="B1431" s="6"/>
      <c r="C1431" s="6"/>
      <c r="D1431" s="6"/>
      <c r="E1431" s="233"/>
      <c r="F1431" s="6"/>
      <c r="G1431" s="6"/>
      <c r="H1431" s="6"/>
    </row>
    <row r="1432" spans="2:8" x14ac:dyDescent="0.35">
      <c r="B1432" s="6"/>
      <c r="C1432" s="6"/>
      <c r="D1432" s="6"/>
      <c r="E1432" s="233"/>
      <c r="F1432" s="6"/>
      <c r="G1432" s="6"/>
      <c r="H1432" s="6"/>
    </row>
    <row r="1433" spans="2:8" x14ac:dyDescent="0.35">
      <c r="B1433" s="6"/>
      <c r="C1433" s="6"/>
      <c r="D1433" s="6"/>
      <c r="E1433" s="233"/>
      <c r="F1433" s="6"/>
      <c r="G1433" s="6"/>
      <c r="H1433" s="6"/>
    </row>
    <row r="1434" spans="2:8" x14ac:dyDescent="0.35">
      <c r="B1434" s="6"/>
      <c r="C1434" s="6"/>
      <c r="D1434" s="6"/>
      <c r="E1434" s="233"/>
      <c r="F1434" s="6"/>
      <c r="G1434" s="6"/>
      <c r="H1434" s="6"/>
    </row>
    <row r="1435" spans="2:8" x14ac:dyDescent="0.35">
      <c r="B1435" s="6"/>
      <c r="C1435" s="6"/>
      <c r="D1435" s="6"/>
      <c r="E1435" s="233"/>
      <c r="F1435" s="6"/>
      <c r="G1435" s="6"/>
      <c r="H1435" s="6"/>
    </row>
    <row r="1436" spans="2:8" x14ac:dyDescent="0.35">
      <c r="B1436" s="6"/>
      <c r="C1436" s="6"/>
      <c r="D1436" s="6"/>
      <c r="E1436" s="233"/>
      <c r="F1436" s="6"/>
      <c r="G1436" s="6"/>
      <c r="H1436" s="6"/>
    </row>
    <row r="1437" spans="2:8" x14ac:dyDescent="0.35">
      <c r="B1437" s="6"/>
      <c r="C1437" s="6"/>
      <c r="D1437" s="6"/>
      <c r="E1437" s="233"/>
      <c r="F1437" s="6"/>
      <c r="G1437" s="6"/>
      <c r="H1437" s="6"/>
    </row>
    <row r="1438" spans="2:8" x14ac:dyDescent="0.35">
      <c r="B1438" s="6"/>
      <c r="C1438" s="6"/>
      <c r="D1438" s="6"/>
      <c r="E1438" s="233"/>
      <c r="F1438" s="6"/>
      <c r="G1438" s="6"/>
      <c r="H1438" s="6"/>
    </row>
    <row r="1439" spans="2:8" x14ac:dyDescent="0.35">
      <c r="B1439" s="6"/>
      <c r="C1439" s="6"/>
      <c r="D1439" s="6"/>
      <c r="E1439" s="233"/>
      <c r="F1439" s="6"/>
      <c r="G1439" s="6"/>
      <c r="H1439" s="6"/>
    </row>
    <row r="1440" spans="2:8" x14ac:dyDescent="0.35">
      <c r="B1440" s="6"/>
      <c r="C1440" s="6"/>
      <c r="D1440" s="6"/>
      <c r="E1440" s="233"/>
      <c r="F1440" s="6"/>
      <c r="G1440" s="6"/>
      <c r="H1440" s="6"/>
    </row>
    <row r="1441" spans="2:8" x14ac:dyDescent="0.35">
      <c r="B1441" s="6"/>
      <c r="C1441" s="6"/>
      <c r="D1441" s="6"/>
      <c r="E1441" s="233"/>
      <c r="F1441" s="6"/>
      <c r="G1441" s="6"/>
      <c r="H1441" s="6"/>
    </row>
    <row r="1442" spans="2:8" x14ac:dyDescent="0.35">
      <c r="B1442" s="6"/>
      <c r="C1442" s="6"/>
      <c r="D1442" s="6"/>
      <c r="E1442" s="233"/>
      <c r="F1442" s="6"/>
      <c r="G1442" s="6"/>
      <c r="H1442" s="6"/>
    </row>
    <row r="1443" spans="2:8" x14ac:dyDescent="0.35">
      <c r="B1443" s="6"/>
      <c r="C1443" s="6"/>
      <c r="D1443" s="6"/>
      <c r="E1443" s="233"/>
      <c r="F1443" s="6"/>
      <c r="G1443" s="6"/>
      <c r="H1443" s="6"/>
    </row>
    <row r="1444" spans="2:8" x14ac:dyDescent="0.35">
      <c r="B1444" s="6"/>
      <c r="C1444" s="6"/>
      <c r="D1444" s="6"/>
      <c r="E1444" s="233"/>
      <c r="F1444" s="6"/>
      <c r="G1444" s="6"/>
      <c r="H1444" s="6"/>
    </row>
    <row r="1445" spans="2:8" x14ac:dyDescent="0.35">
      <c r="B1445" s="6"/>
      <c r="C1445" s="6"/>
      <c r="D1445" s="6"/>
      <c r="E1445" s="233"/>
      <c r="F1445" s="6"/>
      <c r="G1445" s="6"/>
      <c r="H1445" s="6"/>
    </row>
    <row r="1446" spans="2:8" x14ac:dyDescent="0.35">
      <c r="B1446" s="6"/>
      <c r="C1446" s="6"/>
      <c r="D1446" s="6"/>
      <c r="E1446" s="233"/>
      <c r="F1446" s="6"/>
      <c r="G1446" s="6"/>
      <c r="H1446" s="6"/>
    </row>
    <row r="1447" spans="2:8" x14ac:dyDescent="0.35">
      <c r="B1447" s="6"/>
      <c r="C1447" s="6"/>
      <c r="D1447" s="6"/>
      <c r="E1447" s="233"/>
      <c r="F1447" s="6"/>
      <c r="G1447" s="6"/>
      <c r="H1447" s="6"/>
    </row>
    <row r="1448" spans="2:8" x14ac:dyDescent="0.35">
      <c r="B1448" s="6"/>
      <c r="C1448" s="6"/>
      <c r="D1448" s="6"/>
      <c r="E1448" s="233"/>
      <c r="F1448" s="6"/>
      <c r="G1448" s="6"/>
      <c r="H1448" s="6"/>
    </row>
    <row r="1449" spans="2:8" x14ac:dyDescent="0.35">
      <c r="B1449" s="6"/>
      <c r="C1449" s="6"/>
      <c r="D1449" s="6"/>
      <c r="E1449" s="233"/>
      <c r="F1449" s="6"/>
      <c r="G1449" s="6"/>
      <c r="H1449" s="6"/>
    </row>
    <row r="1450" spans="2:8" x14ac:dyDescent="0.35">
      <c r="B1450" s="6"/>
      <c r="C1450" s="6"/>
      <c r="D1450" s="6"/>
      <c r="E1450" s="233"/>
      <c r="F1450" s="6"/>
      <c r="G1450" s="6"/>
      <c r="H1450" s="6"/>
    </row>
    <row r="1451" spans="2:8" x14ac:dyDescent="0.35">
      <c r="B1451" s="6"/>
      <c r="C1451" s="6"/>
      <c r="D1451" s="6"/>
      <c r="E1451" s="233"/>
      <c r="F1451" s="6"/>
      <c r="G1451" s="6"/>
      <c r="H1451" s="6"/>
    </row>
    <row r="1452" spans="2:8" x14ac:dyDescent="0.35">
      <c r="B1452" s="6"/>
      <c r="C1452" s="6"/>
      <c r="D1452" s="6"/>
      <c r="E1452" s="233"/>
      <c r="F1452" s="6"/>
      <c r="G1452" s="6"/>
      <c r="H1452" s="6"/>
    </row>
    <row r="1453" spans="2:8" x14ac:dyDescent="0.35">
      <c r="B1453" s="6"/>
      <c r="C1453" s="6"/>
      <c r="D1453" s="6"/>
      <c r="E1453" s="233"/>
      <c r="F1453" s="6"/>
      <c r="G1453" s="6"/>
      <c r="H1453" s="6"/>
    </row>
    <row r="1454" spans="2:8" x14ac:dyDescent="0.35">
      <c r="B1454" s="6"/>
      <c r="C1454" s="6"/>
      <c r="D1454" s="6"/>
      <c r="E1454" s="233"/>
      <c r="F1454" s="6"/>
      <c r="G1454" s="6"/>
      <c r="H1454" s="6"/>
    </row>
    <row r="1455" spans="2:8" x14ac:dyDescent="0.35">
      <c r="B1455" s="6"/>
      <c r="C1455" s="6"/>
      <c r="D1455" s="6"/>
      <c r="E1455" s="233"/>
      <c r="F1455" s="6"/>
      <c r="G1455" s="6"/>
      <c r="H1455" s="6"/>
    </row>
    <row r="1456" spans="2:8" x14ac:dyDescent="0.35">
      <c r="B1456" s="6"/>
      <c r="C1456" s="6"/>
      <c r="D1456" s="6"/>
      <c r="E1456" s="233"/>
      <c r="F1456" s="6"/>
      <c r="G1456" s="6"/>
      <c r="H1456" s="6"/>
    </row>
    <row r="1457" spans="2:8" x14ac:dyDescent="0.35">
      <c r="B1457" s="6"/>
      <c r="C1457" s="6"/>
      <c r="D1457" s="6"/>
      <c r="E1457" s="233"/>
      <c r="F1457" s="6"/>
      <c r="G1457" s="6"/>
      <c r="H1457" s="6"/>
    </row>
    <row r="1458" spans="2:8" x14ac:dyDescent="0.35">
      <c r="B1458" s="6"/>
      <c r="C1458" s="6"/>
      <c r="D1458" s="6"/>
      <c r="E1458" s="233"/>
      <c r="F1458" s="6"/>
      <c r="G1458" s="6"/>
      <c r="H1458" s="6"/>
    </row>
    <row r="1459" spans="2:8" x14ac:dyDescent="0.35">
      <c r="B1459" s="6"/>
      <c r="C1459" s="6"/>
      <c r="D1459" s="6"/>
      <c r="E1459" s="233"/>
      <c r="F1459" s="6"/>
      <c r="G1459" s="6"/>
      <c r="H1459" s="6"/>
    </row>
    <row r="1460" spans="2:8" x14ac:dyDescent="0.35">
      <c r="B1460" s="6"/>
      <c r="C1460" s="6"/>
      <c r="D1460" s="6"/>
      <c r="E1460" s="233"/>
      <c r="F1460" s="6"/>
      <c r="G1460" s="6"/>
      <c r="H1460" s="6"/>
    </row>
    <row r="1461" spans="2:8" x14ac:dyDescent="0.35">
      <c r="B1461" s="6"/>
      <c r="C1461" s="6"/>
      <c r="D1461" s="6"/>
      <c r="E1461" s="233"/>
      <c r="F1461" s="6"/>
      <c r="G1461" s="6"/>
      <c r="H1461" s="6"/>
    </row>
    <row r="1462" spans="2:8" x14ac:dyDescent="0.35">
      <c r="B1462" s="6"/>
      <c r="C1462" s="6"/>
      <c r="D1462" s="6"/>
      <c r="E1462" s="233"/>
      <c r="F1462" s="6"/>
      <c r="G1462" s="6"/>
      <c r="H1462" s="6"/>
    </row>
    <row r="1463" spans="2:8" x14ac:dyDescent="0.35">
      <c r="B1463" s="6"/>
      <c r="C1463" s="6"/>
      <c r="D1463" s="6"/>
      <c r="E1463" s="233"/>
      <c r="F1463" s="6"/>
      <c r="G1463" s="6"/>
      <c r="H1463" s="6"/>
    </row>
    <row r="1464" spans="2:8" x14ac:dyDescent="0.35">
      <c r="B1464" s="6"/>
      <c r="C1464" s="6"/>
      <c r="D1464" s="6"/>
      <c r="E1464" s="233"/>
      <c r="F1464" s="6"/>
      <c r="G1464" s="6"/>
      <c r="H1464" s="6"/>
    </row>
    <row r="1465" spans="2:8" x14ac:dyDescent="0.35">
      <c r="B1465" s="6"/>
      <c r="C1465" s="6"/>
      <c r="D1465" s="6"/>
      <c r="E1465" s="233"/>
      <c r="F1465" s="6"/>
      <c r="G1465" s="6"/>
      <c r="H1465" s="6"/>
    </row>
    <row r="1466" spans="2:8" x14ac:dyDescent="0.35">
      <c r="B1466" s="6"/>
      <c r="C1466" s="6"/>
      <c r="D1466" s="6"/>
      <c r="E1466" s="233"/>
      <c r="F1466" s="6"/>
      <c r="G1466" s="6"/>
      <c r="H1466" s="6"/>
    </row>
    <row r="1467" spans="2:8" x14ac:dyDescent="0.35">
      <c r="B1467" s="6"/>
      <c r="C1467" s="6"/>
      <c r="D1467" s="6"/>
      <c r="E1467" s="233"/>
      <c r="F1467" s="6"/>
      <c r="G1467" s="6"/>
      <c r="H1467" s="6"/>
    </row>
    <row r="1468" spans="2:8" x14ac:dyDescent="0.35">
      <c r="B1468" s="6"/>
      <c r="C1468" s="6"/>
      <c r="D1468" s="6"/>
      <c r="E1468" s="233"/>
      <c r="F1468" s="6"/>
      <c r="G1468" s="6"/>
      <c r="H1468" s="6"/>
    </row>
    <row r="1469" spans="2:8" x14ac:dyDescent="0.35">
      <c r="B1469" s="6"/>
      <c r="C1469" s="6"/>
      <c r="D1469" s="6"/>
      <c r="E1469" s="233"/>
      <c r="F1469" s="6"/>
      <c r="G1469" s="6"/>
      <c r="H1469" s="6"/>
    </row>
    <row r="1470" spans="2:8" x14ac:dyDescent="0.35">
      <c r="B1470" s="6"/>
      <c r="C1470" s="6"/>
      <c r="D1470" s="6"/>
      <c r="E1470" s="233"/>
      <c r="F1470" s="6"/>
      <c r="G1470" s="6"/>
      <c r="H1470" s="6"/>
    </row>
    <row r="1471" spans="2:8" x14ac:dyDescent="0.35">
      <c r="B1471" s="6"/>
      <c r="C1471" s="6"/>
      <c r="D1471" s="6"/>
      <c r="E1471" s="233"/>
      <c r="F1471" s="6"/>
      <c r="G1471" s="6"/>
      <c r="H1471" s="6"/>
    </row>
    <row r="1472" spans="2:8" x14ac:dyDescent="0.35">
      <c r="B1472" s="6"/>
      <c r="C1472" s="6"/>
      <c r="D1472" s="6"/>
      <c r="E1472" s="233"/>
      <c r="F1472" s="6"/>
      <c r="G1472" s="6"/>
      <c r="H1472" s="6"/>
    </row>
    <row r="1473" spans="2:8" x14ac:dyDescent="0.35">
      <c r="B1473" s="6"/>
      <c r="C1473" s="6"/>
      <c r="D1473" s="6"/>
      <c r="E1473" s="233"/>
      <c r="F1473" s="6"/>
      <c r="G1473" s="6"/>
      <c r="H1473" s="6"/>
    </row>
    <row r="1474" spans="2:8" x14ac:dyDescent="0.35">
      <c r="B1474" s="6"/>
      <c r="C1474" s="6"/>
      <c r="D1474" s="6"/>
      <c r="E1474" s="233"/>
      <c r="F1474" s="6"/>
      <c r="G1474" s="6"/>
      <c r="H1474" s="6"/>
    </row>
    <row r="1475" spans="2:8" x14ac:dyDescent="0.35">
      <c r="B1475" s="6"/>
      <c r="C1475" s="6"/>
      <c r="D1475" s="6"/>
      <c r="E1475" s="233"/>
      <c r="F1475" s="6"/>
      <c r="G1475" s="6"/>
      <c r="H1475" s="6"/>
    </row>
    <row r="1476" spans="2:8" x14ac:dyDescent="0.35">
      <c r="B1476" s="6"/>
      <c r="C1476" s="6"/>
      <c r="D1476" s="6"/>
      <c r="E1476" s="233"/>
      <c r="F1476" s="6"/>
      <c r="G1476" s="6"/>
      <c r="H1476" s="6"/>
    </row>
    <row r="1477" spans="2:8" x14ac:dyDescent="0.35">
      <c r="B1477" s="6"/>
      <c r="C1477" s="6"/>
      <c r="D1477" s="6"/>
      <c r="E1477" s="233"/>
      <c r="F1477" s="6"/>
      <c r="G1477" s="6"/>
      <c r="H1477" s="6"/>
    </row>
    <row r="1478" spans="2:8" x14ac:dyDescent="0.35">
      <c r="B1478" s="6"/>
      <c r="C1478" s="6"/>
      <c r="D1478" s="6"/>
      <c r="E1478" s="233"/>
      <c r="F1478" s="6"/>
      <c r="G1478" s="6"/>
      <c r="H1478" s="6"/>
    </row>
    <row r="1479" spans="2:8" x14ac:dyDescent="0.35">
      <c r="B1479" s="6"/>
      <c r="C1479" s="6"/>
      <c r="D1479" s="6"/>
      <c r="E1479" s="233"/>
      <c r="F1479" s="6"/>
      <c r="G1479" s="6"/>
      <c r="H1479" s="6"/>
    </row>
    <row r="1480" spans="2:8" x14ac:dyDescent="0.35">
      <c r="B1480" s="6"/>
      <c r="C1480" s="6"/>
      <c r="D1480" s="6"/>
      <c r="E1480" s="233"/>
      <c r="F1480" s="6"/>
      <c r="G1480" s="6"/>
      <c r="H1480" s="6"/>
    </row>
    <row r="1481" spans="2:8" x14ac:dyDescent="0.35">
      <c r="B1481" s="6"/>
      <c r="C1481" s="6"/>
      <c r="D1481" s="6"/>
      <c r="E1481" s="233"/>
      <c r="F1481" s="6"/>
      <c r="G1481" s="6"/>
      <c r="H1481" s="6"/>
    </row>
    <row r="1482" spans="2:8" x14ac:dyDescent="0.35">
      <c r="B1482" s="6"/>
      <c r="C1482" s="6"/>
      <c r="D1482" s="6"/>
      <c r="E1482" s="233"/>
      <c r="F1482" s="6"/>
      <c r="G1482" s="6"/>
      <c r="H1482" s="6"/>
    </row>
    <row r="1483" spans="2:8" x14ac:dyDescent="0.35">
      <c r="B1483" s="6"/>
      <c r="C1483" s="6"/>
      <c r="D1483" s="6"/>
      <c r="E1483" s="233"/>
      <c r="F1483" s="6"/>
      <c r="G1483" s="6"/>
      <c r="H1483" s="6"/>
    </row>
    <row r="1484" spans="2:8" x14ac:dyDescent="0.35">
      <c r="B1484" s="6"/>
      <c r="C1484" s="6"/>
      <c r="D1484" s="6"/>
      <c r="E1484" s="233"/>
      <c r="F1484" s="6"/>
      <c r="G1484" s="6"/>
      <c r="H1484" s="6"/>
    </row>
    <row r="1485" spans="2:8" x14ac:dyDescent="0.35">
      <c r="B1485" s="6"/>
      <c r="C1485" s="6"/>
      <c r="D1485" s="6"/>
      <c r="E1485" s="233"/>
      <c r="F1485" s="6"/>
      <c r="G1485" s="6"/>
      <c r="H1485" s="6"/>
    </row>
    <row r="1486" spans="2:8" x14ac:dyDescent="0.35">
      <c r="B1486" s="6"/>
      <c r="C1486" s="6"/>
      <c r="D1486" s="6"/>
      <c r="E1486" s="233"/>
      <c r="F1486" s="6"/>
      <c r="G1486" s="6"/>
      <c r="H1486" s="6"/>
    </row>
    <row r="1487" spans="2:8" x14ac:dyDescent="0.35">
      <c r="B1487" s="6"/>
      <c r="C1487" s="6"/>
      <c r="D1487" s="6"/>
      <c r="E1487" s="233"/>
      <c r="F1487" s="6"/>
      <c r="G1487" s="6"/>
      <c r="H1487" s="6"/>
    </row>
    <row r="1488" spans="2:8" x14ac:dyDescent="0.35">
      <c r="B1488" s="6"/>
      <c r="C1488" s="6"/>
      <c r="D1488" s="6"/>
      <c r="E1488" s="233"/>
      <c r="F1488" s="6"/>
      <c r="G1488" s="6"/>
      <c r="H1488" s="6"/>
    </row>
    <row r="1489" spans="2:8" x14ac:dyDescent="0.35">
      <c r="B1489" s="6"/>
      <c r="C1489" s="6"/>
      <c r="D1489" s="6"/>
      <c r="E1489" s="233"/>
      <c r="F1489" s="6"/>
      <c r="G1489" s="6"/>
      <c r="H1489" s="6"/>
    </row>
    <row r="1490" spans="2:8" x14ac:dyDescent="0.35">
      <c r="B1490" s="6"/>
      <c r="C1490" s="6"/>
      <c r="D1490" s="6"/>
      <c r="E1490" s="233"/>
      <c r="F1490" s="6"/>
      <c r="G1490" s="6"/>
      <c r="H1490" s="6"/>
    </row>
    <row r="1491" spans="2:8" x14ac:dyDescent="0.35">
      <c r="B1491" s="6"/>
      <c r="C1491" s="6"/>
      <c r="D1491" s="6"/>
      <c r="E1491" s="233"/>
      <c r="F1491" s="6"/>
      <c r="G1491" s="6"/>
      <c r="H1491" s="6"/>
    </row>
    <row r="1492" spans="2:8" x14ac:dyDescent="0.35">
      <c r="B1492" s="6"/>
      <c r="C1492" s="6"/>
      <c r="D1492" s="6"/>
      <c r="E1492" s="233"/>
      <c r="F1492" s="6"/>
      <c r="G1492" s="6"/>
      <c r="H1492" s="6"/>
    </row>
    <row r="1493" spans="2:8" x14ac:dyDescent="0.35">
      <c r="B1493" s="6"/>
      <c r="C1493" s="6"/>
      <c r="D1493" s="6"/>
      <c r="E1493" s="233"/>
      <c r="F1493" s="6"/>
      <c r="G1493" s="6"/>
      <c r="H1493" s="6"/>
    </row>
    <row r="1494" spans="2:8" x14ac:dyDescent="0.35">
      <c r="B1494" s="6"/>
      <c r="C1494" s="6"/>
      <c r="D1494" s="6"/>
      <c r="E1494" s="233"/>
      <c r="F1494" s="6"/>
      <c r="G1494" s="6"/>
      <c r="H1494" s="6"/>
    </row>
    <row r="1495" spans="2:8" x14ac:dyDescent="0.35">
      <c r="B1495" s="6"/>
      <c r="C1495" s="6"/>
      <c r="D1495" s="6"/>
      <c r="E1495" s="233"/>
      <c r="F1495" s="6"/>
      <c r="G1495" s="6"/>
      <c r="H1495" s="6"/>
    </row>
    <row r="1496" spans="2:8" x14ac:dyDescent="0.35">
      <c r="B1496" s="6"/>
      <c r="C1496" s="6"/>
      <c r="D1496" s="6"/>
      <c r="E1496" s="233"/>
      <c r="F1496" s="6"/>
      <c r="G1496" s="6"/>
      <c r="H1496" s="6"/>
    </row>
    <row r="1497" spans="2:8" x14ac:dyDescent="0.35">
      <c r="B1497" s="6"/>
      <c r="C1497" s="6"/>
      <c r="D1497" s="6"/>
      <c r="E1497" s="233"/>
      <c r="F1497" s="6"/>
      <c r="G1497" s="6"/>
      <c r="H1497" s="6"/>
    </row>
    <row r="1498" spans="2:8" x14ac:dyDescent="0.35">
      <c r="B1498" s="6"/>
      <c r="C1498" s="6"/>
      <c r="D1498" s="6"/>
      <c r="E1498" s="233"/>
      <c r="F1498" s="6"/>
      <c r="G1498" s="6"/>
      <c r="H1498" s="6"/>
    </row>
    <row r="1499" spans="2:8" x14ac:dyDescent="0.35">
      <c r="B1499" s="6"/>
      <c r="C1499" s="6"/>
      <c r="D1499" s="6"/>
      <c r="E1499" s="233"/>
      <c r="F1499" s="6"/>
      <c r="G1499" s="6"/>
      <c r="H1499" s="6"/>
    </row>
    <row r="1500" spans="2:8" x14ac:dyDescent="0.35">
      <c r="B1500" s="6"/>
      <c r="C1500" s="6"/>
      <c r="D1500" s="6"/>
      <c r="E1500" s="233"/>
      <c r="F1500" s="6"/>
      <c r="G1500" s="6"/>
      <c r="H1500" s="6"/>
    </row>
    <row r="1501" spans="2:8" x14ac:dyDescent="0.35">
      <c r="B1501" s="6"/>
      <c r="C1501" s="6"/>
      <c r="D1501" s="6"/>
      <c r="E1501" s="233"/>
      <c r="F1501" s="6"/>
      <c r="G1501" s="6"/>
      <c r="H1501" s="6"/>
    </row>
    <row r="1502" spans="2:8" x14ac:dyDescent="0.35">
      <c r="B1502" s="6"/>
      <c r="C1502" s="6"/>
      <c r="D1502" s="6"/>
      <c r="E1502" s="233"/>
      <c r="F1502" s="6"/>
      <c r="G1502" s="6"/>
      <c r="H1502" s="6"/>
    </row>
    <row r="1503" spans="2:8" x14ac:dyDescent="0.35">
      <c r="B1503" s="6"/>
      <c r="C1503" s="6"/>
      <c r="D1503" s="6"/>
      <c r="E1503" s="233"/>
      <c r="F1503" s="6"/>
      <c r="G1503" s="6"/>
      <c r="H1503" s="6"/>
    </row>
    <row r="1504" spans="2:8" x14ac:dyDescent="0.35">
      <c r="B1504" s="6"/>
      <c r="C1504" s="6"/>
      <c r="D1504" s="6"/>
      <c r="E1504" s="233"/>
      <c r="F1504" s="6"/>
      <c r="G1504" s="6"/>
      <c r="H1504" s="6"/>
    </row>
    <row r="1505" spans="2:8" x14ac:dyDescent="0.35">
      <c r="B1505" s="6"/>
      <c r="C1505" s="6"/>
      <c r="D1505" s="6"/>
      <c r="E1505" s="233"/>
      <c r="F1505" s="6"/>
      <c r="G1505" s="6"/>
      <c r="H1505" s="6"/>
    </row>
    <row r="1506" spans="2:8" x14ac:dyDescent="0.35">
      <c r="B1506" s="6"/>
      <c r="C1506" s="6"/>
      <c r="D1506" s="6"/>
      <c r="E1506" s="233"/>
      <c r="F1506" s="6"/>
      <c r="G1506" s="6"/>
      <c r="H1506" s="6"/>
    </row>
    <row r="1507" spans="2:8" x14ac:dyDescent="0.35">
      <c r="B1507" s="6"/>
      <c r="C1507" s="6"/>
      <c r="D1507" s="6"/>
      <c r="E1507" s="233"/>
      <c r="F1507" s="6"/>
      <c r="G1507" s="6"/>
      <c r="H1507" s="6"/>
    </row>
    <row r="1508" spans="2:8" x14ac:dyDescent="0.35">
      <c r="B1508" s="6"/>
      <c r="C1508" s="6"/>
      <c r="D1508" s="6"/>
      <c r="E1508" s="233"/>
      <c r="F1508" s="6"/>
      <c r="G1508" s="6"/>
      <c r="H1508" s="6"/>
    </row>
    <row r="1509" spans="2:8" x14ac:dyDescent="0.35">
      <c r="B1509" s="6"/>
      <c r="C1509" s="6"/>
      <c r="D1509" s="6"/>
      <c r="E1509" s="233"/>
      <c r="F1509" s="6"/>
      <c r="G1509" s="6"/>
      <c r="H1509" s="6"/>
    </row>
    <row r="1510" spans="2:8" x14ac:dyDescent="0.35">
      <c r="B1510" s="6"/>
      <c r="C1510" s="6"/>
      <c r="D1510" s="6"/>
      <c r="E1510" s="233"/>
      <c r="F1510" s="6"/>
      <c r="G1510" s="6"/>
      <c r="H1510" s="6"/>
    </row>
    <row r="1511" spans="2:8" x14ac:dyDescent="0.35">
      <c r="B1511" s="6"/>
      <c r="C1511" s="6"/>
      <c r="D1511" s="6"/>
      <c r="E1511" s="233"/>
      <c r="F1511" s="6"/>
      <c r="G1511" s="6"/>
      <c r="H1511" s="6"/>
    </row>
    <row r="1512" spans="2:8" x14ac:dyDescent="0.35">
      <c r="B1512" s="6"/>
      <c r="C1512" s="6"/>
      <c r="D1512" s="6"/>
      <c r="E1512" s="233"/>
      <c r="F1512" s="6"/>
      <c r="G1512" s="6"/>
      <c r="H1512" s="6"/>
    </row>
    <row r="1513" spans="2:8" x14ac:dyDescent="0.35">
      <c r="B1513" s="6"/>
      <c r="C1513" s="6"/>
      <c r="D1513" s="6"/>
      <c r="E1513" s="233"/>
      <c r="F1513" s="6"/>
      <c r="G1513" s="6"/>
      <c r="H1513" s="6"/>
    </row>
    <row r="1514" spans="2:8" x14ac:dyDescent="0.35">
      <c r="B1514" s="6"/>
      <c r="C1514" s="6"/>
      <c r="D1514" s="6"/>
      <c r="E1514" s="233"/>
      <c r="F1514" s="6"/>
      <c r="G1514" s="6"/>
      <c r="H1514" s="6"/>
    </row>
    <row r="1515" spans="2:8" x14ac:dyDescent="0.35">
      <c r="B1515" s="6"/>
      <c r="C1515" s="6"/>
      <c r="D1515" s="6"/>
      <c r="E1515" s="233"/>
      <c r="F1515" s="6"/>
      <c r="G1515" s="6"/>
      <c r="H1515" s="6"/>
    </row>
    <row r="1516" spans="2:8" x14ac:dyDescent="0.35">
      <c r="B1516" s="6"/>
      <c r="C1516" s="6"/>
      <c r="D1516" s="6"/>
      <c r="E1516" s="233"/>
      <c r="F1516" s="6"/>
      <c r="G1516" s="6"/>
      <c r="H1516" s="6"/>
    </row>
    <row r="1517" spans="2:8" x14ac:dyDescent="0.35">
      <c r="B1517" s="6"/>
      <c r="C1517" s="6"/>
      <c r="D1517" s="6"/>
      <c r="E1517" s="233"/>
      <c r="F1517" s="6"/>
      <c r="G1517" s="6"/>
      <c r="H1517" s="6"/>
    </row>
    <row r="1518" spans="2:8" x14ac:dyDescent="0.35">
      <c r="B1518" s="6"/>
      <c r="C1518" s="6"/>
      <c r="D1518" s="6"/>
      <c r="E1518" s="233"/>
      <c r="F1518" s="6"/>
      <c r="G1518" s="6"/>
      <c r="H1518" s="6"/>
    </row>
    <row r="1519" spans="2:8" x14ac:dyDescent="0.35">
      <c r="B1519" s="6"/>
      <c r="C1519" s="6"/>
      <c r="D1519" s="6"/>
      <c r="E1519" s="233"/>
      <c r="F1519" s="6"/>
      <c r="G1519" s="6"/>
      <c r="H1519" s="6"/>
    </row>
    <row r="1520" spans="2:8" x14ac:dyDescent="0.35">
      <c r="B1520" s="6"/>
      <c r="C1520" s="6"/>
      <c r="D1520" s="6"/>
      <c r="E1520" s="233"/>
      <c r="F1520" s="6"/>
      <c r="G1520" s="6"/>
      <c r="H1520" s="6"/>
    </row>
    <row r="1521" spans="2:8" x14ac:dyDescent="0.35">
      <c r="B1521" s="6"/>
      <c r="C1521" s="6"/>
      <c r="D1521" s="6"/>
      <c r="E1521" s="233"/>
      <c r="F1521" s="6"/>
      <c r="G1521" s="6"/>
      <c r="H1521" s="6"/>
    </row>
    <row r="1522" spans="2:8" x14ac:dyDescent="0.35">
      <c r="B1522" s="6"/>
      <c r="C1522" s="6"/>
      <c r="D1522" s="6"/>
      <c r="E1522" s="233"/>
      <c r="F1522" s="6"/>
      <c r="G1522" s="6"/>
      <c r="H1522" s="6"/>
    </row>
    <row r="1523" spans="2:8" x14ac:dyDescent="0.35">
      <c r="B1523" s="6"/>
      <c r="C1523" s="6"/>
      <c r="D1523" s="6"/>
      <c r="E1523" s="233"/>
      <c r="F1523" s="6"/>
      <c r="G1523" s="6"/>
      <c r="H1523" s="6"/>
    </row>
    <row r="1524" spans="2:8" x14ac:dyDescent="0.35">
      <c r="B1524" s="6"/>
      <c r="C1524" s="6"/>
      <c r="D1524" s="6"/>
      <c r="E1524" s="233"/>
      <c r="F1524" s="6"/>
      <c r="G1524" s="6"/>
      <c r="H1524" s="6"/>
    </row>
    <row r="1525" spans="2:8" x14ac:dyDescent="0.35">
      <c r="B1525" s="6"/>
      <c r="C1525" s="6"/>
      <c r="D1525" s="6"/>
      <c r="E1525" s="233"/>
      <c r="F1525" s="6"/>
      <c r="G1525" s="6"/>
      <c r="H1525" s="6"/>
    </row>
    <row r="1526" spans="2:8" x14ac:dyDescent="0.35">
      <c r="B1526" s="6"/>
      <c r="C1526" s="6"/>
      <c r="D1526" s="6"/>
      <c r="E1526" s="233"/>
      <c r="F1526" s="6"/>
      <c r="G1526" s="6"/>
      <c r="H1526" s="6"/>
    </row>
    <row r="1527" spans="2:8" x14ac:dyDescent="0.35">
      <c r="B1527" s="6"/>
      <c r="C1527" s="6"/>
      <c r="D1527" s="6"/>
      <c r="E1527" s="233"/>
      <c r="F1527" s="6"/>
      <c r="G1527" s="6"/>
      <c r="H1527" s="6"/>
    </row>
    <row r="1528" spans="2:8" x14ac:dyDescent="0.35">
      <c r="B1528" s="6"/>
      <c r="C1528" s="6"/>
      <c r="D1528" s="6"/>
      <c r="E1528" s="233"/>
      <c r="F1528" s="6"/>
      <c r="G1528" s="6"/>
      <c r="H1528" s="6"/>
    </row>
    <row r="1529" spans="2:8" x14ac:dyDescent="0.35">
      <c r="B1529" s="6"/>
      <c r="C1529" s="6"/>
      <c r="D1529" s="6"/>
      <c r="E1529" s="233"/>
      <c r="F1529" s="6"/>
      <c r="G1529" s="6"/>
      <c r="H1529" s="6"/>
    </row>
    <row r="1530" spans="2:8" x14ac:dyDescent="0.35">
      <c r="B1530" s="6"/>
      <c r="C1530" s="6"/>
      <c r="D1530" s="6"/>
      <c r="E1530" s="233"/>
      <c r="F1530" s="6"/>
      <c r="G1530" s="6"/>
      <c r="H1530" s="6"/>
    </row>
    <row r="1531" spans="2:8" x14ac:dyDescent="0.35">
      <c r="B1531" s="6"/>
      <c r="C1531" s="6"/>
      <c r="D1531" s="6"/>
      <c r="E1531" s="233"/>
      <c r="F1531" s="6"/>
      <c r="G1531" s="6"/>
      <c r="H1531" s="6"/>
    </row>
    <row r="1532" spans="2:8" x14ac:dyDescent="0.35">
      <c r="B1532" s="6"/>
      <c r="C1532" s="6"/>
      <c r="D1532" s="6"/>
      <c r="E1532" s="233"/>
      <c r="F1532" s="6"/>
      <c r="G1532" s="6"/>
      <c r="H1532" s="6"/>
    </row>
    <row r="1533" spans="2:8" x14ac:dyDescent="0.35">
      <c r="B1533" s="6"/>
      <c r="C1533" s="6"/>
      <c r="D1533" s="6"/>
      <c r="E1533" s="233"/>
      <c r="F1533" s="6"/>
      <c r="G1533" s="6"/>
      <c r="H1533" s="6"/>
    </row>
    <row r="1534" spans="2:8" x14ac:dyDescent="0.35">
      <c r="B1534" s="6"/>
      <c r="C1534" s="6"/>
      <c r="D1534" s="6"/>
      <c r="E1534" s="233"/>
      <c r="F1534" s="6"/>
      <c r="G1534" s="6"/>
      <c r="H1534" s="6"/>
    </row>
    <row r="1535" spans="2:8" x14ac:dyDescent="0.35">
      <c r="B1535" s="6"/>
      <c r="C1535" s="6"/>
      <c r="D1535" s="6"/>
      <c r="E1535" s="233"/>
      <c r="F1535" s="6"/>
      <c r="G1535" s="6"/>
      <c r="H1535" s="6"/>
    </row>
    <row r="1536" spans="2:8" x14ac:dyDescent="0.35">
      <c r="B1536" s="6"/>
      <c r="C1536" s="6"/>
      <c r="D1536" s="6"/>
      <c r="E1536" s="233"/>
      <c r="F1536" s="6"/>
      <c r="G1536" s="6"/>
      <c r="H1536" s="6"/>
    </row>
    <row r="1537" spans="2:8" x14ac:dyDescent="0.35">
      <c r="B1537" s="6"/>
      <c r="C1537" s="6"/>
      <c r="D1537" s="6"/>
      <c r="E1537" s="233"/>
      <c r="F1537" s="6"/>
      <c r="G1537" s="6"/>
      <c r="H1537" s="6"/>
    </row>
    <row r="1538" spans="2:8" x14ac:dyDescent="0.35">
      <c r="B1538" s="6"/>
      <c r="C1538" s="6"/>
      <c r="D1538" s="6"/>
      <c r="E1538" s="233"/>
      <c r="F1538" s="6"/>
      <c r="G1538" s="6"/>
      <c r="H1538" s="6"/>
    </row>
    <row r="1539" spans="2:8" x14ac:dyDescent="0.35">
      <c r="B1539" s="6"/>
      <c r="C1539" s="6"/>
      <c r="D1539" s="6"/>
      <c r="E1539" s="233"/>
      <c r="F1539" s="6"/>
      <c r="G1539" s="6"/>
      <c r="H1539" s="6"/>
    </row>
    <row r="1540" spans="2:8" x14ac:dyDescent="0.35">
      <c r="B1540" s="6"/>
      <c r="C1540" s="6"/>
      <c r="D1540" s="6"/>
      <c r="E1540" s="233"/>
      <c r="F1540" s="6"/>
      <c r="G1540" s="6"/>
      <c r="H1540" s="6"/>
    </row>
    <row r="1541" spans="2:8" x14ac:dyDescent="0.35">
      <c r="B1541" s="6"/>
      <c r="C1541" s="6"/>
      <c r="D1541" s="6"/>
      <c r="E1541" s="233"/>
      <c r="F1541" s="6"/>
      <c r="G1541" s="6"/>
      <c r="H1541" s="6"/>
    </row>
    <row r="1542" spans="2:8" x14ac:dyDescent="0.35">
      <c r="B1542" s="6"/>
      <c r="C1542" s="6"/>
      <c r="D1542" s="6"/>
      <c r="E1542" s="233"/>
      <c r="F1542" s="6"/>
      <c r="G1542" s="6"/>
      <c r="H1542" s="6"/>
    </row>
    <row r="1543" spans="2:8" x14ac:dyDescent="0.35">
      <c r="B1543" s="6"/>
      <c r="C1543" s="6"/>
      <c r="D1543" s="6"/>
      <c r="E1543" s="233"/>
      <c r="F1543" s="6"/>
      <c r="G1543" s="6"/>
      <c r="H1543" s="6"/>
    </row>
    <row r="1544" spans="2:8" x14ac:dyDescent="0.35">
      <c r="B1544" s="6"/>
      <c r="C1544" s="6"/>
      <c r="D1544" s="6"/>
      <c r="E1544" s="233"/>
      <c r="F1544" s="6"/>
      <c r="G1544" s="6"/>
      <c r="H1544" s="6"/>
    </row>
    <row r="1545" spans="2:8" x14ac:dyDescent="0.35">
      <c r="B1545" s="6"/>
      <c r="C1545" s="6"/>
      <c r="D1545" s="6"/>
      <c r="E1545" s="233"/>
      <c r="F1545" s="6"/>
      <c r="G1545" s="6"/>
      <c r="H1545" s="6"/>
    </row>
    <row r="1546" spans="2:8" x14ac:dyDescent="0.35">
      <c r="B1546" s="6"/>
      <c r="C1546" s="6"/>
      <c r="D1546" s="6"/>
      <c r="E1546" s="233"/>
      <c r="F1546" s="6"/>
      <c r="G1546" s="6"/>
      <c r="H1546" s="6"/>
    </row>
    <row r="1547" spans="2:8" x14ac:dyDescent="0.35">
      <c r="B1547" s="6"/>
      <c r="C1547" s="6"/>
      <c r="D1547" s="6"/>
      <c r="E1547" s="233"/>
      <c r="F1547" s="6"/>
      <c r="G1547" s="6"/>
      <c r="H1547" s="6"/>
    </row>
    <row r="1548" spans="2:8" x14ac:dyDescent="0.35">
      <c r="B1548" s="6"/>
      <c r="C1548" s="6"/>
      <c r="D1548" s="6"/>
      <c r="E1548" s="233"/>
      <c r="F1548" s="6"/>
      <c r="G1548" s="6"/>
      <c r="H1548" s="6"/>
    </row>
    <row r="1549" spans="2:8" x14ac:dyDescent="0.35">
      <c r="B1549" s="6"/>
      <c r="C1549" s="6"/>
      <c r="D1549" s="6"/>
      <c r="E1549" s="233"/>
      <c r="F1549" s="6"/>
      <c r="G1549" s="6"/>
      <c r="H1549" s="6"/>
    </row>
    <row r="1550" spans="2:8" x14ac:dyDescent="0.35">
      <c r="B1550" s="6"/>
      <c r="C1550" s="6"/>
      <c r="D1550" s="6"/>
      <c r="E1550" s="233"/>
      <c r="F1550" s="6"/>
      <c r="G1550" s="6"/>
      <c r="H1550" s="6"/>
    </row>
    <row r="1551" spans="2:8" x14ac:dyDescent="0.35">
      <c r="B1551" s="6"/>
      <c r="C1551" s="6"/>
      <c r="D1551" s="6"/>
      <c r="E1551" s="233"/>
      <c r="F1551" s="6"/>
      <c r="G1551" s="6"/>
      <c r="H1551" s="6"/>
    </row>
    <row r="1552" spans="2:8" x14ac:dyDescent="0.35">
      <c r="B1552" s="6"/>
      <c r="C1552" s="6"/>
      <c r="D1552" s="6"/>
      <c r="E1552" s="233"/>
      <c r="F1552" s="6"/>
      <c r="G1552" s="6"/>
      <c r="H1552" s="6"/>
    </row>
    <row r="1553" spans="2:8" x14ac:dyDescent="0.35">
      <c r="B1553" s="6"/>
      <c r="C1553" s="6"/>
      <c r="D1553" s="6"/>
      <c r="E1553" s="233"/>
      <c r="F1553" s="6"/>
      <c r="G1553" s="6"/>
      <c r="H1553" s="6"/>
    </row>
    <row r="1554" spans="2:8" x14ac:dyDescent="0.35">
      <c r="B1554" s="6"/>
      <c r="C1554" s="6"/>
      <c r="D1554" s="6"/>
      <c r="E1554" s="233"/>
      <c r="F1554" s="6"/>
      <c r="G1554" s="6"/>
      <c r="H1554" s="6"/>
    </row>
    <row r="1555" spans="2:8" x14ac:dyDescent="0.35">
      <c r="B1555" s="6"/>
      <c r="C1555" s="6"/>
      <c r="D1555" s="6"/>
      <c r="E1555" s="233"/>
      <c r="F1555" s="6"/>
      <c r="G1555" s="6"/>
      <c r="H1555" s="6"/>
    </row>
    <row r="1556" spans="2:8" x14ac:dyDescent="0.35">
      <c r="B1556" s="6"/>
      <c r="C1556" s="6"/>
      <c r="D1556" s="6"/>
      <c r="E1556" s="233"/>
      <c r="F1556" s="6"/>
      <c r="G1556" s="6"/>
      <c r="H1556" s="6"/>
    </row>
    <row r="1557" spans="2:8" x14ac:dyDescent="0.35">
      <c r="B1557" s="6"/>
      <c r="C1557" s="6"/>
      <c r="D1557" s="6"/>
      <c r="E1557" s="233"/>
      <c r="F1557" s="6"/>
      <c r="G1557" s="6"/>
      <c r="H1557" s="6"/>
    </row>
    <row r="1558" spans="2:8" x14ac:dyDescent="0.35">
      <c r="B1558" s="6"/>
      <c r="C1558" s="6"/>
      <c r="D1558" s="6"/>
      <c r="E1558" s="233"/>
      <c r="F1558" s="6"/>
      <c r="G1558" s="6"/>
      <c r="H1558" s="6"/>
    </row>
    <row r="1559" spans="2:8" x14ac:dyDescent="0.35">
      <c r="B1559" s="6"/>
      <c r="C1559" s="6"/>
      <c r="D1559" s="6"/>
      <c r="E1559" s="233"/>
      <c r="F1559" s="6"/>
      <c r="G1559" s="6"/>
      <c r="H1559" s="6"/>
    </row>
    <row r="1560" spans="2:8" x14ac:dyDescent="0.35">
      <c r="B1560" s="6"/>
      <c r="C1560" s="6"/>
      <c r="D1560" s="6"/>
      <c r="E1560" s="233"/>
      <c r="F1560" s="6"/>
      <c r="G1560" s="6"/>
      <c r="H1560" s="6"/>
    </row>
    <row r="1561" spans="2:8" x14ac:dyDescent="0.35">
      <c r="B1561" s="6"/>
      <c r="C1561" s="6"/>
      <c r="D1561" s="6"/>
      <c r="E1561" s="233"/>
      <c r="F1561" s="6"/>
      <c r="G1561" s="6"/>
      <c r="H1561" s="6"/>
    </row>
    <row r="1562" spans="2:8" x14ac:dyDescent="0.35">
      <c r="B1562" s="6"/>
      <c r="C1562" s="6"/>
      <c r="D1562" s="6"/>
      <c r="E1562" s="233"/>
      <c r="F1562" s="6"/>
      <c r="G1562" s="6"/>
      <c r="H1562" s="6"/>
    </row>
    <row r="1563" spans="2:8" x14ac:dyDescent="0.35">
      <c r="B1563" s="6"/>
      <c r="C1563" s="6"/>
      <c r="D1563" s="6"/>
      <c r="E1563" s="233"/>
      <c r="F1563" s="6"/>
      <c r="G1563" s="6"/>
      <c r="H1563" s="6"/>
    </row>
    <row r="1564" spans="2:8" x14ac:dyDescent="0.35">
      <c r="B1564" s="6"/>
      <c r="C1564" s="6"/>
      <c r="D1564" s="6"/>
      <c r="E1564" s="233"/>
      <c r="F1564" s="6"/>
      <c r="G1564" s="6"/>
      <c r="H1564" s="6"/>
    </row>
    <row r="1565" spans="2:8" x14ac:dyDescent="0.35">
      <c r="B1565" s="6"/>
      <c r="C1565" s="6"/>
      <c r="D1565" s="6"/>
      <c r="E1565" s="233"/>
      <c r="F1565" s="6"/>
      <c r="G1565" s="6"/>
      <c r="H1565" s="6"/>
    </row>
    <row r="1566" spans="2:8" x14ac:dyDescent="0.35">
      <c r="B1566" s="6"/>
      <c r="C1566" s="6"/>
      <c r="D1566" s="6"/>
      <c r="E1566" s="233"/>
      <c r="F1566" s="6"/>
      <c r="G1566" s="6"/>
      <c r="H1566" s="6"/>
    </row>
    <row r="1567" spans="2:8" x14ac:dyDescent="0.35">
      <c r="B1567" s="6"/>
      <c r="C1567" s="6"/>
      <c r="D1567" s="6"/>
      <c r="E1567" s="233"/>
      <c r="F1567" s="6"/>
      <c r="G1567" s="6"/>
      <c r="H1567" s="6"/>
    </row>
    <row r="1568" spans="2:8" x14ac:dyDescent="0.35">
      <c r="B1568" s="6"/>
      <c r="C1568" s="6"/>
      <c r="D1568" s="6"/>
      <c r="E1568" s="233"/>
      <c r="F1568" s="6"/>
      <c r="G1568" s="6"/>
      <c r="H1568" s="6"/>
    </row>
    <row r="1569" spans="2:8" x14ac:dyDescent="0.35">
      <c r="B1569" s="6"/>
      <c r="C1569" s="6"/>
      <c r="D1569" s="6"/>
      <c r="E1569" s="233"/>
      <c r="F1569" s="6"/>
      <c r="G1569" s="6"/>
      <c r="H1569" s="6"/>
    </row>
    <row r="1570" spans="2:8" x14ac:dyDescent="0.35">
      <c r="B1570" s="6"/>
      <c r="C1570" s="6"/>
      <c r="D1570" s="6"/>
      <c r="E1570" s="233"/>
      <c r="F1570" s="6"/>
      <c r="G1570" s="6"/>
      <c r="H1570" s="6"/>
    </row>
    <row r="1571" spans="2:8" x14ac:dyDescent="0.35">
      <c r="B1571" s="6"/>
      <c r="C1571" s="6"/>
      <c r="D1571" s="6"/>
      <c r="E1571" s="233"/>
      <c r="F1571" s="6"/>
      <c r="G1571" s="6"/>
      <c r="H1571" s="6"/>
    </row>
    <row r="1572" spans="2:8" x14ac:dyDescent="0.35">
      <c r="B1572" s="6"/>
      <c r="C1572" s="6"/>
      <c r="D1572" s="6"/>
      <c r="E1572" s="233"/>
      <c r="F1572" s="6"/>
      <c r="G1572" s="6"/>
      <c r="H1572" s="6"/>
    </row>
    <row r="1573" spans="2:8" x14ac:dyDescent="0.35">
      <c r="B1573" s="6"/>
      <c r="C1573" s="6"/>
      <c r="D1573" s="6"/>
      <c r="E1573" s="233"/>
      <c r="F1573" s="6"/>
      <c r="G1573" s="6"/>
      <c r="H1573" s="6"/>
    </row>
    <row r="1574" spans="2:8" x14ac:dyDescent="0.35">
      <c r="B1574" s="6"/>
      <c r="C1574" s="6"/>
      <c r="D1574" s="6"/>
      <c r="E1574" s="233"/>
      <c r="F1574" s="6"/>
      <c r="G1574" s="6"/>
      <c r="H1574" s="6"/>
    </row>
    <row r="1575" spans="2:8" x14ac:dyDescent="0.35">
      <c r="B1575" s="6"/>
      <c r="C1575" s="6"/>
      <c r="D1575" s="6"/>
      <c r="E1575" s="233"/>
      <c r="F1575" s="6"/>
      <c r="G1575" s="6"/>
      <c r="H1575" s="6"/>
    </row>
    <row r="1576" spans="2:8" x14ac:dyDescent="0.35">
      <c r="B1576" s="6"/>
      <c r="C1576" s="6"/>
      <c r="D1576" s="6"/>
      <c r="E1576" s="233"/>
      <c r="F1576" s="6"/>
      <c r="G1576" s="6"/>
      <c r="H1576" s="6"/>
    </row>
    <row r="1577" spans="2:8" x14ac:dyDescent="0.35">
      <c r="B1577" s="6"/>
      <c r="C1577" s="6"/>
      <c r="D1577" s="6"/>
      <c r="E1577" s="233"/>
      <c r="F1577" s="6"/>
      <c r="G1577" s="6"/>
      <c r="H1577" s="6"/>
    </row>
    <row r="1578" spans="2:8" x14ac:dyDescent="0.35">
      <c r="B1578" s="6"/>
      <c r="C1578" s="6"/>
      <c r="D1578" s="6"/>
      <c r="E1578" s="233"/>
      <c r="F1578" s="6"/>
      <c r="G1578" s="6"/>
      <c r="H1578" s="6"/>
    </row>
    <row r="1579" spans="2:8" x14ac:dyDescent="0.35">
      <c r="B1579" s="6"/>
      <c r="C1579" s="6"/>
      <c r="D1579" s="6"/>
      <c r="E1579" s="233"/>
      <c r="F1579" s="6"/>
      <c r="G1579" s="6"/>
      <c r="H1579" s="6"/>
    </row>
    <row r="1580" spans="2:8" x14ac:dyDescent="0.35">
      <c r="B1580" s="6"/>
      <c r="C1580" s="6"/>
      <c r="D1580" s="6"/>
      <c r="E1580" s="233"/>
      <c r="F1580" s="6"/>
      <c r="G1580" s="6"/>
      <c r="H1580" s="6"/>
    </row>
    <row r="1581" spans="2:8" x14ac:dyDescent="0.35">
      <c r="B1581" s="6"/>
      <c r="C1581" s="6"/>
      <c r="D1581" s="6"/>
      <c r="E1581" s="233"/>
      <c r="F1581" s="6"/>
      <c r="G1581" s="6"/>
      <c r="H1581" s="6"/>
    </row>
    <row r="1582" spans="2:8" x14ac:dyDescent="0.35">
      <c r="B1582" s="6"/>
      <c r="C1582" s="6"/>
      <c r="D1582" s="6"/>
      <c r="E1582" s="233"/>
      <c r="F1582" s="6"/>
      <c r="G1582" s="6"/>
      <c r="H1582" s="6"/>
    </row>
    <row r="1583" spans="2:8" x14ac:dyDescent="0.35">
      <c r="B1583" s="6"/>
      <c r="C1583" s="6"/>
      <c r="D1583" s="6"/>
      <c r="E1583" s="233"/>
      <c r="F1583" s="6"/>
      <c r="G1583" s="6"/>
      <c r="H1583" s="6"/>
    </row>
    <row r="1584" spans="2:8" x14ac:dyDescent="0.35">
      <c r="B1584" s="6"/>
      <c r="C1584" s="6"/>
      <c r="D1584" s="6"/>
      <c r="E1584" s="233"/>
      <c r="F1584" s="6"/>
      <c r="G1584" s="6"/>
      <c r="H1584" s="6"/>
    </row>
    <row r="1585" spans="2:8" x14ac:dyDescent="0.35">
      <c r="B1585" s="6"/>
      <c r="C1585" s="6"/>
      <c r="D1585" s="6"/>
      <c r="E1585" s="233"/>
      <c r="F1585" s="6"/>
      <c r="G1585" s="6"/>
      <c r="H1585" s="6"/>
    </row>
    <row r="1586" spans="2:8" x14ac:dyDescent="0.35">
      <c r="B1586" s="6"/>
      <c r="C1586" s="6"/>
      <c r="D1586" s="6"/>
      <c r="E1586" s="233"/>
      <c r="F1586" s="6"/>
      <c r="G1586" s="6"/>
      <c r="H1586" s="6"/>
    </row>
    <row r="1587" spans="2:8" x14ac:dyDescent="0.35">
      <c r="B1587" s="6"/>
      <c r="C1587" s="6"/>
      <c r="D1587" s="6"/>
      <c r="E1587" s="233"/>
      <c r="F1587" s="6"/>
      <c r="G1587" s="6"/>
      <c r="H1587" s="6"/>
    </row>
    <row r="1588" spans="2:8" x14ac:dyDescent="0.35">
      <c r="B1588" s="6"/>
      <c r="C1588" s="6"/>
      <c r="D1588" s="6"/>
      <c r="E1588" s="233"/>
      <c r="F1588" s="6"/>
      <c r="G1588" s="6"/>
      <c r="H1588" s="6"/>
    </row>
    <row r="1589" spans="2:8" x14ac:dyDescent="0.35">
      <c r="B1589" s="6"/>
      <c r="C1589" s="6"/>
      <c r="D1589" s="6"/>
      <c r="E1589" s="233"/>
      <c r="F1589" s="6"/>
      <c r="G1589" s="6"/>
      <c r="H1589" s="6"/>
    </row>
    <row r="1590" spans="2:8" x14ac:dyDescent="0.35">
      <c r="B1590" s="6"/>
      <c r="C1590" s="6"/>
      <c r="D1590" s="6"/>
      <c r="E1590" s="233"/>
      <c r="F1590" s="6"/>
      <c r="G1590" s="6"/>
      <c r="H1590" s="6"/>
    </row>
    <row r="1591" spans="2:8" x14ac:dyDescent="0.35">
      <c r="B1591" s="6"/>
      <c r="C1591" s="6"/>
      <c r="D1591" s="6"/>
      <c r="E1591" s="233"/>
      <c r="F1591" s="6"/>
      <c r="G1591" s="6"/>
      <c r="H1591" s="6"/>
    </row>
    <row r="1592" spans="2:8" x14ac:dyDescent="0.35">
      <c r="B1592" s="6"/>
      <c r="C1592" s="6"/>
      <c r="D1592" s="6"/>
      <c r="E1592" s="233"/>
      <c r="F1592" s="6"/>
      <c r="G1592" s="6"/>
      <c r="H1592" s="6"/>
    </row>
    <row r="1593" spans="2:8" x14ac:dyDescent="0.35">
      <c r="B1593" s="6"/>
      <c r="C1593" s="6"/>
      <c r="D1593" s="6"/>
      <c r="E1593" s="233"/>
      <c r="F1593" s="6"/>
      <c r="G1593" s="6"/>
      <c r="H1593" s="6"/>
    </row>
    <row r="1594" spans="2:8" x14ac:dyDescent="0.35">
      <c r="B1594" s="6"/>
      <c r="C1594" s="6"/>
      <c r="D1594" s="6"/>
      <c r="E1594" s="233"/>
      <c r="F1594" s="6"/>
      <c r="G1594" s="6"/>
      <c r="H1594" s="6"/>
    </row>
    <row r="1595" spans="2:8" x14ac:dyDescent="0.35">
      <c r="B1595" s="6"/>
      <c r="C1595" s="6"/>
      <c r="D1595" s="6"/>
      <c r="E1595" s="233"/>
      <c r="F1595" s="6"/>
      <c r="G1595" s="6"/>
      <c r="H1595" s="6"/>
    </row>
    <row r="1596" spans="2:8" x14ac:dyDescent="0.35">
      <c r="B1596" s="6"/>
      <c r="C1596" s="6"/>
      <c r="D1596" s="6"/>
      <c r="E1596" s="233"/>
      <c r="F1596" s="6"/>
      <c r="G1596" s="6"/>
      <c r="H1596" s="6"/>
    </row>
    <row r="1597" spans="2:8" x14ac:dyDescent="0.35">
      <c r="B1597" s="6"/>
      <c r="C1597" s="6"/>
      <c r="D1597" s="6"/>
      <c r="E1597" s="233"/>
      <c r="F1597" s="6"/>
      <c r="G1597" s="6"/>
      <c r="H1597" s="6"/>
    </row>
    <row r="1598" spans="2:8" x14ac:dyDescent="0.35">
      <c r="B1598" s="6"/>
      <c r="C1598" s="6"/>
      <c r="D1598" s="6"/>
      <c r="E1598" s="233"/>
      <c r="F1598" s="6"/>
      <c r="G1598" s="6"/>
      <c r="H1598" s="6"/>
    </row>
    <row r="1599" spans="2:8" x14ac:dyDescent="0.35">
      <c r="B1599" s="6"/>
      <c r="C1599" s="6"/>
      <c r="D1599" s="6"/>
      <c r="E1599" s="233"/>
      <c r="F1599" s="6"/>
      <c r="G1599" s="6"/>
      <c r="H1599" s="6"/>
    </row>
    <row r="1600" spans="2:8" x14ac:dyDescent="0.35">
      <c r="B1600" s="6"/>
      <c r="C1600" s="6"/>
      <c r="D1600" s="6"/>
      <c r="E1600" s="233"/>
      <c r="F1600" s="6"/>
      <c r="G1600" s="6"/>
      <c r="H1600" s="6"/>
    </row>
    <row r="1601" spans="2:8" x14ac:dyDescent="0.35">
      <c r="B1601" s="6"/>
      <c r="C1601" s="6"/>
      <c r="D1601" s="6"/>
      <c r="E1601" s="233"/>
      <c r="F1601" s="6"/>
      <c r="G1601" s="6"/>
      <c r="H1601" s="6"/>
    </row>
    <row r="1602" spans="2:8" x14ac:dyDescent="0.35">
      <c r="B1602" s="6"/>
      <c r="C1602" s="6"/>
      <c r="D1602" s="6"/>
      <c r="E1602" s="233"/>
      <c r="F1602" s="6"/>
      <c r="G1602" s="6"/>
      <c r="H1602" s="6"/>
    </row>
    <row r="1603" spans="2:8" x14ac:dyDescent="0.35">
      <c r="B1603" s="6"/>
      <c r="C1603" s="6"/>
      <c r="D1603" s="6"/>
      <c r="E1603" s="233"/>
      <c r="F1603" s="6"/>
      <c r="G1603" s="6"/>
      <c r="H1603" s="6"/>
    </row>
    <row r="1604" spans="2:8" x14ac:dyDescent="0.35">
      <c r="B1604" s="6"/>
      <c r="C1604" s="6"/>
      <c r="D1604" s="6"/>
      <c r="E1604" s="233"/>
      <c r="F1604" s="6"/>
      <c r="G1604" s="6"/>
      <c r="H1604" s="6"/>
    </row>
    <row r="1605" spans="2:8" x14ac:dyDescent="0.35">
      <c r="B1605" s="6"/>
      <c r="C1605" s="6"/>
      <c r="D1605" s="6"/>
      <c r="E1605" s="233"/>
      <c r="F1605" s="6"/>
      <c r="G1605" s="6"/>
      <c r="H1605" s="6"/>
    </row>
    <row r="1606" spans="2:8" x14ac:dyDescent="0.35">
      <c r="B1606" s="6"/>
      <c r="C1606" s="6"/>
      <c r="D1606" s="6"/>
      <c r="E1606" s="233"/>
      <c r="F1606" s="6"/>
      <c r="G1606" s="6"/>
      <c r="H1606" s="6"/>
    </row>
    <row r="1607" spans="2:8" x14ac:dyDescent="0.35">
      <c r="B1607" s="6"/>
      <c r="C1607" s="6"/>
      <c r="D1607" s="6"/>
      <c r="E1607" s="233"/>
      <c r="F1607" s="6"/>
      <c r="G1607" s="6"/>
      <c r="H1607" s="6"/>
    </row>
    <row r="1608" spans="2:8" x14ac:dyDescent="0.35">
      <c r="B1608" s="6"/>
      <c r="C1608" s="6"/>
      <c r="D1608" s="6"/>
      <c r="E1608" s="233"/>
      <c r="F1608" s="6"/>
      <c r="G1608" s="6"/>
      <c r="H1608" s="6"/>
    </row>
    <row r="1609" spans="2:8" x14ac:dyDescent="0.35">
      <c r="B1609" s="6"/>
      <c r="C1609" s="6"/>
      <c r="D1609" s="6"/>
      <c r="E1609" s="233"/>
      <c r="F1609" s="6"/>
      <c r="G1609" s="6"/>
      <c r="H1609" s="6"/>
    </row>
    <row r="1610" spans="2:8" x14ac:dyDescent="0.35">
      <c r="B1610" s="6"/>
      <c r="C1610" s="6"/>
      <c r="D1610" s="6"/>
      <c r="E1610" s="233"/>
      <c r="F1610" s="6"/>
      <c r="G1610" s="6"/>
      <c r="H1610" s="6"/>
    </row>
    <row r="1611" spans="2:8" x14ac:dyDescent="0.35">
      <c r="B1611" s="6"/>
      <c r="C1611" s="6"/>
      <c r="D1611" s="6"/>
      <c r="E1611" s="233"/>
      <c r="F1611" s="6"/>
      <c r="G1611" s="6"/>
      <c r="H1611" s="6"/>
    </row>
    <row r="1612" spans="2:8" x14ac:dyDescent="0.35">
      <c r="B1612" s="6"/>
      <c r="C1612" s="6"/>
      <c r="D1612" s="6"/>
      <c r="E1612" s="233"/>
      <c r="F1612" s="6"/>
      <c r="G1612" s="6"/>
      <c r="H1612" s="6"/>
    </row>
    <row r="1613" spans="2:8" x14ac:dyDescent="0.35">
      <c r="B1613" s="6"/>
      <c r="C1613" s="6"/>
      <c r="D1613" s="6"/>
      <c r="E1613" s="233"/>
      <c r="F1613" s="6"/>
      <c r="G1613" s="6"/>
      <c r="H1613" s="6"/>
    </row>
    <row r="1614" spans="2:8" x14ac:dyDescent="0.35">
      <c r="B1614" s="6"/>
      <c r="C1614" s="6"/>
      <c r="D1614" s="6"/>
      <c r="E1614" s="233"/>
      <c r="F1614" s="6"/>
      <c r="G1614" s="6"/>
      <c r="H1614" s="6"/>
    </row>
    <row r="1615" spans="2:8" x14ac:dyDescent="0.35">
      <c r="B1615" s="6"/>
      <c r="C1615" s="6"/>
      <c r="D1615" s="6"/>
      <c r="E1615" s="233"/>
      <c r="F1615" s="6"/>
      <c r="G1615" s="6"/>
      <c r="H1615" s="6"/>
    </row>
    <row r="1616" spans="2:8" x14ac:dyDescent="0.35">
      <c r="B1616" s="6"/>
      <c r="C1616" s="6"/>
      <c r="D1616" s="6"/>
      <c r="E1616" s="233"/>
      <c r="F1616" s="6"/>
      <c r="G1616" s="6"/>
      <c r="H1616" s="6"/>
    </row>
    <row r="1617" spans="2:8" x14ac:dyDescent="0.35">
      <c r="B1617" s="6"/>
      <c r="C1617" s="6"/>
      <c r="D1617" s="6"/>
      <c r="E1617" s="233"/>
      <c r="F1617" s="6"/>
      <c r="G1617" s="6"/>
      <c r="H1617" s="6"/>
    </row>
    <row r="1618" spans="2:8" x14ac:dyDescent="0.35">
      <c r="B1618" s="6"/>
      <c r="C1618" s="6"/>
      <c r="D1618" s="6"/>
      <c r="E1618" s="233"/>
      <c r="F1618" s="6"/>
      <c r="G1618" s="6"/>
      <c r="H1618" s="6"/>
    </row>
    <row r="1619" spans="2:8" x14ac:dyDescent="0.35">
      <c r="B1619" s="6"/>
      <c r="C1619" s="6"/>
      <c r="D1619" s="6"/>
      <c r="E1619" s="233"/>
      <c r="F1619" s="6"/>
      <c r="G1619" s="6"/>
      <c r="H1619" s="6"/>
    </row>
    <row r="1620" spans="2:8" x14ac:dyDescent="0.35">
      <c r="B1620" s="6"/>
      <c r="C1620" s="6"/>
      <c r="D1620" s="6"/>
      <c r="E1620" s="233"/>
      <c r="F1620" s="6"/>
      <c r="G1620" s="6"/>
      <c r="H1620" s="6"/>
    </row>
    <row r="1621" spans="2:8" x14ac:dyDescent="0.35">
      <c r="B1621" s="6"/>
      <c r="C1621" s="6"/>
      <c r="D1621" s="6"/>
      <c r="E1621" s="233"/>
      <c r="F1621" s="6"/>
      <c r="G1621" s="6"/>
      <c r="H1621" s="6"/>
    </row>
    <row r="1622" spans="2:8" x14ac:dyDescent="0.35">
      <c r="B1622" s="6"/>
      <c r="C1622" s="6"/>
      <c r="D1622" s="6"/>
      <c r="E1622" s="233"/>
      <c r="F1622" s="6"/>
      <c r="G1622" s="6"/>
      <c r="H1622" s="6"/>
    </row>
    <row r="1623" spans="2:8" x14ac:dyDescent="0.35">
      <c r="B1623" s="6"/>
      <c r="C1623" s="6"/>
      <c r="D1623" s="6"/>
      <c r="E1623" s="233"/>
      <c r="F1623" s="6"/>
      <c r="G1623" s="6"/>
      <c r="H1623" s="6"/>
    </row>
    <row r="1624" spans="2:8" x14ac:dyDescent="0.35">
      <c r="B1624" s="6"/>
      <c r="C1624" s="6"/>
      <c r="D1624" s="6"/>
      <c r="E1624" s="233"/>
      <c r="F1624" s="6"/>
      <c r="G1624" s="6"/>
      <c r="H1624" s="6"/>
    </row>
    <row r="1625" spans="2:8" x14ac:dyDescent="0.35">
      <c r="B1625" s="6"/>
      <c r="C1625" s="6"/>
      <c r="D1625" s="6"/>
      <c r="E1625" s="233"/>
      <c r="F1625" s="6"/>
      <c r="G1625" s="6"/>
      <c r="H1625" s="6"/>
    </row>
    <row r="1626" spans="2:8" x14ac:dyDescent="0.35">
      <c r="B1626" s="6"/>
      <c r="C1626" s="6"/>
      <c r="D1626" s="6"/>
      <c r="E1626" s="233"/>
      <c r="F1626" s="6"/>
      <c r="G1626" s="6"/>
      <c r="H1626" s="6"/>
    </row>
    <row r="1627" spans="2:8" x14ac:dyDescent="0.35">
      <c r="B1627" s="6"/>
      <c r="C1627" s="6"/>
      <c r="D1627" s="6"/>
      <c r="E1627" s="233"/>
      <c r="F1627" s="6"/>
      <c r="G1627" s="6"/>
      <c r="H1627" s="6"/>
    </row>
    <row r="1628" spans="2:8" x14ac:dyDescent="0.35">
      <c r="B1628" s="6"/>
      <c r="C1628" s="6"/>
      <c r="D1628" s="6"/>
      <c r="E1628" s="233"/>
      <c r="F1628" s="6"/>
      <c r="G1628" s="6"/>
      <c r="H1628" s="6"/>
    </row>
    <row r="1629" spans="2:8" x14ac:dyDescent="0.35">
      <c r="B1629" s="6"/>
      <c r="C1629" s="6"/>
      <c r="D1629" s="6"/>
      <c r="E1629" s="233"/>
      <c r="F1629" s="6"/>
      <c r="G1629" s="6"/>
      <c r="H1629" s="6"/>
    </row>
    <row r="1630" spans="2:8" x14ac:dyDescent="0.35">
      <c r="B1630" s="6"/>
      <c r="C1630" s="6"/>
      <c r="D1630" s="6"/>
      <c r="E1630" s="233"/>
      <c r="F1630" s="6"/>
      <c r="G1630" s="6"/>
      <c r="H1630" s="6"/>
    </row>
    <row r="1631" spans="2:8" x14ac:dyDescent="0.35">
      <c r="B1631" s="6"/>
      <c r="C1631" s="6"/>
      <c r="D1631" s="6"/>
      <c r="E1631" s="233"/>
      <c r="F1631" s="6"/>
      <c r="G1631" s="6"/>
      <c r="H1631" s="6"/>
    </row>
    <row r="1632" spans="2:8" x14ac:dyDescent="0.35">
      <c r="B1632" s="6"/>
      <c r="C1632" s="6"/>
      <c r="D1632" s="6"/>
      <c r="E1632" s="233"/>
      <c r="F1632" s="6"/>
      <c r="G1632" s="6"/>
      <c r="H1632" s="6"/>
    </row>
    <row r="1633" spans="2:8" x14ac:dyDescent="0.35">
      <c r="B1633" s="6"/>
      <c r="C1633" s="6"/>
      <c r="D1633" s="6"/>
      <c r="E1633" s="233"/>
      <c r="F1633" s="6"/>
      <c r="G1633" s="6"/>
      <c r="H1633" s="6"/>
    </row>
    <row r="1634" spans="2:8" x14ac:dyDescent="0.35">
      <c r="B1634" s="6"/>
      <c r="C1634" s="6"/>
      <c r="D1634" s="6"/>
      <c r="E1634" s="233"/>
      <c r="F1634" s="6"/>
      <c r="G1634" s="6"/>
      <c r="H1634" s="6"/>
    </row>
    <row r="1635" spans="2:8" x14ac:dyDescent="0.35">
      <c r="B1635" s="6"/>
      <c r="C1635" s="6"/>
      <c r="D1635" s="6"/>
      <c r="E1635" s="233"/>
      <c r="F1635" s="6"/>
      <c r="G1635" s="6"/>
      <c r="H1635" s="6"/>
    </row>
    <row r="1636" spans="2:8" x14ac:dyDescent="0.35">
      <c r="B1636" s="6"/>
      <c r="C1636" s="6"/>
      <c r="D1636" s="6"/>
      <c r="E1636" s="233"/>
      <c r="F1636" s="6"/>
      <c r="G1636" s="6"/>
      <c r="H1636" s="6"/>
    </row>
    <row r="1637" spans="2:8" x14ac:dyDescent="0.35">
      <c r="B1637" s="6"/>
      <c r="C1637" s="6"/>
      <c r="D1637" s="6"/>
      <c r="E1637" s="233"/>
      <c r="F1637" s="6"/>
      <c r="G1637" s="6"/>
      <c r="H1637" s="6"/>
    </row>
    <row r="1638" spans="2:8" x14ac:dyDescent="0.35">
      <c r="B1638" s="6"/>
      <c r="C1638" s="6"/>
      <c r="D1638" s="6"/>
      <c r="E1638" s="233"/>
      <c r="F1638" s="6"/>
      <c r="G1638" s="6"/>
      <c r="H1638" s="6"/>
    </row>
    <row r="1639" spans="2:8" x14ac:dyDescent="0.35">
      <c r="B1639" s="6"/>
      <c r="C1639" s="6"/>
      <c r="D1639" s="6"/>
      <c r="E1639" s="233"/>
      <c r="F1639" s="6"/>
      <c r="G1639" s="6"/>
      <c r="H1639" s="6"/>
    </row>
    <row r="1640" spans="2:8" x14ac:dyDescent="0.35">
      <c r="B1640" s="6"/>
      <c r="C1640" s="6"/>
      <c r="D1640" s="6"/>
      <c r="E1640" s="233"/>
      <c r="F1640" s="6"/>
      <c r="G1640" s="6"/>
      <c r="H1640" s="6"/>
    </row>
    <row r="1641" spans="2:8" x14ac:dyDescent="0.35">
      <c r="B1641" s="6"/>
      <c r="C1641" s="6"/>
      <c r="D1641" s="6"/>
      <c r="E1641" s="233"/>
      <c r="F1641" s="6"/>
      <c r="G1641" s="6"/>
      <c r="H1641" s="6"/>
    </row>
    <row r="1642" spans="2:8" x14ac:dyDescent="0.35">
      <c r="B1642" s="6"/>
      <c r="C1642" s="6"/>
      <c r="D1642" s="6"/>
      <c r="E1642" s="233"/>
      <c r="F1642" s="6"/>
      <c r="G1642" s="6"/>
      <c r="H1642" s="6"/>
    </row>
    <row r="1643" spans="2:8" x14ac:dyDescent="0.35">
      <c r="B1643" s="6"/>
      <c r="C1643" s="6"/>
      <c r="D1643" s="6"/>
      <c r="E1643" s="233"/>
      <c r="F1643" s="6"/>
      <c r="G1643" s="6"/>
      <c r="H1643" s="6"/>
    </row>
    <row r="1644" spans="2:8" x14ac:dyDescent="0.35">
      <c r="B1644" s="6"/>
      <c r="C1644" s="6"/>
      <c r="D1644" s="6"/>
      <c r="E1644" s="233"/>
      <c r="F1644" s="6"/>
      <c r="G1644" s="6"/>
      <c r="H1644" s="6"/>
    </row>
    <row r="1645" spans="2:8" x14ac:dyDescent="0.35">
      <c r="B1645" s="6"/>
      <c r="C1645" s="6"/>
      <c r="D1645" s="6"/>
      <c r="E1645" s="233"/>
      <c r="F1645" s="6"/>
      <c r="G1645" s="6"/>
      <c r="H1645" s="6"/>
    </row>
    <row r="1646" spans="2:8" x14ac:dyDescent="0.35">
      <c r="B1646" s="6"/>
      <c r="C1646" s="6"/>
      <c r="D1646" s="6"/>
      <c r="E1646" s="233"/>
      <c r="F1646" s="6"/>
      <c r="G1646" s="6"/>
      <c r="H1646" s="6"/>
    </row>
    <row r="1647" spans="2:8" x14ac:dyDescent="0.35">
      <c r="B1647" s="6"/>
      <c r="C1647" s="6"/>
      <c r="D1647" s="6"/>
      <c r="E1647" s="233"/>
      <c r="F1647" s="6"/>
      <c r="G1647" s="6"/>
      <c r="H1647" s="6"/>
    </row>
    <row r="1648" spans="2:8" x14ac:dyDescent="0.35">
      <c r="B1648" s="6"/>
      <c r="C1648" s="6"/>
      <c r="D1648" s="6"/>
      <c r="E1648" s="233"/>
      <c r="F1648" s="6"/>
      <c r="G1648" s="6"/>
      <c r="H1648" s="6"/>
    </row>
    <row r="1649" spans="2:8" x14ac:dyDescent="0.35">
      <c r="B1649" s="6"/>
      <c r="C1649" s="6"/>
      <c r="D1649" s="6"/>
      <c r="E1649" s="233"/>
      <c r="F1649" s="6"/>
      <c r="G1649" s="6"/>
      <c r="H1649" s="6"/>
    </row>
    <row r="1650" spans="2:8" x14ac:dyDescent="0.35">
      <c r="B1650" s="6"/>
      <c r="C1650" s="6"/>
      <c r="D1650" s="6"/>
      <c r="E1650" s="233"/>
      <c r="F1650" s="6"/>
      <c r="G1650" s="6"/>
      <c r="H1650" s="6"/>
    </row>
    <row r="1651" spans="2:8" x14ac:dyDescent="0.35">
      <c r="B1651" s="6"/>
      <c r="C1651" s="6"/>
      <c r="D1651" s="6"/>
      <c r="E1651" s="233"/>
      <c r="F1651" s="6"/>
      <c r="G1651" s="6"/>
      <c r="H1651" s="6"/>
    </row>
    <row r="1652" spans="2:8" x14ac:dyDescent="0.35">
      <c r="B1652" s="6"/>
      <c r="C1652" s="6"/>
      <c r="D1652" s="6"/>
      <c r="E1652" s="233"/>
      <c r="F1652" s="6"/>
      <c r="G1652" s="6"/>
      <c r="H1652" s="6"/>
    </row>
    <row r="1653" spans="2:8" x14ac:dyDescent="0.35">
      <c r="B1653" s="6"/>
      <c r="C1653" s="6"/>
      <c r="D1653" s="6"/>
      <c r="E1653" s="233"/>
      <c r="F1653" s="6"/>
      <c r="G1653" s="6"/>
      <c r="H1653" s="6"/>
    </row>
    <row r="1654" spans="2:8" x14ac:dyDescent="0.35">
      <c r="B1654" s="6"/>
      <c r="C1654" s="6"/>
      <c r="D1654" s="6"/>
      <c r="E1654" s="233"/>
      <c r="F1654" s="6"/>
      <c r="G1654" s="6"/>
      <c r="H1654" s="6"/>
    </row>
    <row r="1655" spans="2:8" x14ac:dyDescent="0.35">
      <c r="B1655" s="6"/>
      <c r="C1655" s="6"/>
      <c r="D1655" s="6"/>
      <c r="E1655" s="233"/>
      <c r="F1655" s="6"/>
      <c r="G1655" s="6"/>
      <c r="H1655" s="6"/>
    </row>
    <row r="1656" spans="2:8" x14ac:dyDescent="0.35">
      <c r="B1656" s="6"/>
      <c r="C1656" s="6"/>
      <c r="D1656" s="6"/>
      <c r="E1656" s="233"/>
      <c r="F1656" s="6"/>
      <c r="G1656" s="6"/>
      <c r="H1656" s="6"/>
    </row>
    <row r="1657" spans="2:8" x14ac:dyDescent="0.35">
      <c r="B1657" s="6"/>
      <c r="C1657" s="6"/>
      <c r="D1657" s="6"/>
      <c r="E1657" s="233"/>
      <c r="F1657" s="6"/>
      <c r="G1657" s="6"/>
      <c r="H1657" s="6"/>
    </row>
    <row r="1658" spans="2:8" x14ac:dyDescent="0.35">
      <c r="B1658" s="6"/>
      <c r="C1658" s="6"/>
      <c r="D1658" s="6"/>
      <c r="E1658" s="233"/>
      <c r="F1658" s="6"/>
      <c r="G1658" s="6"/>
      <c r="H1658" s="6"/>
    </row>
    <row r="1659" spans="2:8" x14ac:dyDescent="0.35">
      <c r="B1659" s="6"/>
      <c r="C1659" s="6"/>
      <c r="D1659" s="6"/>
      <c r="E1659" s="233"/>
      <c r="F1659" s="6"/>
      <c r="G1659" s="6"/>
      <c r="H1659" s="6"/>
    </row>
    <row r="1660" spans="2:8" x14ac:dyDescent="0.35">
      <c r="B1660" s="6"/>
      <c r="C1660" s="6"/>
      <c r="D1660" s="6"/>
      <c r="E1660" s="233"/>
      <c r="F1660" s="6"/>
      <c r="G1660" s="6"/>
      <c r="H1660" s="6"/>
    </row>
    <row r="1661" spans="2:8" x14ac:dyDescent="0.35">
      <c r="B1661" s="6"/>
      <c r="C1661" s="6"/>
      <c r="D1661" s="6"/>
      <c r="E1661" s="233"/>
      <c r="F1661" s="6"/>
      <c r="G1661" s="6"/>
      <c r="H1661" s="6"/>
    </row>
    <row r="1662" spans="2:8" x14ac:dyDescent="0.35">
      <c r="B1662" s="6"/>
      <c r="C1662" s="6"/>
      <c r="D1662" s="6"/>
      <c r="E1662" s="233"/>
      <c r="F1662" s="6"/>
      <c r="G1662" s="6"/>
      <c r="H1662" s="6"/>
    </row>
    <row r="1663" spans="2:8" x14ac:dyDescent="0.35">
      <c r="B1663" s="6"/>
      <c r="C1663" s="6"/>
      <c r="D1663" s="6"/>
      <c r="E1663" s="233"/>
      <c r="F1663" s="6"/>
      <c r="G1663" s="6"/>
      <c r="H1663" s="6"/>
    </row>
    <row r="1664" spans="2:8" x14ac:dyDescent="0.35">
      <c r="B1664" s="6"/>
      <c r="C1664" s="6"/>
      <c r="D1664" s="6"/>
      <c r="E1664" s="233"/>
      <c r="F1664" s="6"/>
      <c r="G1664" s="6"/>
      <c r="H1664" s="6"/>
    </row>
    <row r="1665" spans="2:8" x14ac:dyDescent="0.35">
      <c r="B1665" s="6"/>
      <c r="C1665" s="6"/>
      <c r="D1665" s="6"/>
      <c r="E1665" s="233"/>
      <c r="F1665" s="6"/>
      <c r="G1665" s="6"/>
      <c r="H1665" s="6"/>
    </row>
    <row r="1666" spans="2:8" x14ac:dyDescent="0.35">
      <c r="B1666" s="6"/>
      <c r="C1666" s="6"/>
      <c r="D1666" s="6"/>
      <c r="E1666" s="233"/>
      <c r="F1666" s="6"/>
      <c r="G1666" s="6"/>
      <c r="H1666" s="6"/>
    </row>
    <row r="1667" spans="2:8" x14ac:dyDescent="0.35">
      <c r="B1667" s="6"/>
      <c r="C1667" s="6"/>
      <c r="D1667" s="6"/>
      <c r="E1667" s="233"/>
      <c r="F1667" s="6"/>
      <c r="G1667" s="6"/>
      <c r="H1667" s="6"/>
    </row>
    <row r="1668" spans="2:8" x14ac:dyDescent="0.35">
      <c r="B1668" s="6"/>
      <c r="C1668" s="6"/>
      <c r="D1668" s="6"/>
      <c r="E1668" s="233"/>
      <c r="F1668" s="6"/>
      <c r="G1668" s="6"/>
      <c r="H1668" s="6"/>
    </row>
    <row r="1669" spans="2:8" x14ac:dyDescent="0.35">
      <c r="B1669" s="6"/>
      <c r="C1669" s="6"/>
      <c r="D1669" s="6"/>
      <c r="E1669" s="233"/>
      <c r="F1669" s="6"/>
      <c r="G1669" s="6"/>
      <c r="H1669" s="6"/>
    </row>
    <row r="1670" spans="2:8" x14ac:dyDescent="0.35">
      <c r="B1670" s="6"/>
      <c r="C1670" s="6"/>
      <c r="D1670" s="6"/>
      <c r="E1670" s="233"/>
      <c r="F1670" s="6"/>
      <c r="G1670" s="6"/>
      <c r="H1670" s="6"/>
    </row>
    <row r="1671" spans="2:8" x14ac:dyDescent="0.35">
      <c r="B1671" s="6"/>
      <c r="C1671" s="6"/>
      <c r="D1671" s="6"/>
      <c r="E1671" s="233"/>
      <c r="F1671" s="6"/>
      <c r="G1671" s="6"/>
      <c r="H1671" s="6"/>
    </row>
    <row r="1672" spans="2:8" x14ac:dyDescent="0.35">
      <c r="B1672" s="6"/>
      <c r="C1672" s="6"/>
      <c r="D1672" s="6"/>
      <c r="E1672" s="233"/>
      <c r="F1672" s="6"/>
      <c r="G1672" s="6"/>
      <c r="H1672" s="6"/>
    </row>
    <row r="1673" spans="2:8" x14ac:dyDescent="0.35">
      <c r="B1673" s="6"/>
      <c r="C1673" s="6"/>
      <c r="D1673" s="6"/>
      <c r="E1673" s="233"/>
      <c r="F1673" s="6"/>
      <c r="G1673" s="6"/>
      <c r="H1673" s="6"/>
    </row>
    <row r="1674" spans="2:8" x14ac:dyDescent="0.35">
      <c r="B1674" s="6"/>
      <c r="C1674" s="6"/>
      <c r="D1674" s="6"/>
      <c r="E1674" s="233"/>
      <c r="F1674" s="6"/>
      <c r="G1674" s="6"/>
      <c r="H1674" s="6"/>
    </row>
    <row r="1675" spans="2:8" x14ac:dyDescent="0.35">
      <c r="B1675" s="6"/>
      <c r="C1675" s="6"/>
      <c r="D1675" s="6"/>
      <c r="E1675" s="233"/>
      <c r="F1675" s="6"/>
      <c r="G1675" s="6"/>
      <c r="H1675" s="6"/>
    </row>
    <row r="1676" spans="2:8" x14ac:dyDescent="0.35">
      <c r="B1676" s="6"/>
      <c r="C1676" s="6"/>
      <c r="D1676" s="6"/>
      <c r="E1676" s="233"/>
      <c r="F1676" s="6"/>
      <c r="G1676" s="6"/>
      <c r="H1676" s="6"/>
    </row>
    <row r="1677" spans="2:8" x14ac:dyDescent="0.35">
      <c r="B1677" s="6"/>
      <c r="C1677" s="6"/>
      <c r="D1677" s="6"/>
      <c r="E1677" s="233"/>
      <c r="F1677" s="6"/>
      <c r="G1677" s="6"/>
      <c r="H1677" s="6"/>
    </row>
    <row r="1678" spans="2:8" x14ac:dyDescent="0.35">
      <c r="B1678" s="6"/>
      <c r="C1678" s="6"/>
      <c r="D1678" s="6"/>
      <c r="E1678" s="233"/>
      <c r="F1678" s="6"/>
      <c r="G1678" s="6"/>
      <c r="H1678" s="6"/>
    </row>
    <row r="1679" spans="2:8" x14ac:dyDescent="0.35">
      <c r="B1679" s="6"/>
      <c r="C1679" s="6"/>
      <c r="D1679" s="6"/>
      <c r="E1679" s="233"/>
      <c r="F1679" s="6"/>
      <c r="G1679" s="6"/>
      <c r="H1679" s="6"/>
    </row>
    <row r="1680" spans="2:8" x14ac:dyDescent="0.35">
      <c r="B1680" s="6"/>
      <c r="C1680" s="6"/>
      <c r="D1680" s="6"/>
      <c r="E1680" s="233"/>
      <c r="F1680" s="6"/>
      <c r="G1680" s="6"/>
      <c r="H1680" s="6"/>
    </row>
    <row r="1681" spans="2:8" x14ac:dyDescent="0.35">
      <c r="B1681" s="6"/>
      <c r="C1681" s="6"/>
      <c r="D1681" s="6"/>
      <c r="E1681" s="233"/>
      <c r="F1681" s="6"/>
      <c r="G1681" s="6"/>
      <c r="H1681" s="6"/>
    </row>
    <row r="1682" spans="2:8" x14ac:dyDescent="0.35">
      <c r="B1682" s="6"/>
      <c r="C1682" s="6"/>
      <c r="D1682" s="6"/>
      <c r="E1682" s="233"/>
      <c r="F1682" s="6"/>
      <c r="G1682" s="6"/>
      <c r="H1682" s="6"/>
    </row>
    <row r="1683" spans="2:8" x14ac:dyDescent="0.35">
      <c r="B1683" s="6"/>
      <c r="C1683" s="6"/>
      <c r="D1683" s="6"/>
      <c r="E1683" s="233"/>
      <c r="F1683" s="6"/>
      <c r="G1683" s="6"/>
      <c r="H1683" s="6"/>
    </row>
    <row r="1684" spans="2:8" x14ac:dyDescent="0.35">
      <c r="B1684" s="6"/>
      <c r="C1684" s="6"/>
      <c r="D1684" s="6"/>
      <c r="E1684" s="233"/>
      <c r="F1684" s="6"/>
      <c r="G1684" s="6"/>
      <c r="H1684" s="6"/>
    </row>
    <row r="1685" spans="2:8" x14ac:dyDescent="0.35">
      <c r="B1685" s="6"/>
      <c r="C1685" s="6"/>
      <c r="D1685" s="6"/>
      <c r="E1685" s="233"/>
      <c r="F1685" s="6"/>
      <c r="G1685" s="6"/>
      <c r="H1685" s="6"/>
    </row>
    <row r="1686" spans="2:8" x14ac:dyDescent="0.35">
      <c r="B1686" s="6"/>
      <c r="C1686" s="6"/>
      <c r="D1686" s="6"/>
      <c r="E1686" s="233"/>
      <c r="F1686" s="6"/>
      <c r="G1686" s="6"/>
      <c r="H1686" s="6"/>
    </row>
    <row r="1687" spans="2:8" x14ac:dyDescent="0.35">
      <c r="B1687" s="6"/>
      <c r="C1687" s="6"/>
      <c r="D1687" s="6"/>
      <c r="E1687" s="233"/>
      <c r="F1687" s="6"/>
      <c r="G1687" s="6"/>
      <c r="H1687" s="6"/>
    </row>
    <row r="1688" spans="2:8" x14ac:dyDescent="0.35">
      <c r="B1688" s="6"/>
      <c r="C1688" s="6"/>
      <c r="D1688" s="6"/>
      <c r="E1688" s="233"/>
      <c r="F1688" s="6"/>
      <c r="G1688" s="6"/>
      <c r="H1688" s="6"/>
    </row>
    <row r="1689" spans="2:8" x14ac:dyDescent="0.35">
      <c r="B1689" s="6"/>
      <c r="C1689" s="6"/>
      <c r="D1689" s="6"/>
      <c r="E1689" s="233"/>
      <c r="F1689" s="6"/>
      <c r="G1689" s="6"/>
      <c r="H1689" s="6"/>
    </row>
    <row r="1690" spans="2:8" x14ac:dyDescent="0.35">
      <c r="B1690" s="6"/>
      <c r="C1690" s="6"/>
      <c r="D1690" s="6"/>
      <c r="E1690" s="233"/>
      <c r="F1690" s="6"/>
      <c r="G1690" s="6"/>
      <c r="H1690" s="6"/>
    </row>
    <row r="1691" spans="2:8" x14ac:dyDescent="0.35">
      <c r="B1691" s="6"/>
      <c r="C1691" s="6"/>
      <c r="D1691" s="6"/>
      <c r="E1691" s="233"/>
      <c r="F1691" s="6"/>
      <c r="G1691" s="6"/>
      <c r="H1691" s="6"/>
    </row>
    <row r="1692" spans="2:8" x14ac:dyDescent="0.35">
      <c r="B1692" s="6"/>
      <c r="C1692" s="6"/>
      <c r="D1692" s="6"/>
      <c r="E1692" s="233"/>
      <c r="F1692" s="6"/>
      <c r="G1692" s="6"/>
      <c r="H1692" s="6"/>
    </row>
    <row r="1693" spans="2:8" x14ac:dyDescent="0.35">
      <c r="B1693" s="6"/>
      <c r="C1693" s="6"/>
      <c r="D1693" s="6"/>
      <c r="E1693" s="233"/>
      <c r="F1693" s="6"/>
      <c r="G1693" s="6"/>
      <c r="H1693" s="6"/>
    </row>
    <row r="1694" spans="2:8" x14ac:dyDescent="0.35">
      <c r="B1694" s="6"/>
      <c r="C1694" s="6"/>
      <c r="D1694" s="6"/>
      <c r="E1694" s="233"/>
      <c r="F1694" s="6"/>
      <c r="G1694" s="6"/>
      <c r="H1694" s="6"/>
    </row>
    <row r="1695" spans="2:8" x14ac:dyDescent="0.35">
      <c r="B1695" s="6"/>
      <c r="C1695" s="6"/>
      <c r="D1695" s="6"/>
      <c r="E1695" s="233"/>
      <c r="F1695" s="6"/>
      <c r="G1695" s="6"/>
      <c r="H1695" s="6"/>
    </row>
    <row r="1696" spans="2:8" x14ac:dyDescent="0.35">
      <c r="B1696" s="6"/>
      <c r="C1696" s="6"/>
      <c r="D1696" s="6"/>
      <c r="E1696" s="233"/>
      <c r="F1696" s="6"/>
      <c r="G1696" s="6"/>
      <c r="H1696" s="6"/>
    </row>
    <row r="1697" spans="2:8" x14ac:dyDescent="0.35">
      <c r="B1697" s="6"/>
      <c r="C1697" s="6"/>
      <c r="D1697" s="6"/>
      <c r="E1697" s="233"/>
      <c r="F1697" s="6"/>
      <c r="G1697" s="6"/>
      <c r="H1697" s="6"/>
    </row>
    <row r="1698" spans="2:8" x14ac:dyDescent="0.35">
      <c r="B1698" s="6"/>
      <c r="C1698" s="6"/>
      <c r="D1698" s="6"/>
      <c r="E1698" s="233"/>
      <c r="F1698" s="6"/>
      <c r="G1698" s="6"/>
      <c r="H1698" s="6"/>
    </row>
    <row r="1699" spans="2:8" x14ac:dyDescent="0.35">
      <c r="B1699" s="6"/>
      <c r="C1699" s="6"/>
      <c r="D1699" s="6"/>
      <c r="E1699" s="233"/>
      <c r="F1699" s="6"/>
      <c r="G1699" s="6"/>
      <c r="H1699" s="6"/>
    </row>
    <row r="1700" spans="2:8" x14ac:dyDescent="0.35">
      <c r="B1700" s="6"/>
      <c r="C1700" s="6"/>
      <c r="D1700" s="6"/>
      <c r="E1700" s="233"/>
      <c r="F1700" s="6"/>
      <c r="G1700" s="6"/>
      <c r="H1700" s="6"/>
    </row>
    <row r="1701" spans="2:8" x14ac:dyDescent="0.35">
      <c r="B1701" s="6"/>
      <c r="C1701" s="6"/>
      <c r="D1701" s="6"/>
      <c r="E1701" s="233"/>
      <c r="F1701" s="6"/>
      <c r="G1701" s="6"/>
      <c r="H1701" s="6"/>
    </row>
    <row r="1702" spans="2:8" x14ac:dyDescent="0.35">
      <c r="B1702" s="6"/>
      <c r="C1702" s="6"/>
      <c r="D1702" s="6"/>
      <c r="E1702" s="233"/>
      <c r="F1702" s="6"/>
      <c r="G1702" s="6"/>
      <c r="H1702" s="6"/>
    </row>
    <row r="1703" spans="2:8" x14ac:dyDescent="0.35">
      <c r="B1703" s="6"/>
      <c r="C1703" s="6"/>
      <c r="D1703" s="6"/>
      <c r="E1703" s="233"/>
      <c r="F1703" s="6"/>
      <c r="G1703" s="6"/>
      <c r="H1703" s="6"/>
    </row>
    <row r="1704" spans="2:8" x14ac:dyDescent="0.35">
      <c r="B1704" s="6"/>
      <c r="C1704" s="6"/>
      <c r="D1704" s="6"/>
      <c r="E1704" s="233"/>
      <c r="F1704" s="6"/>
      <c r="G1704" s="6"/>
      <c r="H1704" s="6"/>
    </row>
    <row r="1705" spans="2:8" x14ac:dyDescent="0.35">
      <c r="B1705" s="6"/>
      <c r="C1705" s="6"/>
      <c r="D1705" s="6"/>
      <c r="E1705" s="233"/>
      <c r="F1705" s="6"/>
      <c r="G1705" s="6"/>
      <c r="H1705" s="6"/>
    </row>
    <row r="1706" spans="2:8" x14ac:dyDescent="0.35">
      <c r="B1706" s="6"/>
      <c r="C1706" s="6"/>
      <c r="D1706" s="6"/>
      <c r="E1706" s="233"/>
      <c r="F1706" s="6"/>
      <c r="G1706" s="6"/>
      <c r="H1706" s="6"/>
    </row>
    <row r="1707" spans="2:8" x14ac:dyDescent="0.35">
      <c r="B1707" s="6"/>
      <c r="C1707" s="6"/>
      <c r="D1707" s="6"/>
      <c r="E1707" s="233"/>
      <c r="F1707" s="6"/>
      <c r="G1707" s="6"/>
      <c r="H1707" s="6"/>
    </row>
    <row r="1708" spans="2:8" x14ac:dyDescent="0.35">
      <c r="B1708" s="6"/>
      <c r="C1708" s="6"/>
      <c r="D1708" s="6"/>
      <c r="E1708" s="233"/>
      <c r="F1708" s="6"/>
      <c r="G1708" s="6"/>
      <c r="H1708" s="6"/>
    </row>
    <row r="1709" spans="2:8" x14ac:dyDescent="0.35">
      <c r="B1709" s="6"/>
      <c r="C1709" s="6"/>
      <c r="D1709" s="6"/>
      <c r="E1709" s="233"/>
      <c r="F1709" s="6"/>
      <c r="G1709" s="6"/>
      <c r="H1709" s="6"/>
    </row>
    <row r="1710" spans="2:8" x14ac:dyDescent="0.35">
      <c r="B1710" s="6"/>
      <c r="C1710" s="6"/>
      <c r="D1710" s="6"/>
      <c r="E1710" s="233"/>
      <c r="F1710" s="6"/>
      <c r="G1710" s="6"/>
      <c r="H1710" s="6"/>
    </row>
    <row r="1711" spans="2:8" x14ac:dyDescent="0.35">
      <c r="B1711" s="6"/>
      <c r="C1711" s="6"/>
      <c r="D1711" s="6"/>
      <c r="E1711" s="233"/>
      <c r="F1711" s="6"/>
      <c r="G1711" s="6"/>
      <c r="H1711" s="6"/>
    </row>
    <row r="1712" spans="2:8" x14ac:dyDescent="0.35">
      <c r="B1712" s="6"/>
      <c r="C1712" s="6"/>
      <c r="D1712" s="6"/>
      <c r="E1712" s="233"/>
      <c r="F1712" s="6"/>
      <c r="G1712" s="6"/>
      <c r="H1712" s="6"/>
    </row>
    <row r="1713" spans="2:8" x14ac:dyDescent="0.35">
      <c r="B1713" s="6"/>
      <c r="C1713" s="6"/>
      <c r="D1713" s="6"/>
      <c r="E1713" s="233"/>
      <c r="F1713" s="6"/>
      <c r="G1713" s="6"/>
      <c r="H1713" s="6"/>
    </row>
    <row r="1714" spans="2:8" x14ac:dyDescent="0.35">
      <c r="B1714" s="6"/>
      <c r="C1714" s="6"/>
      <c r="D1714" s="6"/>
      <c r="E1714" s="233"/>
      <c r="F1714" s="6"/>
      <c r="G1714" s="6"/>
      <c r="H1714" s="6"/>
    </row>
    <row r="1715" spans="2:8" x14ac:dyDescent="0.35">
      <c r="B1715" s="6"/>
      <c r="C1715" s="6"/>
      <c r="D1715" s="6"/>
      <c r="E1715" s="233"/>
      <c r="F1715" s="6"/>
      <c r="G1715" s="6"/>
      <c r="H1715" s="6"/>
    </row>
    <row r="1716" spans="2:8" x14ac:dyDescent="0.35">
      <c r="B1716" s="6"/>
      <c r="C1716" s="6"/>
      <c r="D1716" s="6"/>
      <c r="E1716" s="233"/>
      <c r="F1716" s="6"/>
      <c r="G1716" s="6"/>
      <c r="H1716" s="6"/>
    </row>
    <row r="1717" spans="2:8" x14ac:dyDescent="0.35">
      <c r="B1717" s="6"/>
      <c r="C1717" s="6"/>
      <c r="D1717" s="6"/>
      <c r="E1717" s="233"/>
      <c r="F1717" s="6"/>
      <c r="G1717" s="6"/>
      <c r="H1717" s="6"/>
    </row>
    <row r="1718" spans="2:8" x14ac:dyDescent="0.35">
      <c r="B1718" s="6"/>
      <c r="C1718" s="6"/>
      <c r="D1718" s="6"/>
      <c r="E1718" s="233"/>
      <c r="F1718" s="6"/>
      <c r="G1718" s="6"/>
      <c r="H1718" s="6"/>
    </row>
    <row r="1719" spans="2:8" x14ac:dyDescent="0.35">
      <c r="B1719" s="6"/>
      <c r="C1719" s="6"/>
      <c r="D1719" s="6"/>
      <c r="E1719" s="233"/>
      <c r="F1719" s="6"/>
      <c r="G1719" s="6"/>
      <c r="H1719" s="6"/>
    </row>
    <row r="1720" spans="2:8" x14ac:dyDescent="0.35">
      <c r="B1720" s="6"/>
      <c r="C1720" s="6"/>
      <c r="D1720" s="6"/>
      <c r="E1720" s="233"/>
      <c r="F1720" s="6"/>
      <c r="G1720" s="6"/>
      <c r="H1720" s="6"/>
    </row>
    <row r="1721" spans="2:8" x14ac:dyDescent="0.35">
      <c r="B1721" s="6"/>
      <c r="C1721" s="6"/>
      <c r="D1721" s="6"/>
      <c r="E1721" s="233"/>
      <c r="F1721" s="6"/>
      <c r="G1721" s="6"/>
      <c r="H1721" s="6"/>
    </row>
    <row r="1722" spans="2:8" x14ac:dyDescent="0.35">
      <c r="B1722" s="6"/>
      <c r="C1722" s="6"/>
      <c r="D1722" s="6"/>
      <c r="E1722" s="233"/>
      <c r="F1722" s="6"/>
      <c r="G1722" s="6"/>
      <c r="H1722" s="6"/>
    </row>
    <row r="1723" spans="2:8" x14ac:dyDescent="0.35">
      <c r="B1723" s="6"/>
      <c r="C1723" s="6"/>
      <c r="D1723" s="6"/>
      <c r="E1723" s="233"/>
      <c r="F1723" s="6"/>
      <c r="G1723" s="6"/>
      <c r="H1723" s="6"/>
    </row>
    <row r="1724" spans="2:8" x14ac:dyDescent="0.35">
      <c r="B1724" s="6"/>
      <c r="C1724" s="6"/>
      <c r="D1724" s="6"/>
      <c r="E1724" s="233"/>
      <c r="F1724" s="6"/>
      <c r="G1724" s="6"/>
      <c r="H1724" s="6"/>
    </row>
    <row r="1725" spans="2:8" x14ac:dyDescent="0.35">
      <c r="B1725" s="6"/>
      <c r="C1725" s="6"/>
      <c r="D1725" s="6"/>
      <c r="E1725" s="233"/>
      <c r="F1725" s="6"/>
      <c r="G1725" s="6"/>
      <c r="H1725" s="6"/>
    </row>
    <row r="1726" spans="2:8" x14ac:dyDescent="0.35">
      <c r="B1726" s="6"/>
      <c r="C1726" s="6"/>
      <c r="D1726" s="6"/>
      <c r="E1726" s="233"/>
      <c r="F1726" s="6"/>
      <c r="G1726" s="6"/>
      <c r="H1726" s="6"/>
    </row>
    <row r="1727" spans="2:8" x14ac:dyDescent="0.35">
      <c r="B1727" s="6"/>
      <c r="C1727" s="6"/>
      <c r="D1727" s="6"/>
      <c r="E1727" s="233"/>
      <c r="F1727" s="6"/>
      <c r="G1727" s="6"/>
      <c r="H1727" s="6"/>
    </row>
    <row r="1728" spans="2:8" x14ac:dyDescent="0.35">
      <c r="B1728" s="6"/>
      <c r="C1728" s="6"/>
      <c r="D1728" s="6"/>
      <c r="E1728" s="233"/>
      <c r="F1728" s="6"/>
      <c r="G1728" s="6"/>
      <c r="H1728" s="6"/>
    </row>
    <row r="1729" spans="2:8" x14ac:dyDescent="0.35">
      <c r="B1729" s="6"/>
      <c r="C1729" s="6"/>
      <c r="D1729" s="6"/>
      <c r="E1729" s="233"/>
      <c r="F1729" s="6"/>
      <c r="G1729" s="6"/>
      <c r="H1729" s="6"/>
    </row>
    <row r="1730" spans="2:8" x14ac:dyDescent="0.35">
      <c r="B1730" s="6"/>
      <c r="C1730" s="6"/>
      <c r="D1730" s="6"/>
      <c r="E1730" s="233"/>
      <c r="F1730" s="6"/>
      <c r="G1730" s="6"/>
      <c r="H1730" s="6"/>
    </row>
    <row r="1731" spans="2:8" x14ac:dyDescent="0.35">
      <c r="B1731" s="6"/>
      <c r="C1731" s="6"/>
      <c r="D1731" s="6"/>
      <c r="E1731" s="233"/>
      <c r="F1731" s="6"/>
      <c r="G1731" s="6"/>
      <c r="H1731" s="6"/>
    </row>
    <row r="1732" spans="2:8" x14ac:dyDescent="0.35">
      <c r="B1732" s="6"/>
      <c r="C1732" s="6"/>
      <c r="D1732" s="6"/>
      <c r="E1732" s="233"/>
      <c r="F1732" s="6"/>
      <c r="G1732" s="6"/>
      <c r="H1732" s="6"/>
    </row>
    <row r="1733" spans="2:8" x14ac:dyDescent="0.35">
      <c r="B1733" s="6"/>
      <c r="C1733" s="6"/>
      <c r="D1733" s="6"/>
      <c r="E1733" s="233"/>
      <c r="F1733" s="6"/>
      <c r="G1733" s="6"/>
      <c r="H1733" s="6"/>
    </row>
    <row r="1734" spans="2:8" x14ac:dyDescent="0.35">
      <c r="B1734" s="6"/>
      <c r="C1734" s="6"/>
      <c r="D1734" s="6"/>
      <c r="E1734" s="233"/>
      <c r="F1734" s="6"/>
      <c r="G1734" s="6"/>
      <c r="H1734" s="6"/>
    </row>
    <row r="1735" spans="2:8" x14ac:dyDescent="0.35">
      <c r="B1735" s="6"/>
      <c r="C1735" s="6"/>
      <c r="D1735" s="6"/>
      <c r="E1735" s="233"/>
      <c r="F1735" s="6"/>
      <c r="G1735" s="6"/>
      <c r="H1735" s="6"/>
    </row>
    <row r="1736" spans="2:8" x14ac:dyDescent="0.35">
      <c r="B1736" s="6"/>
      <c r="C1736" s="6"/>
      <c r="D1736" s="6"/>
      <c r="E1736" s="233"/>
      <c r="F1736" s="6"/>
      <c r="G1736" s="6"/>
      <c r="H1736" s="6"/>
    </row>
    <row r="1737" spans="2:8" x14ac:dyDescent="0.35">
      <c r="B1737" s="6"/>
      <c r="C1737" s="6"/>
      <c r="D1737" s="6"/>
      <c r="E1737" s="233"/>
      <c r="F1737" s="6"/>
      <c r="G1737" s="6"/>
      <c r="H1737" s="6"/>
    </row>
    <row r="1738" spans="2:8" x14ac:dyDescent="0.35">
      <c r="B1738" s="6"/>
      <c r="C1738" s="6"/>
      <c r="D1738" s="6"/>
      <c r="E1738" s="233"/>
      <c r="F1738" s="6"/>
      <c r="G1738" s="6"/>
      <c r="H1738" s="6"/>
    </row>
    <row r="1739" spans="2:8" x14ac:dyDescent="0.35">
      <c r="B1739" s="6"/>
      <c r="C1739" s="6"/>
      <c r="D1739" s="6"/>
      <c r="E1739" s="233"/>
      <c r="F1739" s="6"/>
      <c r="G1739" s="6"/>
      <c r="H1739" s="6"/>
    </row>
    <row r="1740" spans="2:8" x14ac:dyDescent="0.35">
      <c r="B1740" s="6"/>
      <c r="C1740" s="6"/>
      <c r="D1740" s="6"/>
      <c r="E1740" s="233"/>
      <c r="F1740" s="6"/>
      <c r="G1740" s="6"/>
      <c r="H1740" s="6"/>
    </row>
    <row r="1741" spans="2:8" x14ac:dyDescent="0.35">
      <c r="B1741" s="6"/>
      <c r="C1741" s="6"/>
      <c r="D1741" s="6"/>
      <c r="E1741" s="233"/>
      <c r="F1741" s="6"/>
      <c r="G1741" s="6"/>
      <c r="H1741" s="6"/>
    </row>
    <row r="1742" spans="2:8" x14ac:dyDescent="0.35">
      <c r="B1742" s="6"/>
      <c r="C1742" s="6"/>
      <c r="D1742" s="6"/>
      <c r="E1742" s="233"/>
      <c r="F1742" s="6"/>
      <c r="G1742" s="6"/>
      <c r="H1742" s="6"/>
    </row>
    <row r="1743" spans="2:8" x14ac:dyDescent="0.35">
      <c r="B1743" s="6"/>
      <c r="C1743" s="6"/>
      <c r="D1743" s="6"/>
      <c r="E1743" s="233"/>
      <c r="F1743" s="6"/>
      <c r="G1743" s="6"/>
      <c r="H1743" s="6"/>
    </row>
    <row r="1744" spans="2:8" x14ac:dyDescent="0.35">
      <c r="B1744" s="6"/>
      <c r="C1744" s="6"/>
      <c r="D1744" s="6"/>
      <c r="E1744" s="233"/>
      <c r="F1744" s="6"/>
      <c r="G1744" s="6"/>
      <c r="H1744" s="6"/>
    </row>
  </sheetData>
  <mergeCells count="27">
    <mergeCell ref="C25:C36"/>
    <mergeCell ref="C61:C66"/>
    <mergeCell ref="C249:C257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90" activePane="bottomLeft" state="frozen"/>
      <selection pane="bottomLeft" activeCell="A105" sqref="A105:XFD105"/>
    </sheetView>
  </sheetViews>
  <sheetFormatPr defaultColWidth="8.81640625" defaultRowHeight="14.5" x14ac:dyDescent="0.35"/>
  <cols>
    <col min="1" max="3" width="8.81640625" style="1"/>
    <col min="4" max="4" width="13.36328125" style="12" bestFit="1" customWidth="1"/>
    <col min="5" max="5" width="11.36328125" style="12" bestFit="1" customWidth="1"/>
    <col min="6" max="6" width="11.54296875" style="12" bestFit="1" customWidth="1"/>
    <col min="7" max="7" width="17.453125" style="1" bestFit="1" customWidth="1"/>
    <col min="8" max="8" width="52.453125" style="437" customWidth="1"/>
    <col min="9" max="9" width="8.81640625" style="137"/>
    <col min="10" max="10" width="14.81640625" style="432" customWidth="1"/>
    <col min="11" max="11" width="17.90625" style="1" bestFit="1" customWidth="1"/>
    <col min="12" max="12" width="22.453125" style="1" bestFit="1" customWidth="1"/>
    <col min="13" max="13" width="17.1796875" style="1" bestFit="1" customWidth="1"/>
    <col min="14" max="14" width="13.54296875" style="1" bestFit="1" customWidth="1"/>
    <col min="15" max="15" width="13.453125" style="1" bestFit="1" customWidth="1"/>
    <col min="16" max="16" width="40.453125" style="1" customWidth="1"/>
    <col min="17" max="17" width="22.08984375" style="1" customWidth="1"/>
    <col min="18" max="18" width="21.08984375" style="1" customWidth="1"/>
    <col min="19" max="19" width="25.6328125" style="1" customWidth="1"/>
    <col min="20" max="20" width="37.54296875" style="1" customWidth="1"/>
    <col min="21" max="24" width="8.81640625" style="1"/>
    <col min="25" max="25" width="13" style="1" bestFit="1" customWidth="1"/>
    <col min="26" max="33" width="8.81640625" style="1"/>
    <col min="34" max="34" width="18.08984375" style="1" bestFit="1" customWidth="1"/>
    <col min="35" max="35" width="18.6328125" style="1" bestFit="1" customWidth="1"/>
    <col min="36" max="36" width="14.54296875" style="1" bestFit="1" customWidth="1"/>
    <col min="37" max="16384" width="8.81640625" style="1"/>
  </cols>
  <sheetData>
    <row r="3" spans="1:36" x14ac:dyDescent="0.35">
      <c r="A3" s="1547" t="s">
        <v>63</v>
      </c>
      <c r="B3" s="1548"/>
      <c r="C3" s="1548"/>
      <c r="D3" s="1548"/>
      <c r="E3" s="1548"/>
      <c r="F3" s="1548"/>
      <c r="G3" s="1548"/>
      <c r="H3" s="1548"/>
      <c r="I3" s="1548"/>
      <c r="J3" s="1548"/>
      <c r="K3" s="1548"/>
      <c r="L3" s="1548"/>
    </row>
    <row r="4" spans="1:36" ht="29" x14ac:dyDescent="0.35">
      <c r="A4" s="1549" t="s">
        <v>0</v>
      </c>
      <c r="B4" s="1549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4" thickBot="1" x14ac:dyDescent="0.4">
      <c r="A5" s="1541">
        <v>46265</v>
      </c>
      <c r="B5" s="1542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82">
        <v>1</v>
      </c>
      <c r="J5" s="900">
        <f>(720-G5)/60</f>
        <v>10.433333333333334</v>
      </c>
      <c r="K5" s="901">
        <f>J5/12</f>
        <v>0.86944444444444446</v>
      </c>
      <c r="L5" s="1540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5" customHeight="1" thickBot="1" x14ac:dyDescent="0.4">
      <c r="A6" s="1520">
        <v>46265</v>
      </c>
      <c r="B6" s="1521"/>
      <c r="C6" s="769" t="s">
        <v>13</v>
      </c>
      <c r="D6" s="592"/>
      <c r="E6" s="586"/>
      <c r="F6" s="501"/>
      <c r="G6" s="502">
        <f>(F6-E6)*1440</f>
        <v>0</v>
      </c>
      <c r="H6" s="587"/>
      <c r="I6" s="1482"/>
      <c r="J6" s="809">
        <f>(720-G6)/60</f>
        <v>12</v>
      </c>
      <c r="K6" s="812">
        <f t="shared" ref="K6:K8" si="1">J6/12</f>
        <v>1</v>
      </c>
      <c r="L6" s="1540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55000000000000004">
      <c r="A7" s="1520">
        <v>46266</v>
      </c>
      <c r="B7" s="1521"/>
      <c r="C7" s="769" t="s">
        <v>12</v>
      </c>
      <c r="D7" s="592"/>
      <c r="E7" s="586"/>
      <c r="F7" s="501"/>
      <c r="G7" s="502">
        <f>(F7-E7)*1440</f>
        <v>0</v>
      </c>
      <c r="H7" s="587"/>
      <c r="I7" s="1482"/>
      <c r="J7" s="809">
        <f>(720-G7)/60</f>
        <v>12</v>
      </c>
      <c r="K7" s="812">
        <f t="shared" si="1"/>
        <v>1</v>
      </c>
      <c r="L7" s="1540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5">
      <c r="A8" s="1520">
        <v>46266</v>
      </c>
      <c r="B8" s="152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83"/>
      <c r="J8" s="809">
        <f t="shared" ref="J8:J14" si="5">(720-G8)/60</f>
        <v>10.9</v>
      </c>
      <c r="K8" s="812">
        <f t="shared" si="1"/>
        <v>0.90833333333333333</v>
      </c>
      <c r="L8" s="1540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9" x14ac:dyDescent="0.35">
      <c r="A9" s="1518">
        <v>46267</v>
      </c>
      <c r="B9" s="1519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78">
        <v>2</v>
      </c>
      <c r="J9" s="810">
        <f t="shared" si="5"/>
        <v>10</v>
      </c>
      <c r="K9" s="813">
        <f>J9/12</f>
        <v>0.83333333333333337</v>
      </c>
      <c r="L9" s="153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75" customHeight="1" x14ac:dyDescent="0.35">
      <c r="A10" s="1518">
        <v>46267</v>
      </c>
      <c r="B10" s="1519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79"/>
      <c r="J10" s="810">
        <f t="shared" si="5"/>
        <v>12</v>
      </c>
      <c r="K10" s="813">
        <f t="shared" ref="K10:K14" si="6">J10/12</f>
        <v>1</v>
      </c>
      <c r="L10" s="153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5">
      <c r="A11" s="1518">
        <v>46268</v>
      </c>
      <c r="B11" s="1519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79"/>
      <c r="J11" s="810">
        <f t="shared" si="5"/>
        <v>12</v>
      </c>
      <c r="K11" s="813">
        <f t="shared" si="6"/>
        <v>1</v>
      </c>
      <c r="L11" s="153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5" x14ac:dyDescent="0.35">
      <c r="A12" s="1518">
        <v>46268</v>
      </c>
      <c r="B12" s="1519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79"/>
      <c r="J12" s="810">
        <f t="shared" si="5"/>
        <v>11</v>
      </c>
      <c r="K12" s="813">
        <f t="shared" si="6"/>
        <v>0.91666666666666663</v>
      </c>
      <c r="L12" s="153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.5" x14ac:dyDescent="0.35">
      <c r="A13" s="1518">
        <v>46269</v>
      </c>
      <c r="B13" s="1519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79"/>
      <c r="J13" s="810">
        <f t="shared" si="5"/>
        <v>0</v>
      </c>
      <c r="K13" s="813">
        <f t="shared" si="6"/>
        <v>0</v>
      </c>
      <c r="L13" s="153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5" customHeight="1" x14ac:dyDescent="0.35">
      <c r="A14" s="1518">
        <v>46269</v>
      </c>
      <c r="B14" s="1519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80"/>
      <c r="J14" s="810">
        <f t="shared" si="5"/>
        <v>0</v>
      </c>
      <c r="K14" s="813">
        <f t="shared" si="6"/>
        <v>0</v>
      </c>
      <c r="L14" s="153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5">
      <c r="A15" s="1520">
        <v>46270</v>
      </c>
      <c r="B15" s="152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81">
        <v>3</v>
      </c>
      <c r="J15" s="809">
        <f>(720-G15)/60</f>
        <v>0</v>
      </c>
      <c r="K15" s="812">
        <f>J15/12</f>
        <v>0</v>
      </c>
      <c r="L15" s="1540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5" x14ac:dyDescent="0.35">
      <c r="A16" s="1520">
        <v>46270</v>
      </c>
      <c r="B16" s="152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82"/>
      <c r="J16" s="809">
        <f t="shared" ref="J16:J19" si="8">(720-G16)/60</f>
        <v>11</v>
      </c>
      <c r="K16" s="812">
        <f t="shared" ref="K16:K19" si="9">J16/12</f>
        <v>0.91666666666666663</v>
      </c>
      <c r="L16" s="1540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5">
      <c r="A17" s="1520">
        <v>46271</v>
      </c>
      <c r="B17" s="1521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82"/>
      <c r="J17" s="809">
        <f t="shared" si="8"/>
        <v>9.8333333333333339</v>
      </c>
      <c r="K17" s="812">
        <f t="shared" si="9"/>
        <v>0.81944444444444453</v>
      </c>
      <c r="L17" s="1540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9" x14ac:dyDescent="0.35">
      <c r="A18" s="1520">
        <v>46271</v>
      </c>
      <c r="B18" s="1521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82"/>
      <c r="J18" s="809">
        <f t="shared" si="8"/>
        <v>12</v>
      </c>
      <c r="K18" s="812">
        <f t="shared" si="9"/>
        <v>1</v>
      </c>
      <c r="L18" s="1540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9" x14ac:dyDescent="0.35">
      <c r="A19" s="1520">
        <v>46272</v>
      </c>
      <c r="B19" s="152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83"/>
      <c r="J19" s="809">
        <f t="shared" si="8"/>
        <v>11.683333333333334</v>
      </c>
      <c r="K19" s="812">
        <f t="shared" si="9"/>
        <v>0.97361111111111109</v>
      </c>
      <c r="L19" s="152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8" x14ac:dyDescent="0.35">
      <c r="A20" s="1518">
        <v>46272</v>
      </c>
      <c r="B20" s="1519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43">
        <v>4</v>
      </c>
      <c r="J20" s="810">
        <f>(720-G20)/60</f>
        <v>10.766666666666667</v>
      </c>
      <c r="K20" s="813">
        <f>J20/12</f>
        <v>0.89722222222222225</v>
      </c>
      <c r="L20" s="152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.5" x14ac:dyDescent="0.35">
      <c r="A21" s="1518">
        <v>46273</v>
      </c>
      <c r="B21" s="1519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44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3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9" x14ac:dyDescent="0.35">
      <c r="A22" s="1518">
        <v>46273</v>
      </c>
      <c r="B22" s="1519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44"/>
      <c r="J22" s="810">
        <f t="shared" si="10"/>
        <v>9.4499999999999993</v>
      </c>
      <c r="K22" s="813">
        <f t="shared" si="11"/>
        <v>0.78749999999999998</v>
      </c>
      <c r="L22" s="153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5" customHeight="1" x14ac:dyDescent="0.35">
      <c r="A23" s="1518">
        <v>46274</v>
      </c>
      <c r="B23" s="1519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45"/>
      <c r="J23" s="810">
        <f t="shared" si="10"/>
        <v>3</v>
      </c>
      <c r="K23" s="813">
        <f t="shared" si="11"/>
        <v>0.25</v>
      </c>
      <c r="L23" s="153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5">
      <c r="A24" s="1508">
        <v>46274</v>
      </c>
      <c r="B24" s="1509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3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9" x14ac:dyDescent="0.35">
      <c r="A25" s="1520">
        <v>46275</v>
      </c>
      <c r="B25" s="152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23">
        <v>5</v>
      </c>
      <c r="J25" s="809">
        <f>(720-G25)/60</f>
        <v>10.566666666666666</v>
      </c>
      <c r="K25" s="812">
        <f>J25/12</f>
        <v>0.88055555555555554</v>
      </c>
      <c r="L25" s="1540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5" thickBot="1" x14ac:dyDescent="0.4">
      <c r="A26" s="1520">
        <v>46275</v>
      </c>
      <c r="B26" s="1521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24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40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5" thickBot="1" x14ac:dyDescent="0.4">
      <c r="A27" s="1520">
        <v>46276</v>
      </c>
      <c r="B27" s="152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25"/>
      <c r="J27" s="809">
        <f t="shared" si="13"/>
        <v>10.983333333333333</v>
      </c>
      <c r="K27" s="812">
        <f t="shared" si="14"/>
        <v>0.91527777777777775</v>
      </c>
      <c r="L27" s="152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3" thickBot="1" x14ac:dyDescent="0.4">
      <c r="A28" s="1530">
        <v>46276</v>
      </c>
      <c r="B28" s="153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37">
        <v>6</v>
      </c>
      <c r="J28" s="810">
        <f>(720-G28)/60</f>
        <v>2</v>
      </c>
      <c r="K28" s="813">
        <f>J28/12</f>
        <v>0.16666666666666666</v>
      </c>
      <c r="L28" s="152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5" thickBot="1" x14ac:dyDescent="0.4">
      <c r="A29" s="1526">
        <v>46277</v>
      </c>
      <c r="B29" s="1527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38"/>
      <c r="J29" s="810">
        <f t="shared" ref="J29:J33" si="15">(720-G29)/60</f>
        <v>0</v>
      </c>
      <c r="K29" s="813">
        <f t="shared" ref="K29:K33" si="16">J29/12</f>
        <v>0</v>
      </c>
      <c r="L29" s="153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9" x14ac:dyDescent="0.35">
      <c r="A30" s="1528">
        <v>46277</v>
      </c>
      <c r="B30" s="1529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38"/>
      <c r="J30" s="810">
        <f t="shared" si="15"/>
        <v>0</v>
      </c>
      <c r="K30" s="813">
        <f t="shared" si="16"/>
        <v>0</v>
      </c>
      <c r="L30" s="153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4">
      <c r="A31" s="1530">
        <v>46278</v>
      </c>
      <c r="B31" s="1531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38"/>
      <c r="J31" s="810">
        <f t="shared" si="15"/>
        <v>0</v>
      </c>
      <c r="K31" s="813">
        <f t="shared" si="16"/>
        <v>0</v>
      </c>
      <c r="L31" s="153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5">
      <c r="A32" s="1533">
        <v>46278</v>
      </c>
      <c r="B32" s="153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38"/>
      <c r="J32" s="810">
        <f t="shared" si="15"/>
        <v>0</v>
      </c>
      <c r="K32" s="813">
        <f t="shared" si="16"/>
        <v>0</v>
      </c>
      <c r="L32" s="1532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4">
      <c r="A33" s="1535">
        <v>46279</v>
      </c>
      <c r="B33" s="153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39"/>
      <c r="J33" s="810">
        <f t="shared" si="15"/>
        <v>0</v>
      </c>
      <c r="K33" s="813">
        <f t="shared" si="16"/>
        <v>0</v>
      </c>
      <c r="L33" s="152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5">
      <c r="A34" s="1541">
        <v>46279</v>
      </c>
      <c r="B34" s="1542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59">
        <v>7</v>
      </c>
      <c r="J34" s="809">
        <f>(720-G34)/60</f>
        <v>10</v>
      </c>
      <c r="K34" s="812">
        <f>J34/12</f>
        <v>0.83333333333333337</v>
      </c>
      <c r="L34" s="152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5" customHeight="1" x14ac:dyDescent="0.35">
      <c r="A35" s="1520">
        <v>46280</v>
      </c>
      <c r="B35" s="1521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82"/>
      <c r="J35" s="809">
        <f t="shared" ref="J35:J36" si="20">(720-G35)/60</f>
        <v>12</v>
      </c>
      <c r="K35" s="812">
        <f t="shared" ref="K35:K36" si="21">J35/12</f>
        <v>1</v>
      </c>
      <c r="L35" s="1540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9" x14ac:dyDescent="0.35">
      <c r="A36" s="1520">
        <v>46280</v>
      </c>
      <c r="B36" s="1521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83"/>
      <c r="J36" s="809">
        <f t="shared" si="20"/>
        <v>12</v>
      </c>
      <c r="K36" s="812">
        <f t="shared" si="21"/>
        <v>1</v>
      </c>
      <c r="L36" s="1540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5">
      <c r="A37" s="1518">
        <v>46281</v>
      </c>
      <c r="B37" s="1519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63">
        <v>8</v>
      </c>
      <c r="J37" s="810">
        <f>(720-G37)/60</f>
        <v>12</v>
      </c>
      <c r="K37" s="813">
        <f>J37/12</f>
        <v>1</v>
      </c>
      <c r="L37" s="1532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5">
      <c r="A38" s="1518">
        <v>46281</v>
      </c>
      <c r="B38" s="1519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64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32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5" customHeight="1" x14ac:dyDescent="0.35">
      <c r="A39" s="1518">
        <v>46282</v>
      </c>
      <c r="B39" s="1519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64"/>
      <c r="J39" s="810">
        <f t="shared" si="22"/>
        <v>12</v>
      </c>
      <c r="K39" s="813">
        <f t="shared" si="23"/>
        <v>1</v>
      </c>
      <c r="L39" s="1532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5">
      <c r="A40" s="1512">
        <v>46282</v>
      </c>
      <c r="B40" s="151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65"/>
      <c r="J40" s="939">
        <f t="shared" si="22"/>
        <v>12</v>
      </c>
      <c r="K40" s="940">
        <f t="shared" si="23"/>
        <v>1</v>
      </c>
      <c r="L40" s="1532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9" x14ac:dyDescent="0.35">
      <c r="A41" s="1514">
        <v>46283</v>
      </c>
      <c r="B41" s="1515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60">
        <v>9</v>
      </c>
      <c r="J41" s="994">
        <f t="shared" si="22"/>
        <v>9.0833333333333339</v>
      </c>
      <c r="K41" s="995">
        <f t="shared" si="23"/>
        <v>0.75694444444444453</v>
      </c>
      <c r="L41" s="1557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5">
      <c r="A42" s="1514">
        <v>46283</v>
      </c>
      <c r="B42" s="1515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61"/>
      <c r="J42" s="994">
        <f t="shared" si="22"/>
        <v>12</v>
      </c>
      <c r="K42" s="995">
        <f t="shared" si="23"/>
        <v>1</v>
      </c>
      <c r="L42" s="1557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5">
      <c r="A43" s="1514">
        <v>46284</v>
      </c>
      <c r="B43" s="1515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61"/>
      <c r="J43" s="994">
        <f t="shared" si="22"/>
        <v>12</v>
      </c>
      <c r="K43" s="995">
        <f t="shared" si="23"/>
        <v>1</v>
      </c>
      <c r="L43" s="1557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9" x14ac:dyDescent="0.35">
      <c r="A44" s="1514">
        <v>46284</v>
      </c>
      <c r="B44" s="1515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62"/>
      <c r="J44" s="994">
        <f t="shared" si="22"/>
        <v>6</v>
      </c>
      <c r="K44" s="995">
        <f t="shared" si="23"/>
        <v>0.5</v>
      </c>
      <c r="L44" s="1557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9" x14ac:dyDescent="0.35">
      <c r="A45" s="1512">
        <v>46285</v>
      </c>
      <c r="B45" s="1513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54">
        <v>10</v>
      </c>
      <c r="J45" s="939">
        <f t="shared" si="22"/>
        <v>0</v>
      </c>
      <c r="K45" s="940">
        <f t="shared" si="23"/>
        <v>0</v>
      </c>
      <c r="L45" s="1558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5">
      <c r="A46" s="1512">
        <v>46285</v>
      </c>
      <c r="B46" s="1513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55"/>
      <c r="J46" s="939">
        <f t="shared" si="22"/>
        <v>0</v>
      </c>
      <c r="K46" s="940">
        <f t="shared" si="23"/>
        <v>0</v>
      </c>
      <c r="L46" s="1558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9" x14ac:dyDescent="0.35">
      <c r="A47" s="1512">
        <v>46286</v>
      </c>
      <c r="B47" s="1513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55"/>
      <c r="J47" s="939">
        <f>(720-G47)/60</f>
        <v>2.4166666666666665</v>
      </c>
      <c r="K47" s="940">
        <f t="shared" si="23"/>
        <v>0.20138888888888887</v>
      </c>
      <c r="L47" s="1558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5">
      <c r="A48" s="1512">
        <v>46286</v>
      </c>
      <c r="B48" s="1513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55"/>
      <c r="J48" s="939">
        <f t="shared" si="22"/>
        <v>11.5</v>
      </c>
      <c r="K48" s="940">
        <f t="shared" si="23"/>
        <v>0.95833333333333337</v>
      </c>
      <c r="L48" s="1558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5">
      <c r="A49" s="1512">
        <v>46287</v>
      </c>
      <c r="B49" s="1513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55"/>
      <c r="J49" s="939">
        <f t="shared" si="22"/>
        <v>12</v>
      </c>
      <c r="K49" s="940">
        <f t="shared" si="23"/>
        <v>1</v>
      </c>
      <c r="L49" s="1558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9" x14ac:dyDescent="0.35">
      <c r="A50" s="1512">
        <v>46287</v>
      </c>
      <c r="B50" s="1513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55"/>
      <c r="J50" s="939">
        <f t="shared" si="22"/>
        <v>9.25</v>
      </c>
      <c r="K50" s="940">
        <f t="shared" si="23"/>
        <v>0.77083333333333337</v>
      </c>
      <c r="L50" s="1558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5">
      <c r="A51" s="1512">
        <v>46288</v>
      </c>
      <c r="B51" s="1513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55"/>
      <c r="J51" s="939">
        <f t="shared" si="22"/>
        <v>7.5</v>
      </c>
      <c r="K51" s="940">
        <f t="shared" si="23"/>
        <v>0.625</v>
      </c>
      <c r="L51" s="1558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5">
      <c r="A52" s="1512">
        <v>46288</v>
      </c>
      <c r="B52" s="1513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55"/>
      <c r="J52" s="939">
        <f t="shared" si="22"/>
        <v>12</v>
      </c>
      <c r="K52" s="940">
        <f t="shared" si="23"/>
        <v>1</v>
      </c>
      <c r="L52" s="1558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5">
      <c r="A53" s="1512">
        <v>46289</v>
      </c>
      <c r="B53" s="1513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56"/>
      <c r="J53" s="939">
        <f t="shared" si="22"/>
        <v>12</v>
      </c>
      <c r="K53" s="940">
        <f t="shared" si="23"/>
        <v>1</v>
      </c>
      <c r="L53" s="1558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5">
      <c r="A54" s="1514">
        <v>46289</v>
      </c>
      <c r="B54" s="1515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60">
        <v>11</v>
      </c>
      <c r="J54" s="994">
        <f t="shared" si="22"/>
        <v>12</v>
      </c>
      <c r="K54" s="995">
        <f t="shared" si="23"/>
        <v>1</v>
      </c>
      <c r="L54" s="1558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9" x14ac:dyDescent="0.35">
      <c r="A55" s="1514">
        <v>46290</v>
      </c>
      <c r="B55" s="1515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61"/>
      <c r="J55" s="994">
        <f t="shared" si="22"/>
        <v>9.3166666666666664</v>
      </c>
      <c r="K55" s="995">
        <f t="shared" si="23"/>
        <v>0.77638888888888891</v>
      </c>
      <c r="L55" s="1546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9" x14ac:dyDescent="0.35">
      <c r="A56" s="1514">
        <v>46290</v>
      </c>
      <c r="B56" s="1515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61"/>
      <c r="J56" s="994">
        <f t="shared" si="22"/>
        <v>0</v>
      </c>
      <c r="K56" s="995">
        <f t="shared" si="23"/>
        <v>0</v>
      </c>
      <c r="L56" s="1546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5">
      <c r="A57" s="1514">
        <v>46291</v>
      </c>
      <c r="B57" s="1515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61"/>
      <c r="J57" s="994">
        <f t="shared" si="22"/>
        <v>0</v>
      </c>
      <c r="K57" s="995">
        <f t="shared" si="23"/>
        <v>0</v>
      </c>
      <c r="L57" s="1546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75" customHeight="1" x14ac:dyDescent="0.35">
      <c r="A58" s="1514">
        <v>46291</v>
      </c>
      <c r="B58" s="1515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62"/>
      <c r="J58" s="994">
        <f t="shared" si="22"/>
        <v>0</v>
      </c>
      <c r="K58" s="995">
        <f t="shared" si="23"/>
        <v>0</v>
      </c>
      <c r="L58" s="1546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9" x14ac:dyDescent="0.35">
      <c r="A59" s="1512">
        <v>46292</v>
      </c>
      <c r="B59" s="1513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54">
        <v>12</v>
      </c>
      <c r="J59" s="939">
        <f t="shared" si="22"/>
        <v>8</v>
      </c>
      <c r="K59" s="940">
        <f t="shared" si="23"/>
        <v>0.66666666666666663</v>
      </c>
      <c r="L59" s="1566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5">
      <c r="A60" s="1512">
        <v>46292</v>
      </c>
      <c r="B60" s="1513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55"/>
      <c r="J60" s="939">
        <f t="shared" si="22"/>
        <v>11</v>
      </c>
      <c r="K60" s="940">
        <f t="shared" si="23"/>
        <v>0.91666666666666663</v>
      </c>
      <c r="L60" s="1566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5">
      <c r="A61" s="1512">
        <v>46293</v>
      </c>
      <c r="B61" s="1513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55"/>
      <c r="J61" s="939">
        <f t="shared" si="22"/>
        <v>12</v>
      </c>
      <c r="K61" s="940">
        <f t="shared" si="23"/>
        <v>1</v>
      </c>
      <c r="L61" s="1566">
        <f>SUM(J61:J62)/24</f>
        <v>1</v>
      </c>
      <c r="M61" s="43"/>
      <c r="Q61" s="10"/>
    </row>
    <row r="62" spans="1:20" ht="29" x14ac:dyDescent="0.35">
      <c r="A62" s="1512">
        <v>46293</v>
      </c>
      <c r="B62" s="1513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55"/>
      <c r="J62" s="939">
        <f t="shared" si="22"/>
        <v>12</v>
      </c>
      <c r="K62" s="940">
        <f t="shared" si="23"/>
        <v>1</v>
      </c>
      <c r="L62" s="1566"/>
      <c r="N62" s="10"/>
      <c r="P62" s="10"/>
    </row>
    <row r="63" spans="1:20" x14ac:dyDescent="0.35">
      <c r="A63" s="1512">
        <v>46294</v>
      </c>
      <c r="B63" s="1513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56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5">
      <c r="A64" s="1508">
        <v>46294</v>
      </c>
      <c r="B64" s="150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5">
      <c r="A65" s="1508">
        <v>46295</v>
      </c>
      <c r="B65" s="150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5">
      <c r="A66" s="1508">
        <v>46295</v>
      </c>
      <c r="B66" s="150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5">
      <c r="A67" s="1512">
        <v>46296</v>
      </c>
      <c r="B67" s="1513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52">
        <f>SUM(J67:J68)/24</f>
        <v>0</v>
      </c>
      <c r="M67" s="29"/>
    </row>
    <row r="68" spans="1:19" x14ac:dyDescent="0.35">
      <c r="A68" s="1512">
        <v>46296</v>
      </c>
      <c r="B68" s="1513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53"/>
      <c r="S68" s="1057" t="s">
        <v>657</v>
      </c>
    </row>
    <row r="69" spans="1:19" x14ac:dyDescent="0.35">
      <c r="A69" s="1512">
        <v>46297</v>
      </c>
      <c r="B69" s="1513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52">
        <f t="shared" ref="L69" si="33">SUM(J69:J70)/24</f>
        <v>0</v>
      </c>
    </row>
    <row r="70" spans="1:19" x14ac:dyDescent="0.35">
      <c r="A70" s="1512">
        <v>46297</v>
      </c>
      <c r="B70" s="1513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53"/>
    </row>
    <row r="71" spans="1:19" x14ac:dyDescent="0.35">
      <c r="A71" s="1512">
        <v>46298</v>
      </c>
      <c r="B71" s="1513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52">
        <f t="shared" ref="L71:L73" si="37">SUM(J71:J72)/24</f>
        <v>0</v>
      </c>
    </row>
    <row r="72" spans="1:19" x14ac:dyDescent="0.35">
      <c r="A72" s="1512">
        <v>46298</v>
      </c>
      <c r="B72" s="1513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53"/>
    </row>
    <row r="73" spans="1:19" x14ac:dyDescent="0.35">
      <c r="A73" s="1514">
        <v>46299</v>
      </c>
      <c r="B73" s="1515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50">
        <f t="shared" si="37"/>
        <v>0.99305555555555569</v>
      </c>
    </row>
    <row r="74" spans="1:19" x14ac:dyDescent="0.35">
      <c r="A74" s="1514">
        <v>46299</v>
      </c>
      <c r="B74" s="1515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60">
        <v>13</v>
      </c>
      <c r="J74" s="994">
        <f t="shared" si="35"/>
        <v>11.833333333333334</v>
      </c>
      <c r="K74" s="995">
        <f t="shared" si="36"/>
        <v>0.98611111111111116</v>
      </c>
      <c r="L74" s="1551"/>
    </row>
    <row r="75" spans="1:19" x14ac:dyDescent="0.35">
      <c r="A75" s="1514">
        <v>46300</v>
      </c>
      <c r="B75" s="1515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61"/>
      <c r="J75" s="994">
        <f t="shared" si="35"/>
        <v>12</v>
      </c>
      <c r="K75" s="995">
        <f t="shared" si="36"/>
        <v>1</v>
      </c>
      <c r="L75" s="1550">
        <f>SUM(J75:J76)/24</f>
        <v>0.5</v>
      </c>
    </row>
    <row r="76" spans="1:19" x14ac:dyDescent="0.35">
      <c r="A76" s="1514">
        <v>46300</v>
      </c>
      <c r="B76" s="1515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61"/>
      <c r="J76" s="994">
        <f t="shared" si="35"/>
        <v>0</v>
      </c>
      <c r="K76" s="995">
        <f t="shared" si="36"/>
        <v>0</v>
      </c>
      <c r="L76" s="1551"/>
    </row>
    <row r="77" spans="1:19" x14ac:dyDescent="0.35">
      <c r="A77" s="1514">
        <v>46301</v>
      </c>
      <c r="B77" s="1515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562"/>
      <c r="J77" s="994">
        <f t="shared" ref="J77:J141" si="39">(720-G77)/60</f>
        <v>0</v>
      </c>
      <c r="K77" s="995">
        <f t="shared" ref="K77:K141" si="40">J77/12</f>
        <v>0</v>
      </c>
      <c r="L77" s="1550">
        <f>SUM(J77:J78)/24</f>
        <v>0.16666666666666666</v>
      </c>
    </row>
    <row r="78" spans="1:19" x14ac:dyDescent="0.35">
      <c r="A78" s="1512">
        <v>46301</v>
      </c>
      <c r="B78" s="1513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54">
        <v>14</v>
      </c>
      <c r="J78" s="939">
        <f t="shared" si="39"/>
        <v>4</v>
      </c>
      <c r="K78" s="940">
        <f t="shared" si="40"/>
        <v>0.33333333333333331</v>
      </c>
      <c r="L78" s="1551"/>
    </row>
    <row r="79" spans="1:19" ht="29" x14ac:dyDescent="0.35">
      <c r="A79" s="1512">
        <v>46302</v>
      </c>
      <c r="B79" s="1513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55"/>
      <c r="J79" s="939">
        <f t="shared" si="39"/>
        <v>12</v>
      </c>
      <c r="K79" s="940">
        <f t="shared" si="40"/>
        <v>1</v>
      </c>
      <c r="L79" s="1552">
        <f>SUM(J79:J80)/24</f>
        <v>0.98611111111111105</v>
      </c>
    </row>
    <row r="80" spans="1:19" x14ac:dyDescent="0.35">
      <c r="A80" s="1512">
        <v>46302</v>
      </c>
      <c r="B80" s="1513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56"/>
      <c r="J80" s="939">
        <f t="shared" si="39"/>
        <v>11.666666666666666</v>
      </c>
      <c r="K80" s="940">
        <f t="shared" si="40"/>
        <v>0.97222222222222221</v>
      </c>
      <c r="L80" s="1553"/>
    </row>
    <row r="81" spans="1:12" x14ac:dyDescent="0.35">
      <c r="A81" s="1516">
        <v>46303</v>
      </c>
      <c r="B81" s="1517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70">
        <v>15</v>
      </c>
      <c r="J81" s="1219">
        <f t="shared" si="39"/>
        <v>12</v>
      </c>
      <c r="K81" s="1220">
        <f t="shared" si="40"/>
        <v>1</v>
      </c>
      <c r="L81" s="1552">
        <f>SUM(J81:J82)/24</f>
        <v>0.97916666666666663</v>
      </c>
    </row>
    <row r="82" spans="1:12" x14ac:dyDescent="0.35">
      <c r="A82" s="1516">
        <v>46303</v>
      </c>
      <c r="B82" s="1517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71"/>
      <c r="J82" s="1219">
        <f t="shared" si="39"/>
        <v>11.5</v>
      </c>
      <c r="K82" s="1220">
        <f t="shared" si="40"/>
        <v>0.95833333333333337</v>
      </c>
      <c r="L82" s="1553"/>
    </row>
    <row r="83" spans="1:12" x14ac:dyDescent="0.35">
      <c r="A83" s="1516">
        <v>46304</v>
      </c>
      <c r="B83" s="1517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72"/>
      <c r="J83" s="1219">
        <f t="shared" si="39"/>
        <v>10</v>
      </c>
      <c r="K83" s="1220">
        <f t="shared" si="40"/>
        <v>0.83333333333333337</v>
      </c>
      <c r="L83" s="1552">
        <f>SUM(J83:J84)/24</f>
        <v>0.91666666666666663</v>
      </c>
    </row>
    <row r="84" spans="1:12" x14ac:dyDescent="0.35">
      <c r="A84" s="1508">
        <v>46304</v>
      </c>
      <c r="B84" s="1509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53"/>
    </row>
    <row r="85" spans="1:12" ht="29" x14ac:dyDescent="0.35">
      <c r="A85" s="1508">
        <v>46305</v>
      </c>
      <c r="B85" s="1509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52">
        <f>SUM(J85:J86)/24</f>
        <v>0.8965277777777777</v>
      </c>
    </row>
    <row r="86" spans="1:12" ht="29" x14ac:dyDescent="0.35">
      <c r="A86" s="1512">
        <v>46305</v>
      </c>
      <c r="B86" s="1513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54">
        <v>16</v>
      </c>
      <c r="J86" s="939">
        <f t="shared" si="39"/>
        <v>9.5166666666666675</v>
      </c>
      <c r="K86" s="940">
        <f t="shared" si="40"/>
        <v>0.79305555555555562</v>
      </c>
      <c r="L86" s="1553"/>
    </row>
    <row r="87" spans="1:12" ht="29" x14ac:dyDescent="0.35">
      <c r="A87" s="1512">
        <v>46306</v>
      </c>
      <c r="B87" s="1513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55"/>
      <c r="J87" s="939">
        <f t="shared" si="39"/>
        <v>5.0166666666666675</v>
      </c>
      <c r="K87" s="940">
        <f t="shared" si="40"/>
        <v>0.41805555555555562</v>
      </c>
      <c r="L87" s="1552">
        <f>SUM(J87:J88)/24</f>
        <v>0.7090277777777777</v>
      </c>
    </row>
    <row r="88" spans="1:12" x14ac:dyDescent="0.35">
      <c r="A88" s="1512">
        <v>46306</v>
      </c>
      <c r="B88" s="1513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56"/>
      <c r="J88" s="939">
        <f t="shared" si="39"/>
        <v>12</v>
      </c>
      <c r="K88" s="940">
        <f t="shared" si="40"/>
        <v>1</v>
      </c>
      <c r="L88" s="1553"/>
    </row>
    <row r="89" spans="1:12" x14ac:dyDescent="0.35">
      <c r="A89" s="1510">
        <v>46307</v>
      </c>
      <c r="B89" s="1511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67">
        <v>17</v>
      </c>
      <c r="J89" s="1252">
        <f t="shared" si="39"/>
        <v>12</v>
      </c>
      <c r="K89" s="1271">
        <f t="shared" si="40"/>
        <v>1</v>
      </c>
      <c r="L89" s="1552">
        <f>SUM(J89:J90)/24</f>
        <v>1</v>
      </c>
    </row>
    <row r="90" spans="1:12" x14ac:dyDescent="0.35">
      <c r="A90" s="1510">
        <v>46307</v>
      </c>
      <c r="B90" s="1511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68"/>
      <c r="J90" s="1252">
        <f t="shared" si="39"/>
        <v>12</v>
      </c>
      <c r="K90" s="1271">
        <f t="shared" si="40"/>
        <v>1</v>
      </c>
      <c r="L90" s="1553"/>
    </row>
    <row r="91" spans="1:12" ht="28.25" customHeight="1" x14ac:dyDescent="0.35">
      <c r="A91" s="1510">
        <v>46308</v>
      </c>
      <c r="B91" s="1511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69"/>
      <c r="J91" s="1252">
        <f t="shared" si="39"/>
        <v>5.666666666666667</v>
      </c>
      <c r="K91" s="1271">
        <f t="shared" si="40"/>
        <v>0.47222222222222227</v>
      </c>
      <c r="L91" s="1501">
        <f>SUM(J91:J92)/24</f>
        <v>0.73611111111111116</v>
      </c>
    </row>
    <row r="92" spans="1:12" x14ac:dyDescent="0.35">
      <c r="A92" s="1512">
        <v>46308</v>
      </c>
      <c r="B92" s="1513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54">
        <v>18</v>
      </c>
      <c r="J92" s="939">
        <f t="shared" si="39"/>
        <v>12</v>
      </c>
      <c r="K92" s="940">
        <f t="shared" si="40"/>
        <v>1</v>
      </c>
      <c r="L92" s="1502"/>
    </row>
    <row r="93" spans="1:12" s="951" customFormat="1" x14ac:dyDescent="0.35">
      <c r="A93" s="1512">
        <v>46309</v>
      </c>
      <c r="B93" s="1513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55"/>
      <c r="J93" s="939">
        <f t="shared" si="39"/>
        <v>12</v>
      </c>
      <c r="K93" s="940">
        <f t="shared" si="40"/>
        <v>1</v>
      </c>
      <c r="L93" s="1501">
        <f>SUM(J93:J94)/24</f>
        <v>1</v>
      </c>
    </row>
    <row r="94" spans="1:12" s="951" customFormat="1" ht="29" x14ac:dyDescent="0.35">
      <c r="A94" s="1512">
        <v>46309</v>
      </c>
      <c r="B94" s="1513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56"/>
      <c r="J94" s="939">
        <f t="shared" si="39"/>
        <v>12</v>
      </c>
      <c r="K94" s="940">
        <f t="shared" si="40"/>
        <v>1</v>
      </c>
      <c r="L94" s="1502"/>
    </row>
    <row r="95" spans="1:12" x14ac:dyDescent="0.35">
      <c r="A95" s="1510">
        <v>46310</v>
      </c>
      <c r="B95" s="1511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67">
        <v>19</v>
      </c>
      <c r="J95" s="1252">
        <f t="shared" si="39"/>
        <v>12</v>
      </c>
      <c r="K95" s="1271">
        <f t="shared" si="40"/>
        <v>1</v>
      </c>
      <c r="L95" s="1573">
        <f>SUM(J95:J96)/24</f>
        <v>1</v>
      </c>
    </row>
    <row r="96" spans="1:12" ht="29" x14ac:dyDescent="0.35">
      <c r="A96" s="1510">
        <v>46310</v>
      </c>
      <c r="B96" s="1511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68"/>
      <c r="J96" s="1252">
        <f t="shared" si="39"/>
        <v>12</v>
      </c>
      <c r="K96" s="1271">
        <f t="shared" si="40"/>
        <v>1</v>
      </c>
      <c r="L96" s="1574"/>
    </row>
    <row r="97" spans="1:12" x14ac:dyDescent="0.35">
      <c r="A97" s="1510">
        <v>46311</v>
      </c>
      <c r="B97" s="1511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69"/>
      <c r="J97" s="1252">
        <f t="shared" si="39"/>
        <v>12</v>
      </c>
      <c r="K97" s="1271">
        <f t="shared" si="40"/>
        <v>1</v>
      </c>
      <c r="L97" s="1573">
        <f>SUM(J97:J98)/24</f>
        <v>1</v>
      </c>
    </row>
    <row r="98" spans="1:12" s="951" customFormat="1" x14ac:dyDescent="0.35">
      <c r="A98" s="1512">
        <v>46311</v>
      </c>
      <c r="B98" s="1513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54">
        <v>20</v>
      </c>
      <c r="J98" s="939">
        <f t="shared" si="39"/>
        <v>12</v>
      </c>
      <c r="K98" s="940">
        <f t="shared" si="40"/>
        <v>1</v>
      </c>
      <c r="L98" s="1574"/>
    </row>
    <row r="99" spans="1:12" x14ac:dyDescent="0.35">
      <c r="A99" s="1512">
        <v>46312</v>
      </c>
      <c r="B99" s="1513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55"/>
      <c r="J99" s="939">
        <f t="shared" si="39"/>
        <v>12</v>
      </c>
      <c r="K99" s="940">
        <f t="shared" si="40"/>
        <v>1</v>
      </c>
      <c r="L99" s="1501">
        <f>SUM(J99:J100)/24</f>
        <v>1</v>
      </c>
    </row>
    <row r="100" spans="1:12" x14ac:dyDescent="0.35">
      <c r="A100" s="1512">
        <v>46312</v>
      </c>
      <c r="B100" s="1513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56"/>
      <c r="J100" s="939">
        <f t="shared" si="39"/>
        <v>12</v>
      </c>
      <c r="K100" s="940">
        <f t="shared" si="40"/>
        <v>1</v>
      </c>
      <c r="L100" s="1502"/>
    </row>
    <row r="101" spans="1:12" s="1340" customFormat="1" x14ac:dyDescent="0.35">
      <c r="A101" s="1510">
        <v>46313</v>
      </c>
      <c r="B101" s="1511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03">
        <v>21</v>
      </c>
      <c r="J101" s="1252">
        <f t="shared" si="39"/>
        <v>10.916666666666666</v>
      </c>
      <c r="K101" s="1271">
        <f t="shared" si="40"/>
        <v>0.90972222222222221</v>
      </c>
      <c r="L101" s="1501">
        <f>SUM(J101:J102)/24</f>
        <v>0.67013888888888884</v>
      </c>
    </row>
    <row r="102" spans="1:12" s="1340" customFormat="1" ht="29" x14ac:dyDescent="0.35">
      <c r="A102" s="1510">
        <v>46313</v>
      </c>
      <c r="B102" s="1511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04"/>
      <c r="J102" s="1252">
        <f t="shared" si="39"/>
        <v>5.166666666666667</v>
      </c>
      <c r="K102" s="1271">
        <f t="shared" si="40"/>
        <v>0.43055555555555558</v>
      </c>
      <c r="L102" s="1502"/>
    </row>
    <row r="103" spans="1:12" x14ac:dyDescent="0.35">
      <c r="A103" s="1510">
        <v>46314</v>
      </c>
      <c r="B103" s="1511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04"/>
      <c r="J103" s="1252">
        <f t="shared" si="39"/>
        <v>10.516666666666667</v>
      </c>
      <c r="K103" s="1271">
        <f t="shared" si="40"/>
        <v>0.87638888888888899</v>
      </c>
      <c r="L103" s="1501">
        <f>SUM(J103:J104)/24</f>
        <v>0.93819444444444444</v>
      </c>
    </row>
    <row r="104" spans="1:12" s="1340" customFormat="1" x14ac:dyDescent="0.35">
      <c r="A104" s="1510">
        <v>46314</v>
      </c>
      <c r="B104" s="1511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05"/>
      <c r="J104" s="1252">
        <f t="shared" si="39"/>
        <v>12</v>
      </c>
      <c r="K104" s="1271">
        <f t="shared" si="40"/>
        <v>1</v>
      </c>
      <c r="L104" s="1502"/>
    </row>
    <row r="105" spans="1:12" s="951" customFormat="1" ht="31.25" customHeight="1" x14ac:dyDescent="0.35">
      <c r="A105" s="1506">
        <v>46314</v>
      </c>
      <c r="B105" s="1507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498">
        <v>22</v>
      </c>
      <c r="J105" s="939">
        <f t="shared" si="39"/>
        <v>12</v>
      </c>
      <c r="K105" s="940">
        <f t="shared" si="40"/>
        <v>1</v>
      </c>
      <c r="L105" s="1501">
        <f>SUM(J105:J106)/24</f>
        <v>1</v>
      </c>
    </row>
    <row r="106" spans="1:12" s="951" customFormat="1" x14ac:dyDescent="0.35">
      <c r="A106" s="1512">
        <v>46315</v>
      </c>
      <c r="B106" s="1513"/>
      <c r="C106" s="907" t="s">
        <v>12</v>
      </c>
      <c r="D106" s="1199"/>
      <c r="E106" s="937"/>
      <c r="F106" s="937"/>
      <c r="G106" s="938">
        <f t="shared" si="38"/>
        <v>0</v>
      </c>
      <c r="H106" s="1366"/>
      <c r="I106" s="1499"/>
      <c r="J106" s="939">
        <f t="shared" si="39"/>
        <v>12</v>
      </c>
      <c r="K106" s="940">
        <f t="shared" si="40"/>
        <v>1</v>
      </c>
      <c r="L106" s="1502"/>
    </row>
    <row r="107" spans="1:12" s="951" customFormat="1" x14ac:dyDescent="0.35">
      <c r="A107" s="1512">
        <v>46315</v>
      </c>
      <c r="B107" s="1513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5" t="s">
        <v>941</v>
      </c>
      <c r="I107" s="1500"/>
      <c r="J107" s="939">
        <f t="shared" si="39"/>
        <v>7.6666666666666661</v>
      </c>
      <c r="K107" s="940">
        <f t="shared" si="40"/>
        <v>0.63888888888888884</v>
      </c>
      <c r="L107" s="1501">
        <f>SUM(J107:J108)/24</f>
        <v>0.81944444444444431</v>
      </c>
    </row>
    <row r="108" spans="1:12" x14ac:dyDescent="0.35">
      <c r="A108" s="1508">
        <v>46316</v>
      </c>
      <c r="B108" s="1509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02"/>
    </row>
    <row r="109" spans="1:12" x14ac:dyDescent="0.35">
      <c r="A109" s="1508">
        <v>46316</v>
      </c>
      <c r="B109" s="1509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5">
      <c r="A110" s="1508">
        <v>46317</v>
      </c>
      <c r="B110" s="1509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5">
      <c r="A111" s="1508">
        <v>46317</v>
      </c>
      <c r="B111" s="1509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5">
      <c r="A112" s="1508">
        <v>46318</v>
      </c>
      <c r="B112" s="1509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5">
      <c r="A113" s="1508">
        <v>46318</v>
      </c>
      <c r="B113" s="1509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5">
      <c r="A114" s="1508">
        <v>46319</v>
      </c>
      <c r="B114" s="1509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5">
      <c r="A115" s="1508">
        <v>46319</v>
      </c>
      <c r="B115" s="1509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5">
      <c r="A116" s="1508">
        <v>46320</v>
      </c>
      <c r="B116" s="1509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5">
      <c r="A117" s="1508">
        <v>46320</v>
      </c>
      <c r="B117" s="1509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5">
      <c r="A118" s="1508">
        <v>46321</v>
      </c>
      <c r="B118" s="1509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5">
      <c r="A119" s="1508">
        <v>46321</v>
      </c>
      <c r="B119" s="1509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5">
      <c r="A120" s="1508">
        <v>46322</v>
      </c>
      <c r="B120" s="1509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5">
      <c r="A121" s="1508">
        <v>46322</v>
      </c>
      <c r="B121" s="1509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5">
      <c r="A122" s="1508">
        <v>46323</v>
      </c>
      <c r="B122" s="1509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5">
      <c r="A123" s="1508">
        <v>46323</v>
      </c>
      <c r="B123" s="1509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5">
      <c r="A124" s="1508">
        <v>46324</v>
      </c>
      <c r="B124" s="1509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5">
      <c r="A125" s="1508">
        <v>46324</v>
      </c>
      <c r="B125" s="1509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5">
      <c r="A126" s="1508">
        <v>46325</v>
      </c>
      <c r="B126" s="1509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5">
      <c r="A127" s="1508">
        <v>46325</v>
      </c>
      <c r="B127" s="1509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5">
      <c r="A128" s="1508">
        <v>46351</v>
      </c>
      <c r="B128" s="1509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5">
      <c r="A129" s="1508">
        <v>46352</v>
      </c>
      <c r="B129" s="1509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5">
      <c r="A130" s="1508">
        <v>46353</v>
      </c>
      <c r="B130" s="1509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5">
      <c r="A131" s="1508">
        <v>46354</v>
      </c>
      <c r="B131" s="1509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5">
      <c r="A132" s="1508">
        <v>46355</v>
      </c>
      <c r="B132" s="1509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5">
      <c r="A133" s="1508">
        <v>46356</v>
      </c>
      <c r="B133" s="1509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5">
      <c r="A134" s="1508">
        <v>46357</v>
      </c>
      <c r="B134" s="1509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5">
      <c r="A135" s="1508">
        <v>46358</v>
      </c>
      <c r="B135" s="1509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5">
      <c r="A136" s="1508">
        <v>46359</v>
      </c>
      <c r="B136" s="1509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5">
      <c r="A137" s="1508">
        <v>46360</v>
      </c>
      <c r="B137" s="1509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5">
      <c r="A138" s="1508">
        <v>46361</v>
      </c>
      <c r="B138" s="1509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5">
      <c r="A139" s="1508">
        <v>46362</v>
      </c>
      <c r="B139" s="1509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5">
      <c r="A140" s="1508">
        <v>46363</v>
      </c>
      <c r="B140" s="1509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5">
      <c r="A141" s="1508">
        <v>46364</v>
      </c>
      <c r="B141" s="1509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5">
      <c r="A142" s="1508">
        <v>46365</v>
      </c>
      <c r="B142" s="1509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5">
      <c r="A143" s="1508">
        <v>46366</v>
      </c>
      <c r="B143" s="1509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5">
      <c r="A144" s="1508">
        <v>46367</v>
      </c>
      <c r="B144" s="1509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5">
      <c r="A145" s="1508">
        <v>46368</v>
      </c>
      <c r="B145" s="1509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5">
      <c r="A146" s="1508">
        <v>46369</v>
      </c>
      <c r="B146" s="1509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5">
      <c r="A147" s="1508">
        <v>46370</v>
      </c>
      <c r="B147" s="1509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5">
      <c r="A148" s="1508">
        <v>46371</v>
      </c>
      <c r="B148" s="1509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5">
      <c r="A149" s="1508">
        <v>46372</v>
      </c>
      <c r="B149" s="1509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5">
      <c r="A150" s="1508">
        <v>46373</v>
      </c>
      <c r="B150" s="1509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5">
      <c r="A151" s="1508">
        <v>46374</v>
      </c>
      <c r="B151" s="1509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5">
      <c r="A152" s="1508">
        <v>46375</v>
      </c>
      <c r="B152" s="1509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5">
      <c r="A153" s="1508">
        <v>46376</v>
      </c>
      <c r="B153" s="1509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5">
      <c r="A154" s="1508">
        <v>46377</v>
      </c>
      <c r="B154" s="1509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5">
      <c r="A155" s="1508">
        <v>46378</v>
      </c>
      <c r="B155" s="1509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5">
      <c r="A156" s="1508">
        <v>46379</v>
      </c>
      <c r="B156" s="1509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5">
      <c r="A157" s="1508">
        <v>46380</v>
      </c>
      <c r="B157" s="1509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5">
      <c r="A158" s="1508">
        <v>46381</v>
      </c>
      <c r="B158" s="1509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5">
      <c r="A159" s="1508">
        <v>46382</v>
      </c>
      <c r="B159" s="1509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5">
      <c r="A160" s="1508">
        <v>46383</v>
      </c>
      <c r="B160" s="1509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5">
      <c r="A161" s="1508">
        <v>46384</v>
      </c>
      <c r="B161" s="1509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5">
      <c r="A162" s="1508">
        <v>46385</v>
      </c>
      <c r="B162" s="1509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5">
      <c r="A163" s="1508">
        <v>46386</v>
      </c>
      <c r="B163" s="1509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5">
      <c r="A164" s="1508">
        <v>46387</v>
      </c>
      <c r="B164" s="1509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5">
      <c r="A165" s="1508">
        <v>46388</v>
      </c>
      <c r="B165" s="1509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5">
      <c r="A166" s="1508">
        <v>46389</v>
      </c>
      <c r="B166" s="1509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5">
      <c r="A167" s="1508">
        <v>46390</v>
      </c>
      <c r="B167" s="1509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5">
      <c r="A168" s="1508">
        <v>46391</v>
      </c>
      <c r="B168" s="1509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5">
      <c r="A169" s="1508">
        <v>46392</v>
      </c>
      <c r="B169" s="1509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5">
      <c r="A170" s="1508">
        <v>46393</v>
      </c>
      <c r="B170" s="1509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5">
      <c r="A171" s="1508">
        <v>46394</v>
      </c>
      <c r="B171" s="1509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5">
      <c r="A172" s="1508">
        <v>46395</v>
      </c>
      <c r="B172" s="1509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5">
      <c r="A173" s="1508">
        <v>46396</v>
      </c>
      <c r="B173" s="1509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5">
      <c r="A174" s="1508">
        <v>46397</v>
      </c>
      <c r="B174" s="1509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5">
      <c r="A175" s="1508">
        <v>46398</v>
      </c>
      <c r="B175" s="1509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5">
      <c r="A176" s="1508">
        <v>46399</v>
      </c>
      <c r="B176" s="1509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5">
      <c r="A177" s="1508">
        <v>46400</v>
      </c>
      <c r="B177" s="1509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5">
      <c r="A178" s="1508">
        <v>46401</v>
      </c>
      <c r="B178" s="1509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5">
      <c r="A179" s="1508">
        <v>46402</v>
      </c>
      <c r="B179" s="1509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5">
      <c r="A180" s="1508">
        <v>46403</v>
      </c>
      <c r="B180" s="1509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47:B147"/>
    <mergeCell ref="A148:B148"/>
    <mergeCell ref="A149:B149"/>
    <mergeCell ref="A150:B150"/>
    <mergeCell ref="A151:B151"/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J29" sqref="J29"/>
    </sheetView>
  </sheetViews>
  <sheetFormatPr defaultColWidth="8.90625" defaultRowHeight="14.5" x14ac:dyDescent="0.35"/>
  <cols>
    <col min="1" max="2" width="8.90625" style="1"/>
    <col min="3" max="3" width="10.90625" style="1" bestFit="1" customWidth="1"/>
    <col min="4" max="4" width="8.90625" style="1"/>
    <col min="5" max="6" width="8.90625" style="12"/>
    <col min="7" max="7" width="13.6328125" style="12" bestFit="1" customWidth="1"/>
    <col min="8" max="8" width="10.90625" style="12" bestFit="1" customWidth="1"/>
    <col min="9" max="9" width="12" style="12" bestFit="1" customWidth="1"/>
    <col min="10" max="10" width="8.90625" style="12"/>
    <col min="11" max="11" width="12.36328125" style="1" bestFit="1" customWidth="1"/>
    <col min="12" max="14" width="8.90625" style="1"/>
    <col min="15" max="15" width="12.1796875" style="1" bestFit="1" customWidth="1"/>
    <col min="16" max="16" width="12.90625" style="12" bestFit="1" customWidth="1"/>
    <col min="17" max="17" width="10.90625" style="1" bestFit="1" customWidth="1"/>
    <col min="18" max="16384" width="8.90625" style="1"/>
  </cols>
  <sheetData>
    <row r="3" spans="2:20" x14ac:dyDescent="0.35">
      <c r="B3" s="1578" t="s">
        <v>70</v>
      </c>
      <c r="C3" s="1578" t="s">
        <v>287</v>
      </c>
      <c r="D3" s="1578" t="s">
        <v>288</v>
      </c>
      <c r="E3" s="220" t="s">
        <v>291</v>
      </c>
      <c r="F3" s="220" t="s">
        <v>292</v>
      </c>
      <c r="G3" s="1396" t="s">
        <v>251</v>
      </c>
      <c r="H3" s="1397"/>
      <c r="I3" s="1397"/>
      <c r="J3" s="1398"/>
      <c r="K3" s="1581" t="s">
        <v>258</v>
      </c>
    </row>
    <row r="4" spans="2:20" x14ac:dyDescent="0.35">
      <c r="B4" s="1579"/>
      <c r="C4" s="1579"/>
      <c r="D4" s="1579"/>
      <c r="E4" s="221" t="s">
        <v>54</v>
      </c>
      <c r="F4" s="221" t="s">
        <v>293</v>
      </c>
      <c r="G4" s="1396" t="s">
        <v>264</v>
      </c>
      <c r="H4" s="1397"/>
      <c r="I4" s="1398"/>
      <c r="J4" s="131" t="s">
        <v>257</v>
      </c>
      <c r="K4" s="1581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5">
      <c r="B5" s="1580"/>
      <c r="C5" s="1580"/>
      <c r="D5" s="1580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81"/>
      <c r="O5" s="482" t="s">
        <v>478</v>
      </c>
      <c r="P5" s="148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5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8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5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8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5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8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5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7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5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7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5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7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5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8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5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8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5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8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5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8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5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8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5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8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5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8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5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7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5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7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5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7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5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7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5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7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5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7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5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7.0166666666666669E-2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7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5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7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5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8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5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8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5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8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5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8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5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8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5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8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5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8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5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78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5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79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5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79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5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7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5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7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5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79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5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79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5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7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5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80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5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54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5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55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5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55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5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55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5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55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5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5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5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81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5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82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5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82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5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82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5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82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5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82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5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82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5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82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5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83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5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54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5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55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5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55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5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55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5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55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5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55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5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55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5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55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5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55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5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5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5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81">
        <v>10</v>
      </c>
      <c r="Q68" s="895">
        <v>46290</v>
      </c>
      <c r="R68" s="615"/>
      <c r="S68" s="615"/>
      <c r="T68" s="615"/>
    </row>
    <row r="69" spans="2:20" x14ac:dyDescent="0.35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82"/>
      <c r="Q69" s="895">
        <v>46290</v>
      </c>
      <c r="R69" s="615"/>
      <c r="S69" s="615"/>
      <c r="T69" s="615"/>
    </row>
    <row r="70" spans="2:20" x14ac:dyDescent="0.35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82"/>
      <c r="Q70" s="895">
        <v>46290</v>
      </c>
      <c r="R70" s="615"/>
      <c r="S70" s="615"/>
      <c r="T70" s="615"/>
    </row>
    <row r="71" spans="2:20" x14ac:dyDescent="0.35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82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5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82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5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82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5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82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5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82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5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82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5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82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5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82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5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83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5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54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5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55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5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55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5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55"/>
      <c r="Q83" s="952">
        <v>46292</v>
      </c>
      <c r="R83" s="452"/>
      <c r="S83" s="452"/>
      <c r="T83" s="452"/>
    </row>
    <row r="84" spans="2:20" ht="14.4" customHeight="1" x14ac:dyDescent="0.35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55"/>
      <c r="Q84" s="952">
        <v>46292</v>
      </c>
      <c r="R84" s="452"/>
      <c r="S84" s="452"/>
      <c r="T84" s="452"/>
    </row>
    <row r="85" spans="2:20" ht="14.4" customHeight="1" x14ac:dyDescent="0.35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55"/>
      <c r="Q85" s="952">
        <v>46292</v>
      </c>
      <c r="R85" s="452"/>
      <c r="S85" s="452"/>
      <c r="T85" s="452"/>
    </row>
    <row r="86" spans="2:20" ht="14.4" customHeight="1" x14ac:dyDescent="0.35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55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5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55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5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55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5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55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5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55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5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55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5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55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5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55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5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55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5">
      <c r="O95" s="451" t="s">
        <v>478</v>
      </c>
      <c r="P95" s="1555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5">
      <c r="O96" s="451" t="s">
        <v>479</v>
      </c>
      <c r="P96" s="1555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5">
      <c r="O97" s="451" t="s">
        <v>480</v>
      </c>
      <c r="P97" s="1555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5">
      <c r="O98" s="451" t="s">
        <v>531</v>
      </c>
      <c r="P98" s="1555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5">
      <c r="O99" s="451" t="s">
        <v>532</v>
      </c>
      <c r="P99" s="1555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5">
      <c r="O100" s="451" t="s">
        <v>533</v>
      </c>
      <c r="P100" s="155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5">
      <c r="O101" s="482" t="s">
        <v>531</v>
      </c>
      <c r="P101" s="1481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5">
      <c r="O102" s="482" t="s">
        <v>532</v>
      </c>
      <c r="P102" s="1482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5">
      <c r="O103" s="482" t="s">
        <v>533</v>
      </c>
      <c r="P103" s="1482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5">
      <c r="O104" s="579" t="s">
        <v>478</v>
      </c>
      <c r="P104" s="1482"/>
      <c r="Q104" s="895">
        <v>46297</v>
      </c>
      <c r="R104" s="615">
        <v>0.153</v>
      </c>
      <c r="S104" s="615">
        <v>0.72</v>
      </c>
      <c r="T104" s="615"/>
    </row>
    <row r="105" spans="15:22" x14ac:dyDescent="0.35">
      <c r="O105" s="579" t="s">
        <v>479</v>
      </c>
      <c r="P105" s="1482"/>
      <c r="Q105" s="895">
        <v>46297</v>
      </c>
      <c r="R105" s="615">
        <v>0.115</v>
      </c>
      <c r="S105" s="615">
        <v>0.83</v>
      </c>
      <c r="T105" s="615"/>
    </row>
    <row r="106" spans="15:22" x14ac:dyDescent="0.35">
      <c r="O106" s="579" t="s">
        <v>480</v>
      </c>
      <c r="P106" s="1483"/>
      <c r="Q106" s="895">
        <v>46297</v>
      </c>
      <c r="R106" s="615">
        <v>0.115</v>
      </c>
      <c r="S106" s="615">
        <v>0.74</v>
      </c>
      <c r="T106" s="615"/>
    </row>
    <row r="107" spans="15:22" x14ac:dyDescent="0.35">
      <c r="O107" s="451" t="s">
        <v>531</v>
      </c>
      <c r="P107" s="1554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5">
      <c r="O108" s="451" t="s">
        <v>532</v>
      </c>
      <c r="P108" s="1555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5">
      <c r="O109" s="451" t="s">
        <v>533</v>
      </c>
      <c r="P109" s="1555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5">
      <c r="O110" s="451" t="s">
        <v>478</v>
      </c>
      <c r="P110" s="1555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5">
      <c r="O111" s="451" t="s">
        <v>479</v>
      </c>
      <c r="P111" s="1555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4">
      <c r="O112" s="1205" t="s">
        <v>480</v>
      </c>
      <c r="P112" s="1555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5">
      <c r="M113" s="1234"/>
      <c r="N113" s="1235"/>
      <c r="O113" s="1236" t="s">
        <v>478</v>
      </c>
      <c r="P113" s="1585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5">
      <c r="M114" s="368"/>
      <c r="O114" s="579" t="s">
        <v>479</v>
      </c>
      <c r="P114" s="1482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5">
      <c r="M115" s="368"/>
      <c r="O115" s="579" t="s">
        <v>480</v>
      </c>
      <c r="P115" s="1482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5">
      <c r="M116" s="368"/>
      <c r="O116" s="579" t="s">
        <v>478</v>
      </c>
      <c r="P116" s="1482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5">
      <c r="M117" s="368"/>
      <c r="O117" s="579" t="s">
        <v>479</v>
      </c>
      <c r="P117" s="1482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5">
      <c r="M118" s="368"/>
      <c r="O118" s="579" t="s">
        <v>480</v>
      </c>
      <c r="P118" s="1482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5">
      <c r="M119" s="368"/>
      <c r="O119" s="451" t="s">
        <v>478</v>
      </c>
      <c r="P119" s="1555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5">
      <c r="M120" s="368"/>
      <c r="O120" s="451" t="s">
        <v>479</v>
      </c>
      <c r="P120" s="1555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4">
      <c r="M121" s="370"/>
      <c r="N121" s="371"/>
      <c r="O121" s="1238" t="s">
        <v>480</v>
      </c>
      <c r="P121" s="1555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5">
      <c r="O122" s="667" t="s">
        <v>478</v>
      </c>
      <c r="P122" s="1561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5">
      <c r="O123" s="667" t="s">
        <v>479</v>
      </c>
      <c r="P123" s="1561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4">
      <c r="O124" s="1245" t="s">
        <v>480</v>
      </c>
      <c r="P124" s="1561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5">
      <c r="O125" s="667" t="s">
        <v>531</v>
      </c>
      <c r="P125" s="1561"/>
      <c r="Q125" s="1106" t="s">
        <v>798</v>
      </c>
      <c r="R125" s="1106"/>
      <c r="S125" s="1106"/>
      <c r="T125" s="1106"/>
    </row>
    <row r="126" spans="13:22" x14ac:dyDescent="0.35">
      <c r="O126" s="667" t="s">
        <v>532</v>
      </c>
      <c r="P126" s="1561"/>
      <c r="Q126" s="1106" t="s">
        <v>798</v>
      </c>
      <c r="R126" s="1106"/>
      <c r="S126" s="1106"/>
      <c r="T126" s="1106"/>
    </row>
    <row r="127" spans="13:22" x14ac:dyDescent="0.35">
      <c r="O127" s="667" t="s">
        <v>533</v>
      </c>
      <c r="P127" s="1562"/>
      <c r="Q127" s="1106" t="s">
        <v>798</v>
      </c>
      <c r="R127" s="1106"/>
      <c r="S127" s="1106"/>
      <c r="T127" s="1106"/>
    </row>
    <row r="128" spans="13:22" x14ac:dyDescent="0.35">
      <c r="O128" s="451" t="s">
        <v>531</v>
      </c>
      <c r="P128" s="149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5">
      <c r="O129" s="451" t="s">
        <v>532</v>
      </c>
      <c r="P129" s="1496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5">
      <c r="O130" s="451" t="s">
        <v>533</v>
      </c>
      <c r="P130" s="149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5">
      <c r="O131" s="451" t="s">
        <v>478</v>
      </c>
      <c r="P131" s="1496"/>
      <c r="Q131" s="452" t="s">
        <v>819</v>
      </c>
      <c r="R131" s="452"/>
      <c r="S131" s="452"/>
      <c r="T131" s="452"/>
    </row>
    <row r="132" spans="15:20" x14ac:dyDescent="0.35">
      <c r="O132" s="451" t="s">
        <v>479</v>
      </c>
      <c r="P132" s="1496"/>
      <c r="Q132" s="452" t="s">
        <v>819</v>
      </c>
      <c r="R132" s="452"/>
      <c r="S132" s="452"/>
      <c r="T132" s="452"/>
    </row>
    <row r="133" spans="15:20" x14ac:dyDescent="0.35">
      <c r="O133" s="1205" t="s">
        <v>480</v>
      </c>
      <c r="P133" s="1497"/>
      <c r="Q133" s="452" t="s">
        <v>819</v>
      </c>
      <c r="R133" s="452"/>
      <c r="S133" s="452"/>
      <c r="T133" s="452"/>
    </row>
    <row r="134" spans="15:20" ht="14.4" customHeight="1" x14ac:dyDescent="0.35">
      <c r="O134" s="1247" t="s">
        <v>478</v>
      </c>
      <c r="P134" s="1582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5">
      <c r="O135" s="1247" t="s">
        <v>479</v>
      </c>
      <c r="P135" s="1583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4">
      <c r="O136" s="1328" t="s">
        <v>480</v>
      </c>
      <c r="P136" s="1583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5">
      <c r="O137" s="1247" t="s">
        <v>481</v>
      </c>
      <c r="P137" s="1583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5">
      <c r="O138" s="1247" t="s">
        <v>862</v>
      </c>
      <c r="P138" s="1583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4">
      <c r="O139" s="1328" t="s">
        <v>863</v>
      </c>
      <c r="P139" s="1583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5">
      <c r="O140" s="1247" t="s">
        <v>864</v>
      </c>
      <c r="P140" s="1583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5">
      <c r="O141" s="1247" t="s">
        <v>865</v>
      </c>
      <c r="P141" s="1583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5">
      <c r="O142" s="1313" t="s">
        <v>531</v>
      </c>
      <c r="P142" s="1583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5">
      <c r="O143" s="1313" t="s">
        <v>532</v>
      </c>
      <c r="P143" s="1583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5">
      <c r="O144" s="1313" t="s">
        <v>533</v>
      </c>
      <c r="P144" s="1584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5">
      <c r="O145" s="451" t="s">
        <v>531</v>
      </c>
      <c r="P145" s="1474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5">
      <c r="O146" s="451" t="s">
        <v>532</v>
      </c>
      <c r="P146" s="1475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5">
      <c r="O147" s="451" t="s">
        <v>533</v>
      </c>
      <c r="P147" s="1475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5">
      <c r="O148" s="451" t="s">
        <v>902</v>
      </c>
      <c r="P148" s="1475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5">
      <c r="O149" s="451" t="s">
        <v>903</v>
      </c>
      <c r="P149" s="1475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5">
      <c r="O150" s="451" t="s">
        <v>904</v>
      </c>
      <c r="P150" s="1475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5">
      <c r="O151" s="451" t="s">
        <v>905</v>
      </c>
      <c r="P151" s="1475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5">
      <c r="O152" s="451" t="s">
        <v>906</v>
      </c>
      <c r="P152" s="1475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5">
      <c r="O153" s="451" t="s">
        <v>478</v>
      </c>
      <c r="P153" s="1475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5">
      <c r="O154" s="451" t="s">
        <v>479</v>
      </c>
      <c r="P154" s="1475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5">
      <c r="O155" s="1205" t="s">
        <v>480</v>
      </c>
      <c r="P155" s="1475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5">
      <c r="O156" s="451" t="s">
        <v>481</v>
      </c>
      <c r="P156" s="1475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5">
      <c r="O157" s="451" t="s">
        <v>862</v>
      </c>
      <c r="P157" s="1475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5">
      <c r="O158" s="1205" t="s">
        <v>863</v>
      </c>
      <c r="P158" s="1476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5">
      <c r="O159" s="1247" t="s">
        <v>478</v>
      </c>
      <c r="P159" s="1575">
        <v>20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5">
      <c r="O160" s="1247" t="s">
        <v>479</v>
      </c>
      <c r="P160" s="1576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5">
      <c r="O161" s="1247" t="s">
        <v>480</v>
      </c>
      <c r="P161" s="1576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5">
      <c r="O162" s="1247" t="s">
        <v>481</v>
      </c>
      <c r="P162" s="1576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5">
      <c r="O163" s="1247" t="s">
        <v>862</v>
      </c>
      <c r="P163" s="1576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5">
      <c r="O164" s="1247" t="s">
        <v>863</v>
      </c>
      <c r="P164" s="1577"/>
      <c r="Q164" s="1313" t="s">
        <v>942</v>
      </c>
      <c r="R164" s="1313">
        <v>1.9E-2</v>
      </c>
      <c r="S164" s="1313">
        <v>0.19</v>
      </c>
      <c r="T164" s="1313">
        <v>9.9</v>
      </c>
    </row>
    <row r="165" spans="15:20" x14ac:dyDescent="0.35">
      <c r="O165" s="6"/>
      <c r="P165" s="13"/>
      <c r="Q165" s="6"/>
      <c r="R165" s="6"/>
      <c r="S165" s="6"/>
      <c r="T165" s="6"/>
    </row>
    <row r="166" spans="15:20" x14ac:dyDescent="0.35">
      <c r="O166" s="6"/>
      <c r="P166" s="13"/>
      <c r="Q166" s="6"/>
      <c r="R166" s="6"/>
      <c r="S166" s="6"/>
      <c r="T166" s="6"/>
    </row>
    <row r="167" spans="15:20" x14ac:dyDescent="0.35">
      <c r="O167" s="6"/>
      <c r="P167" s="13"/>
      <c r="Q167" s="6"/>
      <c r="R167" s="6"/>
      <c r="S167" s="6"/>
      <c r="T167" s="6"/>
    </row>
    <row r="168" spans="15:20" x14ac:dyDescent="0.35">
      <c r="O168" s="6"/>
      <c r="P168" s="13"/>
      <c r="Q168" s="6"/>
      <c r="R168" s="6"/>
      <c r="S168" s="6"/>
      <c r="T168" s="6"/>
    </row>
    <row r="169" spans="15:20" x14ac:dyDescent="0.35">
      <c r="O169" s="6"/>
      <c r="P169" s="13"/>
      <c r="Q169" s="6"/>
      <c r="R169" s="6"/>
      <c r="S169" s="6"/>
      <c r="T169" s="6"/>
    </row>
    <row r="170" spans="15:20" x14ac:dyDescent="0.35">
      <c r="O170" s="6"/>
      <c r="P170" s="13"/>
      <c r="Q170" s="6"/>
      <c r="R170" s="6"/>
      <c r="S170" s="6"/>
      <c r="T170" s="6"/>
    </row>
    <row r="171" spans="15:20" x14ac:dyDescent="0.35">
      <c r="O171" s="6"/>
      <c r="P171" s="13"/>
      <c r="Q171" s="6"/>
      <c r="R171" s="6"/>
      <c r="S171" s="6"/>
      <c r="T171" s="6"/>
    </row>
    <row r="172" spans="15:20" x14ac:dyDescent="0.35">
      <c r="O172" s="6"/>
      <c r="P172" s="13"/>
      <c r="Q172" s="6"/>
      <c r="R172" s="6"/>
      <c r="S172" s="6"/>
      <c r="T172" s="6"/>
    </row>
    <row r="173" spans="15:20" x14ac:dyDescent="0.35">
      <c r="O173" s="6"/>
      <c r="P173" s="13"/>
      <c r="Q173" s="6"/>
      <c r="R173" s="6"/>
      <c r="S173" s="6"/>
      <c r="T173" s="6"/>
    </row>
    <row r="174" spans="15:20" x14ac:dyDescent="0.35">
      <c r="O174" s="6"/>
      <c r="P174" s="13"/>
      <c r="Q174" s="6"/>
      <c r="R174" s="6"/>
      <c r="S174" s="6"/>
      <c r="T174" s="6"/>
    </row>
    <row r="175" spans="15:20" x14ac:dyDescent="0.35">
      <c r="O175" s="6"/>
      <c r="P175" s="13"/>
      <c r="Q175" s="6"/>
      <c r="R175" s="6"/>
      <c r="S175" s="6"/>
      <c r="T175" s="6"/>
    </row>
    <row r="176" spans="15:20" x14ac:dyDescent="0.35">
      <c r="O176" s="6"/>
      <c r="P176" s="13"/>
      <c r="Q176" s="6"/>
      <c r="R176" s="6"/>
      <c r="S176" s="6"/>
      <c r="T176" s="6"/>
    </row>
    <row r="177" spans="15:20" x14ac:dyDescent="0.35">
      <c r="O177" s="6"/>
      <c r="P177" s="13"/>
      <c r="Q177" s="6"/>
      <c r="R177" s="6"/>
      <c r="S177" s="6"/>
      <c r="T177" s="6"/>
    </row>
    <row r="178" spans="15:20" x14ac:dyDescent="0.35">
      <c r="O178" s="6"/>
      <c r="P178" s="13"/>
      <c r="Q178" s="6"/>
      <c r="R178" s="6"/>
      <c r="S178" s="6"/>
      <c r="T178" s="6"/>
    </row>
    <row r="179" spans="15:20" x14ac:dyDescent="0.35">
      <c r="O179" s="6"/>
      <c r="P179" s="13"/>
      <c r="Q179" s="6"/>
      <c r="R179" s="6"/>
      <c r="S179" s="6"/>
      <c r="T179" s="6"/>
    </row>
    <row r="180" spans="15:20" x14ac:dyDescent="0.35">
      <c r="O180" s="6"/>
      <c r="P180" s="13"/>
      <c r="Q180" s="6"/>
      <c r="R180" s="6"/>
      <c r="S180" s="6"/>
      <c r="T180" s="6"/>
    </row>
    <row r="181" spans="15:20" x14ac:dyDescent="0.35">
      <c r="O181" s="6"/>
      <c r="P181" s="13"/>
      <c r="Q181" s="6"/>
      <c r="R181" s="6"/>
      <c r="S181" s="6"/>
      <c r="T181" s="6"/>
    </row>
    <row r="182" spans="15:20" x14ac:dyDescent="0.35">
      <c r="O182" s="6"/>
      <c r="P182" s="13"/>
      <c r="Q182" s="6"/>
      <c r="R182" s="6"/>
      <c r="S182" s="6"/>
      <c r="T182" s="6"/>
    </row>
    <row r="183" spans="15:20" x14ac:dyDescent="0.35">
      <c r="O183" s="6"/>
      <c r="P183" s="13"/>
      <c r="Q183" s="6"/>
      <c r="R183" s="6"/>
      <c r="S183" s="6"/>
      <c r="T183" s="6"/>
    </row>
    <row r="184" spans="15:20" x14ac:dyDescent="0.35">
      <c r="O184" s="6"/>
      <c r="P184" s="13"/>
      <c r="Q184" s="6"/>
      <c r="R184" s="6"/>
      <c r="S184" s="6"/>
      <c r="T184" s="6"/>
    </row>
    <row r="185" spans="15:20" x14ac:dyDescent="0.35">
      <c r="O185" s="6"/>
      <c r="P185" s="13"/>
      <c r="Q185" s="6"/>
      <c r="R185" s="6"/>
      <c r="S185" s="6"/>
      <c r="T185" s="6"/>
    </row>
    <row r="186" spans="15:20" x14ac:dyDescent="0.35">
      <c r="O186" s="6"/>
      <c r="P186" s="13"/>
      <c r="Q186" s="6"/>
      <c r="R186" s="6"/>
      <c r="S186" s="6"/>
      <c r="T186" s="6"/>
    </row>
    <row r="187" spans="15:20" x14ac:dyDescent="0.35">
      <c r="O187" s="6"/>
      <c r="P187" s="13"/>
      <c r="Q187" s="6"/>
      <c r="R187" s="6"/>
      <c r="S187" s="6"/>
      <c r="T187" s="6"/>
    </row>
    <row r="188" spans="15:20" x14ac:dyDescent="0.35">
      <c r="O188" s="6"/>
      <c r="P188" s="13"/>
      <c r="Q188" s="6"/>
      <c r="R188" s="6"/>
      <c r="S188" s="6"/>
      <c r="T188" s="6"/>
    </row>
    <row r="189" spans="15:20" x14ac:dyDescent="0.35">
      <c r="O189" s="6"/>
      <c r="P189" s="13"/>
      <c r="Q189" s="6"/>
      <c r="R189" s="6"/>
      <c r="S189" s="6"/>
      <c r="T189" s="6"/>
    </row>
    <row r="190" spans="15:20" x14ac:dyDescent="0.35">
      <c r="O190" s="6"/>
      <c r="P190" s="13"/>
      <c r="Q190" s="6"/>
      <c r="R190" s="6"/>
      <c r="S190" s="6"/>
      <c r="T190" s="6"/>
    </row>
    <row r="191" spans="15:20" x14ac:dyDescent="0.35">
      <c r="O191" s="6"/>
      <c r="P191" s="13"/>
      <c r="Q191" s="6"/>
      <c r="R191" s="6"/>
      <c r="S191" s="6"/>
      <c r="T191" s="6"/>
    </row>
    <row r="192" spans="15:20" x14ac:dyDescent="0.35">
      <c r="O192" s="6"/>
      <c r="P192" s="13"/>
      <c r="Q192" s="6"/>
      <c r="R192" s="6"/>
      <c r="S192" s="6"/>
      <c r="T192" s="6"/>
    </row>
    <row r="193" spans="15:20" x14ac:dyDescent="0.35">
      <c r="O193" s="6"/>
      <c r="P193" s="13"/>
      <c r="Q193" s="6"/>
      <c r="R193" s="6"/>
      <c r="S193" s="6"/>
      <c r="T193" s="6"/>
    </row>
    <row r="194" spans="15:20" x14ac:dyDescent="0.35">
      <c r="O194" s="6"/>
      <c r="P194" s="13"/>
      <c r="Q194" s="6"/>
      <c r="R194" s="6"/>
      <c r="S194" s="6"/>
      <c r="T194" s="6"/>
    </row>
    <row r="195" spans="15:20" x14ac:dyDescent="0.35">
      <c r="O195" s="6"/>
      <c r="P195" s="13"/>
      <c r="Q195" s="6"/>
      <c r="R195" s="6"/>
      <c r="S195" s="6"/>
      <c r="T195" s="6"/>
    </row>
    <row r="196" spans="15:20" x14ac:dyDescent="0.35">
      <c r="O196" s="6"/>
      <c r="P196" s="13"/>
      <c r="Q196" s="6"/>
      <c r="R196" s="6"/>
      <c r="S196" s="6"/>
      <c r="T196" s="6"/>
    </row>
    <row r="197" spans="15:20" x14ac:dyDescent="0.35">
      <c r="O197" s="6"/>
      <c r="P197" s="13"/>
      <c r="Q197" s="6"/>
      <c r="R197" s="6"/>
      <c r="S197" s="6"/>
      <c r="T197" s="6"/>
    </row>
    <row r="198" spans="15:20" x14ac:dyDescent="0.35">
      <c r="O198" s="6"/>
      <c r="P198" s="13"/>
      <c r="Q198" s="6"/>
      <c r="R198" s="6"/>
      <c r="S198" s="6"/>
      <c r="T198" s="6"/>
    </row>
    <row r="199" spans="15:20" x14ac:dyDescent="0.35">
      <c r="O199" s="6"/>
      <c r="P199" s="13"/>
      <c r="Q199" s="6"/>
      <c r="R199" s="6"/>
      <c r="S199" s="6"/>
      <c r="T199" s="6"/>
    </row>
    <row r="200" spans="15:20" x14ac:dyDescent="0.35">
      <c r="O200" s="6"/>
      <c r="P200" s="13"/>
      <c r="Q200" s="6"/>
      <c r="R200" s="6"/>
      <c r="S200" s="6"/>
      <c r="T200" s="6"/>
    </row>
    <row r="201" spans="15:20" x14ac:dyDescent="0.35">
      <c r="O201" s="6"/>
      <c r="P201" s="13"/>
      <c r="Q201" s="6"/>
      <c r="R201" s="6"/>
      <c r="S201" s="6"/>
      <c r="T201" s="6"/>
    </row>
    <row r="202" spans="15:20" x14ac:dyDescent="0.35">
      <c r="O202" s="6"/>
      <c r="P202" s="13"/>
      <c r="Q202" s="6"/>
      <c r="R202" s="6"/>
      <c r="S202" s="6"/>
      <c r="T202" s="6"/>
    </row>
    <row r="203" spans="15:20" x14ac:dyDescent="0.35">
      <c r="O203" s="6"/>
      <c r="P203" s="13"/>
      <c r="Q203" s="6"/>
      <c r="R203" s="6"/>
      <c r="S203" s="6"/>
      <c r="T203" s="6"/>
    </row>
    <row r="204" spans="15:20" x14ac:dyDescent="0.35">
      <c r="O204" s="6"/>
      <c r="P204" s="13"/>
      <c r="Q204" s="6"/>
      <c r="R204" s="6"/>
      <c r="S204" s="6"/>
      <c r="T204" s="6"/>
    </row>
    <row r="205" spans="15:20" x14ac:dyDescent="0.35">
      <c r="O205" s="6"/>
      <c r="P205" s="13"/>
      <c r="Q205" s="6"/>
      <c r="R205" s="6"/>
      <c r="S205" s="6"/>
      <c r="T205" s="6"/>
    </row>
    <row r="206" spans="15:20" x14ac:dyDescent="0.35">
      <c r="O206" s="6"/>
      <c r="P206" s="13"/>
      <c r="Q206" s="6"/>
      <c r="R206" s="6"/>
      <c r="S206" s="6"/>
      <c r="T206" s="6"/>
    </row>
    <row r="207" spans="15:20" x14ac:dyDescent="0.35">
      <c r="O207" s="6"/>
      <c r="P207" s="13"/>
      <c r="Q207" s="6"/>
      <c r="R207" s="6"/>
      <c r="S207" s="6"/>
      <c r="T207" s="6"/>
    </row>
    <row r="208" spans="15:20" x14ac:dyDescent="0.35">
      <c r="O208" s="6"/>
      <c r="P208" s="13"/>
      <c r="Q208" s="6"/>
      <c r="R208" s="6"/>
      <c r="S208" s="6"/>
      <c r="T208" s="6"/>
    </row>
    <row r="209" spans="15:20" x14ac:dyDescent="0.35">
      <c r="O209" s="6"/>
      <c r="P209" s="13"/>
      <c r="Q209" s="6"/>
      <c r="R209" s="6"/>
      <c r="S209" s="6"/>
      <c r="T209" s="6"/>
    </row>
    <row r="210" spans="15:20" x14ac:dyDescent="0.35">
      <c r="O210" s="6"/>
      <c r="P210" s="13"/>
      <c r="Q210" s="6"/>
      <c r="R210" s="6"/>
      <c r="S210" s="6"/>
      <c r="T210" s="6"/>
    </row>
    <row r="211" spans="15:20" x14ac:dyDescent="0.35">
      <c r="O211" s="6"/>
      <c r="P211" s="13"/>
      <c r="Q211" s="6"/>
      <c r="R211" s="6"/>
      <c r="S211" s="6"/>
      <c r="T211" s="6"/>
    </row>
    <row r="212" spans="15:20" x14ac:dyDescent="0.35">
      <c r="O212" s="6"/>
      <c r="P212" s="13"/>
      <c r="Q212" s="6"/>
      <c r="R212" s="6"/>
      <c r="S212" s="6"/>
      <c r="T212" s="6"/>
    </row>
    <row r="213" spans="15:20" x14ac:dyDescent="0.35">
      <c r="O213" s="6"/>
      <c r="P213" s="13"/>
      <c r="Q213" s="6"/>
      <c r="R213" s="6"/>
      <c r="S213" s="6"/>
      <c r="T213" s="6"/>
    </row>
    <row r="214" spans="15:20" x14ac:dyDescent="0.35">
      <c r="O214" s="6"/>
      <c r="P214" s="13"/>
      <c r="Q214" s="6"/>
      <c r="R214" s="6"/>
      <c r="S214" s="6"/>
      <c r="T214" s="6"/>
    </row>
    <row r="215" spans="15:20" x14ac:dyDescent="0.35">
      <c r="O215" s="6"/>
      <c r="P215" s="13"/>
      <c r="Q215" s="6"/>
      <c r="R215" s="6"/>
      <c r="S215" s="6"/>
      <c r="T215" s="6"/>
    </row>
    <row r="216" spans="15:20" x14ac:dyDescent="0.35">
      <c r="O216" s="6"/>
      <c r="P216" s="13"/>
      <c r="Q216" s="6"/>
      <c r="R216" s="6"/>
      <c r="S216" s="6"/>
      <c r="T216" s="6"/>
    </row>
    <row r="217" spans="15:20" x14ac:dyDescent="0.35">
      <c r="O217" s="6"/>
      <c r="P217" s="13"/>
      <c r="Q217" s="6"/>
      <c r="R217" s="6"/>
      <c r="S217" s="6"/>
      <c r="T217" s="6"/>
    </row>
    <row r="218" spans="15:20" x14ac:dyDescent="0.35">
      <c r="O218" s="6"/>
      <c r="P218" s="13"/>
      <c r="Q218" s="6"/>
      <c r="R218" s="6"/>
      <c r="S218" s="6"/>
      <c r="T218" s="6"/>
    </row>
    <row r="219" spans="15:20" x14ac:dyDescent="0.35">
      <c r="O219" s="6"/>
      <c r="P219" s="13"/>
      <c r="Q219" s="6"/>
      <c r="R219" s="6"/>
      <c r="S219" s="6"/>
      <c r="T219" s="6"/>
    </row>
    <row r="220" spans="15:20" x14ac:dyDescent="0.35">
      <c r="O220" s="6"/>
      <c r="P220" s="13"/>
      <c r="Q220" s="6"/>
      <c r="R220" s="6"/>
      <c r="S220" s="6"/>
      <c r="T220" s="6"/>
    </row>
    <row r="221" spans="15:20" x14ac:dyDescent="0.35">
      <c r="O221" s="6"/>
      <c r="P221" s="13"/>
      <c r="Q221" s="6"/>
      <c r="R221" s="6"/>
      <c r="S221" s="6"/>
      <c r="T221" s="6"/>
    </row>
    <row r="222" spans="15:20" x14ac:dyDescent="0.35">
      <c r="O222" s="6"/>
      <c r="P222" s="13"/>
      <c r="Q222" s="6"/>
      <c r="R222" s="6"/>
      <c r="S222" s="6"/>
      <c r="T222" s="6"/>
    </row>
    <row r="223" spans="15:20" x14ac:dyDescent="0.35">
      <c r="O223" s="6"/>
      <c r="P223" s="13"/>
      <c r="Q223" s="6"/>
      <c r="R223" s="6"/>
      <c r="S223" s="6"/>
      <c r="T223" s="6"/>
    </row>
    <row r="224" spans="15:20" x14ac:dyDescent="0.35">
      <c r="O224" s="6"/>
      <c r="P224" s="13"/>
      <c r="Q224" s="6"/>
      <c r="R224" s="6"/>
      <c r="S224" s="6"/>
      <c r="T224" s="6"/>
    </row>
    <row r="225" spans="15:20" x14ac:dyDescent="0.35">
      <c r="O225" s="6"/>
      <c r="P225" s="13"/>
      <c r="Q225" s="6"/>
      <c r="R225" s="6"/>
      <c r="S225" s="6"/>
      <c r="T225" s="6"/>
    </row>
    <row r="226" spans="15:20" x14ac:dyDescent="0.35">
      <c r="O226" s="6"/>
      <c r="P226" s="13"/>
      <c r="Q226" s="6"/>
      <c r="R226" s="6"/>
      <c r="S226" s="6"/>
      <c r="T226" s="6"/>
    </row>
    <row r="227" spans="15:20" x14ac:dyDescent="0.35">
      <c r="O227" s="6"/>
      <c r="P227" s="13"/>
      <c r="Q227" s="6"/>
      <c r="R227" s="6"/>
      <c r="S227" s="6"/>
      <c r="T227" s="6"/>
    </row>
    <row r="228" spans="15:20" x14ac:dyDescent="0.35">
      <c r="O228" s="6"/>
      <c r="P228" s="13"/>
      <c r="Q228" s="6"/>
      <c r="R228" s="6"/>
      <c r="S228" s="6"/>
      <c r="T228" s="6"/>
    </row>
    <row r="229" spans="15:20" x14ac:dyDescent="0.35">
      <c r="O229" s="6"/>
      <c r="P229" s="13"/>
      <c r="Q229" s="6"/>
      <c r="R229" s="6"/>
      <c r="S229" s="6"/>
      <c r="T229" s="6"/>
    </row>
    <row r="230" spans="15:20" x14ac:dyDescent="0.35">
      <c r="O230" s="6"/>
      <c r="P230" s="13"/>
      <c r="Q230" s="6"/>
      <c r="R230" s="6"/>
      <c r="S230" s="6"/>
      <c r="T230" s="6"/>
    </row>
    <row r="231" spans="15:20" x14ac:dyDescent="0.35">
      <c r="O231" s="6"/>
      <c r="P231" s="13"/>
      <c r="Q231" s="6"/>
      <c r="R231" s="6"/>
      <c r="S231" s="6"/>
      <c r="T231" s="6"/>
    </row>
    <row r="232" spans="15:20" x14ac:dyDescent="0.35">
      <c r="O232" s="6"/>
      <c r="P232" s="13"/>
      <c r="Q232" s="6"/>
      <c r="R232" s="6"/>
      <c r="S232" s="6"/>
      <c r="T232" s="6"/>
    </row>
    <row r="233" spans="15:20" x14ac:dyDescent="0.35">
      <c r="O233" s="6"/>
      <c r="P233" s="13"/>
      <c r="Q233" s="6"/>
      <c r="R233" s="6"/>
      <c r="S233" s="6"/>
      <c r="T233" s="6"/>
    </row>
    <row r="234" spans="15:20" x14ac:dyDescent="0.35">
      <c r="O234" s="6"/>
      <c r="P234" s="13"/>
      <c r="Q234" s="6"/>
      <c r="R234" s="6"/>
      <c r="S234" s="6"/>
      <c r="T234" s="6"/>
    </row>
    <row r="235" spans="15:20" x14ac:dyDescent="0.35">
      <c r="O235" s="6"/>
      <c r="P235" s="13"/>
      <c r="Q235" s="6"/>
      <c r="R235" s="6"/>
      <c r="S235" s="6"/>
      <c r="T235" s="6"/>
    </row>
    <row r="236" spans="15:20" x14ac:dyDescent="0.35">
      <c r="O236" s="6"/>
      <c r="P236" s="13"/>
      <c r="Q236" s="6"/>
      <c r="R236" s="6"/>
      <c r="S236" s="6"/>
      <c r="T236" s="6"/>
    </row>
    <row r="237" spans="15:20" x14ac:dyDescent="0.35">
      <c r="O237" s="6"/>
      <c r="P237" s="13"/>
      <c r="Q237" s="6"/>
      <c r="R237" s="6"/>
      <c r="S237" s="6"/>
      <c r="T237" s="6"/>
    </row>
    <row r="238" spans="15:20" x14ac:dyDescent="0.35">
      <c r="O238" s="6"/>
      <c r="P238" s="13"/>
      <c r="Q238" s="6"/>
      <c r="R238" s="6"/>
      <c r="S238" s="6"/>
      <c r="T238" s="6"/>
    </row>
    <row r="239" spans="15:20" x14ac:dyDescent="0.35">
      <c r="O239" s="6"/>
      <c r="P239" s="13"/>
      <c r="Q239" s="6"/>
      <c r="R239" s="6"/>
      <c r="S239" s="6"/>
      <c r="T239" s="6"/>
    </row>
    <row r="240" spans="15:20" x14ac:dyDescent="0.35">
      <c r="O240" s="6"/>
      <c r="P240" s="13"/>
      <c r="Q240" s="6"/>
      <c r="R240" s="6"/>
      <c r="S240" s="6"/>
      <c r="T240" s="6"/>
    </row>
    <row r="241" spans="15:20" x14ac:dyDescent="0.35">
      <c r="O241" s="6"/>
      <c r="P241" s="13"/>
      <c r="Q241" s="6"/>
      <c r="R241" s="6"/>
      <c r="S241" s="6"/>
      <c r="T241" s="6"/>
    </row>
    <row r="242" spans="15:20" x14ac:dyDescent="0.35">
      <c r="O242" s="6"/>
      <c r="P242" s="13"/>
      <c r="Q242" s="6"/>
      <c r="R242" s="6"/>
      <c r="S242" s="6"/>
      <c r="T242" s="6"/>
    </row>
    <row r="243" spans="15:20" x14ac:dyDescent="0.35">
      <c r="O243" s="6"/>
      <c r="P243" s="13"/>
      <c r="Q243" s="6"/>
      <c r="R243" s="6"/>
      <c r="S243" s="6"/>
      <c r="T243" s="6"/>
    </row>
    <row r="244" spans="15:20" x14ac:dyDescent="0.35">
      <c r="O244" s="6"/>
      <c r="P244" s="13"/>
      <c r="Q244" s="6"/>
      <c r="R244" s="6"/>
      <c r="S244" s="6"/>
      <c r="T244" s="6"/>
    </row>
    <row r="245" spans="15:20" x14ac:dyDescent="0.35">
      <c r="O245" s="6"/>
      <c r="P245" s="13"/>
      <c r="Q245" s="6"/>
      <c r="R245" s="6"/>
      <c r="S245" s="6"/>
      <c r="T245" s="6"/>
    </row>
    <row r="246" spans="15:20" x14ac:dyDescent="0.35">
      <c r="O246" s="6"/>
      <c r="P246" s="13"/>
      <c r="Q246" s="6"/>
      <c r="R246" s="6"/>
      <c r="S246" s="6"/>
      <c r="T246" s="6"/>
    </row>
    <row r="247" spans="15:20" x14ac:dyDescent="0.35">
      <c r="O247" s="6"/>
      <c r="P247" s="13"/>
      <c r="Q247" s="6"/>
      <c r="R247" s="6"/>
      <c r="S247" s="6"/>
      <c r="T247" s="6"/>
    </row>
    <row r="248" spans="15:20" x14ac:dyDescent="0.35">
      <c r="O248" s="6"/>
      <c r="P248" s="13"/>
      <c r="Q248" s="6"/>
      <c r="R248" s="6"/>
      <c r="S248" s="6"/>
      <c r="T248" s="6"/>
    </row>
    <row r="249" spans="15:20" x14ac:dyDescent="0.35">
      <c r="O249" s="6"/>
      <c r="P249" s="13"/>
      <c r="Q249" s="6"/>
      <c r="R249" s="6"/>
      <c r="S249" s="6"/>
      <c r="T249" s="6"/>
    </row>
    <row r="250" spans="15:20" x14ac:dyDescent="0.35">
      <c r="O250" s="6"/>
      <c r="P250" s="13"/>
      <c r="Q250" s="6"/>
      <c r="R250" s="6"/>
      <c r="S250" s="6"/>
      <c r="T250" s="6"/>
    </row>
    <row r="251" spans="15:20" x14ac:dyDescent="0.35">
      <c r="O251" s="6"/>
      <c r="P251" s="13"/>
      <c r="Q251" s="6"/>
      <c r="R251" s="6"/>
      <c r="S251" s="6"/>
      <c r="T251" s="6"/>
    </row>
    <row r="252" spans="15:20" x14ac:dyDescent="0.35">
      <c r="O252" s="6"/>
      <c r="P252" s="13"/>
      <c r="Q252" s="6"/>
      <c r="R252" s="6"/>
      <c r="S252" s="6"/>
      <c r="T252" s="6"/>
    </row>
    <row r="253" spans="15:20" x14ac:dyDescent="0.35">
      <c r="O253" s="6"/>
      <c r="P253" s="13"/>
      <c r="Q253" s="6"/>
      <c r="R253" s="6"/>
      <c r="S253" s="6"/>
      <c r="T253" s="6"/>
    </row>
    <row r="254" spans="15:20" x14ac:dyDescent="0.35">
      <c r="O254" s="6"/>
      <c r="P254" s="13"/>
      <c r="Q254" s="6"/>
      <c r="R254" s="6"/>
      <c r="S254" s="6"/>
      <c r="T254" s="6"/>
    </row>
    <row r="255" spans="15:20" x14ac:dyDescent="0.35">
      <c r="O255" s="6"/>
      <c r="P255" s="13"/>
      <c r="Q255" s="6"/>
      <c r="R255" s="6"/>
      <c r="S255" s="6"/>
      <c r="T255" s="6"/>
    </row>
    <row r="256" spans="15:20" x14ac:dyDescent="0.35">
      <c r="O256" s="6"/>
      <c r="P256" s="13"/>
      <c r="Q256" s="6"/>
      <c r="R256" s="6"/>
      <c r="S256" s="6"/>
      <c r="T256" s="6"/>
    </row>
    <row r="257" spans="15:20" x14ac:dyDescent="0.35">
      <c r="O257" s="6"/>
      <c r="P257" s="13"/>
      <c r="Q257" s="6"/>
      <c r="R257" s="6"/>
      <c r="S257" s="6"/>
      <c r="T257" s="6"/>
    </row>
    <row r="258" spans="15:20" x14ac:dyDescent="0.35">
      <c r="O258" s="6"/>
      <c r="P258" s="13"/>
      <c r="Q258" s="6"/>
      <c r="R258" s="6"/>
      <c r="S258" s="6"/>
      <c r="T258" s="6"/>
    </row>
    <row r="259" spans="15:20" x14ac:dyDescent="0.35">
      <c r="O259" s="6"/>
      <c r="P259" s="13"/>
      <c r="Q259" s="6"/>
      <c r="R259" s="6"/>
      <c r="S259" s="6"/>
      <c r="T259" s="6"/>
    </row>
    <row r="260" spans="15:20" x14ac:dyDescent="0.35">
      <c r="O260" s="6"/>
      <c r="P260" s="13"/>
      <c r="Q260" s="6"/>
      <c r="R260" s="6"/>
      <c r="S260" s="6"/>
      <c r="T260" s="6"/>
    </row>
    <row r="261" spans="15:20" x14ac:dyDescent="0.35">
      <c r="O261" s="6"/>
      <c r="P261" s="13"/>
      <c r="Q261" s="6"/>
      <c r="R261" s="6"/>
      <c r="S261" s="6"/>
      <c r="T261" s="6"/>
    </row>
    <row r="262" spans="15:20" x14ac:dyDescent="0.35">
      <c r="O262" s="6"/>
      <c r="P262" s="13"/>
      <c r="Q262" s="6"/>
      <c r="R262" s="6"/>
      <c r="S262" s="6"/>
      <c r="T262" s="6"/>
    </row>
    <row r="263" spans="15:20" x14ac:dyDescent="0.35">
      <c r="O263" s="6"/>
      <c r="P263" s="13"/>
      <c r="Q263" s="6"/>
      <c r="R263" s="6"/>
      <c r="S263" s="6"/>
      <c r="T263" s="6"/>
    </row>
    <row r="264" spans="15:20" x14ac:dyDescent="0.35">
      <c r="O264" s="6"/>
      <c r="P264" s="13"/>
      <c r="Q264" s="6"/>
      <c r="R264" s="6"/>
      <c r="S264" s="6"/>
      <c r="T264" s="6"/>
    </row>
    <row r="265" spans="15:20" x14ac:dyDescent="0.35">
      <c r="O265" s="6"/>
      <c r="P265" s="13"/>
      <c r="Q265" s="6"/>
      <c r="R265" s="6"/>
      <c r="S265" s="6"/>
      <c r="T265" s="6"/>
    </row>
    <row r="266" spans="15:20" x14ac:dyDescent="0.35">
      <c r="O266" s="6"/>
      <c r="P266" s="13"/>
      <c r="Q266" s="6"/>
      <c r="R266" s="6"/>
      <c r="S266" s="6"/>
      <c r="T266" s="6"/>
    </row>
    <row r="267" spans="15:20" x14ac:dyDescent="0.35">
      <c r="O267" s="6"/>
      <c r="P267" s="13"/>
      <c r="Q267" s="6"/>
      <c r="R267" s="6"/>
      <c r="S267" s="6"/>
      <c r="T267" s="6"/>
    </row>
    <row r="268" spans="15:20" x14ac:dyDescent="0.35">
      <c r="O268" s="6"/>
      <c r="P268" s="13"/>
      <c r="Q268" s="6"/>
      <c r="R268" s="6"/>
      <c r="S268" s="6"/>
      <c r="T268" s="6"/>
    </row>
    <row r="269" spans="15:20" x14ac:dyDescent="0.35">
      <c r="O269" s="6"/>
      <c r="P269" s="13"/>
      <c r="Q269" s="6"/>
      <c r="R269" s="6"/>
      <c r="S269" s="6"/>
      <c r="T269" s="6"/>
    </row>
    <row r="270" spans="15:20" x14ac:dyDescent="0.35">
      <c r="O270" s="6"/>
      <c r="P270" s="13"/>
      <c r="Q270" s="6"/>
      <c r="R270" s="6"/>
      <c r="S270" s="6"/>
      <c r="T270" s="6"/>
    </row>
    <row r="271" spans="15:20" x14ac:dyDescent="0.35">
      <c r="O271" s="6"/>
      <c r="P271" s="13"/>
      <c r="Q271" s="6"/>
      <c r="R271" s="6"/>
      <c r="S271" s="6"/>
      <c r="T271" s="6"/>
    </row>
    <row r="272" spans="15:20" x14ac:dyDescent="0.35">
      <c r="O272" s="6"/>
      <c r="P272" s="13"/>
      <c r="Q272" s="6"/>
      <c r="R272" s="6"/>
      <c r="S272" s="6"/>
      <c r="T272" s="6"/>
    </row>
    <row r="273" spans="15:20" x14ac:dyDescent="0.35">
      <c r="O273" s="6"/>
      <c r="P273" s="13"/>
      <c r="Q273" s="6"/>
      <c r="R273" s="6"/>
      <c r="S273" s="6"/>
      <c r="T273" s="6"/>
    </row>
    <row r="274" spans="15:20" x14ac:dyDescent="0.35">
      <c r="O274" s="6"/>
      <c r="P274" s="13"/>
      <c r="Q274" s="6"/>
      <c r="R274" s="6"/>
      <c r="S274" s="6"/>
      <c r="T274" s="6"/>
    </row>
    <row r="275" spans="15:20" x14ac:dyDescent="0.35">
      <c r="O275" s="6"/>
      <c r="P275" s="13"/>
      <c r="Q275" s="6"/>
      <c r="R275" s="6"/>
      <c r="S275" s="6"/>
      <c r="T275" s="6"/>
    </row>
    <row r="276" spans="15:20" x14ac:dyDescent="0.35">
      <c r="O276" s="6"/>
      <c r="P276" s="13"/>
      <c r="Q276" s="6"/>
      <c r="R276" s="6"/>
      <c r="S276" s="6"/>
      <c r="T276" s="6"/>
    </row>
    <row r="277" spans="15:20" x14ac:dyDescent="0.35">
      <c r="O277" s="6"/>
      <c r="P277" s="13"/>
      <c r="Q277" s="6"/>
      <c r="R277" s="6"/>
      <c r="S277" s="6"/>
      <c r="T277" s="6"/>
    </row>
    <row r="278" spans="15:20" x14ac:dyDescent="0.35">
      <c r="O278" s="6"/>
      <c r="P278" s="13"/>
      <c r="Q278" s="6"/>
      <c r="R278" s="6"/>
      <c r="S278" s="6"/>
      <c r="T278" s="6"/>
    </row>
    <row r="279" spans="15:20" x14ac:dyDescent="0.35">
      <c r="O279" s="6"/>
      <c r="P279" s="13"/>
      <c r="Q279" s="6"/>
      <c r="R279" s="6"/>
      <c r="S279" s="6"/>
      <c r="T279" s="6"/>
    </row>
    <row r="280" spans="15:20" x14ac:dyDescent="0.35">
      <c r="O280" s="6"/>
      <c r="P280" s="13"/>
      <c r="Q280" s="6"/>
      <c r="R280" s="6"/>
      <c r="S280" s="6"/>
      <c r="T280" s="6"/>
    </row>
    <row r="281" spans="15:20" x14ac:dyDescent="0.35">
      <c r="O281" s="6"/>
      <c r="P281" s="13"/>
      <c r="Q281" s="6"/>
      <c r="R281" s="6"/>
      <c r="S281" s="6"/>
      <c r="T281" s="6"/>
    </row>
    <row r="282" spans="15:20" x14ac:dyDescent="0.35">
      <c r="O282" s="6"/>
      <c r="P282" s="13"/>
      <c r="Q282" s="6"/>
      <c r="R282" s="6"/>
      <c r="S282" s="6"/>
      <c r="T282" s="6"/>
    </row>
    <row r="283" spans="15:20" x14ac:dyDescent="0.35">
      <c r="O283" s="6"/>
      <c r="P283" s="13"/>
      <c r="Q283" s="6"/>
      <c r="R283" s="6"/>
      <c r="S283" s="6"/>
      <c r="T283" s="6"/>
    </row>
    <row r="284" spans="15:20" x14ac:dyDescent="0.35">
      <c r="O284" s="6"/>
      <c r="P284" s="13"/>
      <c r="Q284" s="6"/>
      <c r="R284" s="6"/>
      <c r="S284" s="6"/>
      <c r="T284" s="6"/>
    </row>
    <row r="285" spans="15:20" x14ac:dyDescent="0.35">
      <c r="O285" s="6"/>
      <c r="P285" s="13"/>
      <c r="Q285" s="6"/>
      <c r="R285" s="6"/>
      <c r="S285" s="6"/>
      <c r="T285" s="6"/>
    </row>
    <row r="286" spans="15:20" x14ac:dyDescent="0.35">
      <c r="O286" s="6"/>
      <c r="P286" s="13"/>
      <c r="Q286" s="6"/>
      <c r="R286" s="6"/>
      <c r="S286" s="6"/>
      <c r="T286" s="6"/>
    </row>
    <row r="287" spans="15:20" x14ac:dyDescent="0.35">
      <c r="O287" s="6"/>
      <c r="P287" s="13"/>
      <c r="Q287" s="6"/>
      <c r="R287" s="6"/>
      <c r="S287" s="6"/>
      <c r="T287" s="6"/>
    </row>
    <row r="288" spans="15:20" x14ac:dyDescent="0.35">
      <c r="O288" s="6"/>
      <c r="P288" s="13"/>
      <c r="Q288" s="6"/>
      <c r="R288" s="6"/>
      <c r="S288" s="6"/>
      <c r="T288" s="6"/>
    </row>
    <row r="289" spans="15:20" x14ac:dyDescent="0.35">
      <c r="O289" s="6"/>
      <c r="P289" s="13"/>
      <c r="Q289" s="6"/>
      <c r="R289" s="6"/>
      <c r="S289" s="6"/>
      <c r="T289" s="6"/>
    </row>
    <row r="290" spans="15:20" x14ac:dyDescent="0.35">
      <c r="O290" s="6"/>
      <c r="P290" s="13"/>
      <c r="Q290" s="6"/>
      <c r="R290" s="6"/>
      <c r="S290" s="6"/>
      <c r="T290" s="6"/>
    </row>
    <row r="291" spans="15:20" x14ac:dyDescent="0.35">
      <c r="O291" s="6"/>
      <c r="P291" s="13"/>
      <c r="Q291" s="6"/>
      <c r="R291" s="6"/>
      <c r="S291" s="6"/>
      <c r="T291" s="6"/>
    </row>
    <row r="292" spans="15:20" x14ac:dyDescent="0.35">
      <c r="O292" s="6"/>
      <c r="P292" s="13"/>
      <c r="Q292" s="6"/>
      <c r="R292" s="6"/>
      <c r="S292" s="6"/>
      <c r="T292" s="6"/>
    </row>
    <row r="293" spans="15:20" x14ac:dyDescent="0.35">
      <c r="O293" s="6"/>
      <c r="P293" s="13"/>
      <c r="Q293" s="6"/>
      <c r="R293" s="6"/>
      <c r="S293" s="6"/>
      <c r="T293" s="6"/>
    </row>
    <row r="294" spans="15:20" x14ac:dyDescent="0.35">
      <c r="O294" s="6"/>
      <c r="P294" s="13"/>
      <c r="Q294" s="6"/>
      <c r="R294" s="6"/>
      <c r="S294" s="6"/>
      <c r="T294" s="6"/>
    </row>
    <row r="295" spans="15:20" x14ac:dyDescent="0.35">
      <c r="O295" s="6"/>
      <c r="P295" s="13"/>
      <c r="Q295" s="6"/>
      <c r="R295" s="6"/>
      <c r="S295" s="6"/>
      <c r="T295" s="6"/>
    </row>
    <row r="296" spans="15:20" x14ac:dyDescent="0.35">
      <c r="O296" s="6"/>
      <c r="P296" s="13"/>
      <c r="Q296" s="6"/>
      <c r="R296" s="6"/>
      <c r="S296" s="6"/>
      <c r="T296" s="6"/>
    </row>
    <row r="297" spans="15:20" x14ac:dyDescent="0.35">
      <c r="O297" s="6"/>
      <c r="P297" s="13"/>
      <c r="Q297" s="6"/>
      <c r="R297" s="6"/>
      <c r="S297" s="6"/>
      <c r="T297" s="6"/>
    </row>
    <row r="298" spans="15:20" x14ac:dyDescent="0.35">
      <c r="O298" s="6"/>
      <c r="P298" s="13"/>
      <c r="Q298" s="6"/>
      <c r="R298" s="6"/>
      <c r="S298" s="6"/>
      <c r="T298" s="6"/>
    </row>
    <row r="299" spans="15:20" x14ac:dyDescent="0.35">
      <c r="O299" s="6"/>
      <c r="P299" s="13"/>
      <c r="Q299" s="6"/>
      <c r="R299" s="6"/>
      <c r="S299" s="6"/>
      <c r="T299" s="6"/>
    </row>
    <row r="300" spans="15:20" x14ac:dyDescent="0.35">
      <c r="O300" s="6"/>
      <c r="P300" s="13"/>
      <c r="Q300" s="6"/>
      <c r="R300" s="6"/>
      <c r="S300" s="6"/>
      <c r="T300" s="6"/>
    </row>
    <row r="301" spans="15:20" x14ac:dyDescent="0.35">
      <c r="O301" s="6"/>
      <c r="P301" s="13"/>
      <c r="Q301" s="6"/>
      <c r="R301" s="6"/>
      <c r="S301" s="6"/>
      <c r="T301" s="6"/>
    </row>
    <row r="302" spans="15:20" x14ac:dyDescent="0.35">
      <c r="O302" s="6"/>
      <c r="P302" s="13"/>
      <c r="Q302" s="6"/>
      <c r="R302" s="6"/>
      <c r="S302" s="6"/>
      <c r="T302" s="6"/>
    </row>
    <row r="303" spans="15:20" x14ac:dyDescent="0.35">
      <c r="O303" s="6"/>
      <c r="P303" s="13"/>
      <c r="Q303" s="6"/>
      <c r="R303" s="6"/>
      <c r="S303" s="6"/>
      <c r="T303" s="6"/>
    </row>
    <row r="304" spans="15:20" x14ac:dyDescent="0.35">
      <c r="O304" s="6"/>
      <c r="P304" s="13"/>
      <c r="Q304" s="6"/>
      <c r="R304" s="6"/>
      <c r="S304" s="6"/>
      <c r="T304" s="6"/>
    </row>
    <row r="305" spans="15:20" x14ac:dyDescent="0.35">
      <c r="O305" s="6"/>
      <c r="P305" s="13"/>
      <c r="Q305" s="6"/>
      <c r="R305" s="6"/>
      <c r="S305" s="6"/>
      <c r="T305" s="6"/>
    </row>
    <row r="306" spans="15:20" x14ac:dyDescent="0.35">
      <c r="O306" s="6"/>
      <c r="P306" s="13"/>
      <c r="Q306" s="6"/>
      <c r="R306" s="6"/>
      <c r="S306" s="6"/>
      <c r="T306" s="6"/>
    </row>
    <row r="307" spans="15:20" x14ac:dyDescent="0.35">
      <c r="O307" s="6"/>
      <c r="P307" s="13"/>
      <c r="Q307" s="6"/>
      <c r="R307" s="6"/>
      <c r="S307" s="6"/>
      <c r="T307" s="6"/>
    </row>
    <row r="308" spans="15:20" x14ac:dyDescent="0.35">
      <c r="O308" s="6"/>
      <c r="P308" s="13"/>
      <c r="Q308" s="6"/>
      <c r="R308" s="6"/>
      <c r="S308" s="6"/>
      <c r="T308" s="6"/>
    </row>
    <row r="309" spans="15:20" x14ac:dyDescent="0.35">
      <c r="O309" s="6"/>
      <c r="P309" s="13"/>
      <c r="Q309" s="6"/>
      <c r="R309" s="6"/>
      <c r="S309" s="6"/>
      <c r="T309" s="6"/>
    </row>
    <row r="310" spans="15:20" x14ac:dyDescent="0.35">
      <c r="O310" s="6"/>
      <c r="P310" s="13"/>
      <c r="Q310" s="6"/>
      <c r="R310" s="6"/>
      <c r="S310" s="6"/>
      <c r="T310" s="6"/>
    </row>
    <row r="311" spans="15:20" x14ac:dyDescent="0.35">
      <c r="O311" s="6"/>
      <c r="P311" s="13"/>
      <c r="Q311" s="6"/>
      <c r="R311" s="6"/>
      <c r="S311" s="6"/>
      <c r="T311" s="6"/>
    </row>
    <row r="312" spans="15:20" x14ac:dyDescent="0.35">
      <c r="O312" s="6"/>
      <c r="P312" s="13"/>
      <c r="Q312" s="6"/>
      <c r="R312" s="6"/>
      <c r="S312" s="6"/>
      <c r="T312" s="6"/>
    </row>
    <row r="313" spans="15:20" x14ac:dyDescent="0.35">
      <c r="O313" s="6"/>
      <c r="P313" s="13"/>
      <c r="Q313" s="6"/>
      <c r="R313" s="6"/>
      <c r="S313" s="6"/>
      <c r="T313" s="6"/>
    </row>
    <row r="314" spans="15:20" x14ac:dyDescent="0.35">
      <c r="O314" s="6"/>
      <c r="P314" s="13"/>
      <c r="Q314" s="6"/>
      <c r="R314" s="6"/>
      <c r="S314" s="6"/>
      <c r="T314" s="6"/>
    </row>
    <row r="315" spans="15:20" x14ac:dyDescent="0.35">
      <c r="O315" s="6"/>
      <c r="P315" s="13"/>
      <c r="Q315" s="6"/>
      <c r="R315" s="6"/>
      <c r="S315" s="6"/>
      <c r="T315" s="6"/>
    </row>
    <row r="316" spans="15:20" x14ac:dyDescent="0.35">
      <c r="O316" s="6"/>
      <c r="P316" s="13"/>
      <c r="Q316" s="6"/>
      <c r="R316" s="6"/>
      <c r="S316" s="6"/>
      <c r="T316" s="6"/>
    </row>
    <row r="317" spans="15:20" x14ac:dyDescent="0.35">
      <c r="O317" s="6"/>
      <c r="P317" s="13"/>
      <c r="Q317" s="6"/>
      <c r="R317" s="6"/>
      <c r="S317" s="6"/>
      <c r="T317" s="6"/>
    </row>
    <row r="318" spans="15:20" x14ac:dyDescent="0.35">
      <c r="O318" s="6"/>
      <c r="P318" s="13"/>
      <c r="Q318" s="6"/>
      <c r="R318" s="6"/>
      <c r="S318" s="6"/>
      <c r="T318" s="6"/>
    </row>
    <row r="319" spans="15:20" x14ac:dyDescent="0.35">
      <c r="O319" s="6"/>
      <c r="P319" s="13"/>
      <c r="Q319" s="6"/>
      <c r="R319" s="6"/>
      <c r="S319" s="6"/>
      <c r="T319" s="6"/>
    </row>
    <row r="320" spans="15:20" x14ac:dyDescent="0.35">
      <c r="O320" s="6"/>
      <c r="P320" s="13"/>
      <c r="Q320" s="6"/>
      <c r="R320" s="6"/>
      <c r="S320" s="6"/>
      <c r="T320" s="6"/>
    </row>
    <row r="321" spans="15:20" x14ac:dyDescent="0.35">
      <c r="O321" s="6"/>
      <c r="P321" s="13"/>
      <c r="Q321" s="6"/>
      <c r="R321" s="6"/>
      <c r="S321" s="6"/>
      <c r="T321" s="6"/>
    </row>
    <row r="322" spans="15:20" x14ac:dyDescent="0.35">
      <c r="O322" s="6"/>
      <c r="P322" s="13"/>
      <c r="Q322" s="6"/>
      <c r="R322" s="6"/>
      <c r="S322" s="6"/>
      <c r="T322" s="6"/>
    </row>
    <row r="323" spans="15:20" x14ac:dyDescent="0.35">
      <c r="O323" s="6"/>
      <c r="P323" s="13"/>
      <c r="Q323" s="6"/>
      <c r="R323" s="6"/>
      <c r="S323" s="6"/>
      <c r="T323" s="6"/>
    </row>
    <row r="324" spans="15:20" x14ac:dyDescent="0.35">
      <c r="O324" s="6"/>
      <c r="P324" s="13"/>
      <c r="Q324" s="6"/>
      <c r="R324" s="6"/>
      <c r="S324" s="6"/>
      <c r="T324" s="6"/>
    </row>
    <row r="325" spans="15:20" x14ac:dyDescent="0.35">
      <c r="O325" s="6"/>
      <c r="P325" s="13"/>
      <c r="Q325" s="6"/>
      <c r="R325" s="6"/>
      <c r="S325" s="6"/>
      <c r="T325" s="6"/>
    </row>
    <row r="326" spans="15:20" x14ac:dyDescent="0.35">
      <c r="O326" s="6"/>
      <c r="P326" s="13"/>
      <c r="Q326" s="6"/>
      <c r="R326" s="6"/>
      <c r="S326" s="6"/>
      <c r="T326" s="6"/>
    </row>
    <row r="327" spans="15:20" x14ac:dyDescent="0.35">
      <c r="O327" s="6"/>
      <c r="P327" s="13"/>
      <c r="Q327" s="6"/>
      <c r="R327" s="6"/>
      <c r="S327" s="6"/>
      <c r="T327" s="6"/>
    </row>
    <row r="328" spans="15:20" x14ac:dyDescent="0.35">
      <c r="O328" s="6"/>
      <c r="P328" s="13"/>
      <c r="Q328" s="6"/>
      <c r="R328" s="6"/>
      <c r="S328" s="6"/>
      <c r="T328" s="6"/>
    </row>
    <row r="329" spans="15:20" x14ac:dyDescent="0.35">
      <c r="O329" s="6"/>
      <c r="P329" s="13"/>
      <c r="Q329" s="6"/>
      <c r="R329" s="6"/>
      <c r="S329" s="6"/>
      <c r="T329" s="6"/>
    </row>
    <row r="330" spans="15:20" x14ac:dyDescent="0.35">
      <c r="O330" s="6"/>
      <c r="P330" s="13"/>
      <c r="Q330" s="6"/>
      <c r="R330" s="6"/>
      <c r="S330" s="6"/>
      <c r="T330" s="6"/>
    </row>
    <row r="331" spans="15:20" x14ac:dyDescent="0.35">
      <c r="O331" s="6"/>
      <c r="P331" s="13"/>
      <c r="Q331" s="6"/>
      <c r="R331" s="6"/>
      <c r="S331" s="6"/>
      <c r="T331" s="6"/>
    </row>
    <row r="332" spans="15:20" x14ac:dyDescent="0.35">
      <c r="O332" s="6"/>
      <c r="P332" s="13"/>
      <c r="Q332" s="6"/>
      <c r="R332" s="6"/>
      <c r="S332" s="6"/>
      <c r="T332" s="6"/>
    </row>
    <row r="333" spans="15:20" x14ac:dyDescent="0.35">
      <c r="O333" s="6"/>
      <c r="P333" s="13"/>
      <c r="Q333" s="6"/>
      <c r="R333" s="6"/>
      <c r="S333" s="6"/>
      <c r="T333" s="6"/>
    </row>
    <row r="334" spans="15:20" x14ac:dyDescent="0.35">
      <c r="O334" s="6"/>
      <c r="P334" s="13"/>
      <c r="Q334" s="6"/>
      <c r="R334" s="6"/>
      <c r="S334" s="6"/>
      <c r="T334" s="6"/>
    </row>
    <row r="335" spans="15:20" x14ac:dyDescent="0.35">
      <c r="O335" s="6"/>
      <c r="P335" s="13"/>
      <c r="Q335" s="6"/>
      <c r="R335" s="6"/>
      <c r="S335" s="6"/>
      <c r="T335" s="6"/>
    </row>
    <row r="336" spans="15:20" x14ac:dyDescent="0.35">
      <c r="O336" s="6"/>
      <c r="P336" s="13"/>
      <c r="Q336" s="6"/>
      <c r="R336" s="6"/>
      <c r="S336" s="6"/>
      <c r="T336" s="6"/>
    </row>
    <row r="337" spans="15:20" x14ac:dyDescent="0.35">
      <c r="O337" s="6"/>
      <c r="P337" s="13"/>
      <c r="Q337" s="6"/>
      <c r="R337" s="6"/>
      <c r="S337" s="6"/>
      <c r="T337" s="6"/>
    </row>
    <row r="338" spans="15:20" x14ac:dyDescent="0.35">
      <c r="O338" s="6"/>
      <c r="P338" s="13"/>
      <c r="Q338" s="6"/>
      <c r="R338" s="6"/>
      <c r="S338" s="6"/>
      <c r="T338" s="6"/>
    </row>
    <row r="339" spans="15:20" x14ac:dyDescent="0.35">
      <c r="O339" s="6"/>
      <c r="P339" s="13"/>
      <c r="Q339" s="6"/>
      <c r="R339" s="6"/>
      <c r="S339" s="6"/>
      <c r="T339" s="6"/>
    </row>
    <row r="340" spans="15:20" x14ac:dyDescent="0.35">
      <c r="O340" s="6"/>
      <c r="P340" s="13"/>
      <c r="Q340" s="6"/>
      <c r="R340" s="6"/>
      <c r="S340" s="6"/>
      <c r="T340" s="6"/>
    </row>
    <row r="341" spans="15:20" x14ac:dyDescent="0.35">
      <c r="O341" s="6"/>
      <c r="P341" s="13"/>
      <c r="Q341" s="6"/>
      <c r="R341" s="6"/>
      <c r="S341" s="6"/>
      <c r="T341" s="6"/>
    </row>
    <row r="342" spans="15:20" x14ac:dyDescent="0.35">
      <c r="O342" s="6"/>
      <c r="P342" s="13"/>
      <c r="Q342" s="6"/>
      <c r="R342" s="6"/>
      <c r="S342" s="6"/>
      <c r="T342" s="6"/>
    </row>
    <row r="343" spans="15:20" x14ac:dyDescent="0.35">
      <c r="O343" s="6"/>
      <c r="P343" s="13"/>
      <c r="Q343" s="6"/>
      <c r="R343" s="6"/>
      <c r="S343" s="6"/>
      <c r="T343" s="6"/>
    </row>
    <row r="344" spans="15:20" x14ac:dyDescent="0.35">
      <c r="O344" s="6"/>
      <c r="P344" s="13"/>
      <c r="Q344" s="6"/>
      <c r="R344" s="6"/>
      <c r="S344" s="6"/>
      <c r="T344" s="6"/>
    </row>
    <row r="345" spans="15:20" x14ac:dyDescent="0.35">
      <c r="O345" s="6"/>
      <c r="P345" s="13"/>
      <c r="Q345" s="6"/>
      <c r="R345" s="6"/>
      <c r="S345" s="6"/>
      <c r="T345" s="6"/>
    </row>
    <row r="346" spans="15:20" x14ac:dyDescent="0.35">
      <c r="O346" s="6"/>
      <c r="P346" s="13"/>
      <c r="Q346" s="6"/>
      <c r="R346" s="6"/>
      <c r="S346" s="6"/>
      <c r="T346" s="6"/>
    </row>
    <row r="347" spans="15:20" x14ac:dyDescent="0.35">
      <c r="O347" s="6"/>
      <c r="P347" s="13"/>
      <c r="Q347" s="6"/>
      <c r="R347" s="6"/>
      <c r="S347" s="6"/>
      <c r="T347" s="6"/>
    </row>
    <row r="348" spans="15:20" x14ac:dyDescent="0.35">
      <c r="O348" s="6"/>
      <c r="P348" s="13"/>
      <c r="Q348" s="6"/>
      <c r="R348" s="6"/>
      <c r="S348" s="6"/>
      <c r="T348" s="6"/>
    </row>
    <row r="349" spans="15:20" x14ac:dyDescent="0.35">
      <c r="O349" s="6"/>
      <c r="P349" s="13"/>
      <c r="Q349" s="6"/>
      <c r="R349" s="6"/>
      <c r="S349" s="6"/>
      <c r="T349" s="6"/>
    </row>
    <row r="350" spans="15:20" x14ac:dyDescent="0.35">
      <c r="O350" s="6"/>
      <c r="P350" s="13"/>
      <c r="Q350" s="6"/>
      <c r="R350" s="6"/>
      <c r="S350" s="6"/>
      <c r="T350" s="6"/>
    </row>
    <row r="351" spans="15:20" x14ac:dyDescent="0.35">
      <c r="O351" s="6"/>
      <c r="P351" s="13"/>
      <c r="Q351" s="6"/>
      <c r="R351" s="6"/>
      <c r="S351" s="6"/>
      <c r="T351" s="6"/>
    </row>
    <row r="352" spans="15:20" x14ac:dyDescent="0.35">
      <c r="O352" s="6"/>
      <c r="P352" s="13"/>
      <c r="Q352" s="6"/>
      <c r="R352" s="6"/>
      <c r="S352" s="6"/>
      <c r="T352" s="6"/>
    </row>
    <row r="353" spans="15:20" x14ac:dyDescent="0.35">
      <c r="O353" s="6"/>
      <c r="P353" s="13"/>
      <c r="Q353" s="6"/>
      <c r="R353" s="6"/>
      <c r="S353" s="6"/>
      <c r="T353" s="6"/>
    </row>
    <row r="354" spans="15:20" x14ac:dyDescent="0.35">
      <c r="O354" s="6"/>
      <c r="P354" s="13"/>
      <c r="Q354" s="6"/>
      <c r="R354" s="6"/>
      <c r="S354" s="6"/>
      <c r="T354" s="6"/>
    </row>
    <row r="355" spans="15:20" x14ac:dyDescent="0.35">
      <c r="O355" s="6"/>
      <c r="P355" s="13"/>
      <c r="Q355" s="6"/>
      <c r="R355" s="6"/>
      <c r="S355" s="6"/>
      <c r="T355" s="6"/>
    </row>
    <row r="356" spans="15:20" x14ac:dyDescent="0.35">
      <c r="O356" s="6"/>
      <c r="P356" s="13"/>
      <c r="Q356" s="6"/>
      <c r="R356" s="6"/>
      <c r="S356" s="6"/>
      <c r="T356" s="6"/>
    </row>
    <row r="357" spans="15:20" x14ac:dyDescent="0.35">
      <c r="O357" s="6"/>
      <c r="P357" s="13"/>
      <c r="Q357" s="6"/>
      <c r="R357" s="6"/>
      <c r="S357" s="6"/>
      <c r="T357" s="6"/>
    </row>
    <row r="358" spans="15:20" x14ac:dyDescent="0.35">
      <c r="O358" s="6"/>
      <c r="P358" s="13"/>
      <c r="Q358" s="6"/>
      <c r="R358" s="6"/>
      <c r="S358" s="6"/>
      <c r="T358" s="6"/>
    </row>
    <row r="359" spans="15:20" x14ac:dyDescent="0.35">
      <c r="O359" s="6"/>
      <c r="P359" s="13"/>
      <c r="Q359" s="6"/>
      <c r="R359" s="6"/>
      <c r="S359" s="6"/>
      <c r="T359" s="6"/>
    </row>
    <row r="360" spans="15:20" x14ac:dyDescent="0.35">
      <c r="O360" s="6"/>
      <c r="P360" s="13"/>
      <c r="Q360" s="6"/>
      <c r="R360" s="6"/>
      <c r="S360" s="6"/>
      <c r="T360" s="6"/>
    </row>
    <row r="361" spans="15:20" x14ac:dyDescent="0.35">
      <c r="O361" s="6"/>
      <c r="P361" s="13"/>
      <c r="Q361" s="6"/>
      <c r="R361" s="6"/>
      <c r="S361" s="6"/>
      <c r="T361" s="6"/>
    </row>
    <row r="362" spans="15:20" x14ac:dyDescent="0.35">
      <c r="O362" s="6"/>
      <c r="P362" s="13"/>
      <c r="Q362" s="6"/>
      <c r="R362" s="6"/>
      <c r="S362" s="6"/>
      <c r="T362" s="6"/>
    </row>
    <row r="363" spans="15:20" x14ac:dyDescent="0.35">
      <c r="O363" s="6"/>
      <c r="P363" s="13"/>
      <c r="Q363" s="6"/>
      <c r="R363" s="6"/>
      <c r="S363" s="6"/>
      <c r="T363" s="6"/>
    </row>
    <row r="364" spans="15:20" x14ac:dyDescent="0.35">
      <c r="O364" s="6"/>
      <c r="P364" s="13"/>
      <c r="Q364" s="6"/>
      <c r="R364" s="6"/>
      <c r="S364" s="6"/>
      <c r="T364" s="6"/>
    </row>
    <row r="365" spans="15:20" x14ac:dyDescent="0.35">
      <c r="O365" s="6"/>
      <c r="P365" s="13"/>
      <c r="Q365" s="6"/>
      <c r="R365" s="6"/>
      <c r="S365" s="6"/>
      <c r="T365" s="6"/>
    </row>
    <row r="366" spans="15:20" x14ac:dyDescent="0.35">
      <c r="O366" s="6"/>
      <c r="P366" s="13"/>
      <c r="Q366" s="6"/>
      <c r="R366" s="6"/>
      <c r="S366" s="6"/>
      <c r="T366" s="6"/>
    </row>
    <row r="367" spans="15:20" x14ac:dyDescent="0.35">
      <c r="O367" s="6"/>
      <c r="P367" s="13"/>
      <c r="Q367" s="6"/>
      <c r="R367" s="6"/>
      <c r="S367" s="6"/>
      <c r="T367" s="6"/>
    </row>
    <row r="368" spans="15:20" x14ac:dyDescent="0.35">
      <c r="O368" s="6"/>
      <c r="P368" s="13"/>
      <c r="Q368" s="6"/>
      <c r="R368" s="6"/>
      <c r="S368" s="6"/>
      <c r="T368" s="6"/>
    </row>
    <row r="369" spans="15:20" x14ac:dyDescent="0.35">
      <c r="O369" s="6"/>
      <c r="P369" s="13"/>
      <c r="Q369" s="6"/>
      <c r="R369" s="6"/>
      <c r="S369" s="6"/>
      <c r="T369" s="6"/>
    </row>
    <row r="370" spans="15:20" x14ac:dyDescent="0.35">
      <c r="O370" s="6"/>
      <c r="P370" s="13"/>
      <c r="Q370" s="6"/>
      <c r="R370" s="6"/>
      <c r="S370" s="6"/>
      <c r="T370" s="6"/>
    </row>
    <row r="371" spans="15:20" x14ac:dyDescent="0.35">
      <c r="O371" s="6"/>
      <c r="P371" s="13"/>
      <c r="Q371" s="6"/>
      <c r="R371" s="6"/>
      <c r="S371" s="6"/>
      <c r="T371" s="6"/>
    </row>
    <row r="372" spans="15:20" x14ac:dyDescent="0.35">
      <c r="O372" s="6"/>
      <c r="P372" s="13"/>
      <c r="Q372" s="6"/>
      <c r="R372" s="6"/>
      <c r="S372" s="6"/>
      <c r="T372" s="6"/>
    </row>
    <row r="373" spans="15:20" x14ac:dyDescent="0.35">
      <c r="O373" s="6"/>
      <c r="P373" s="13"/>
      <c r="Q373" s="6"/>
      <c r="R373" s="6"/>
      <c r="S373" s="6"/>
      <c r="T373" s="6"/>
    </row>
    <row r="374" spans="15:20" x14ac:dyDescent="0.35">
      <c r="O374" s="6"/>
      <c r="P374" s="13"/>
      <c r="Q374" s="6"/>
      <c r="R374" s="6"/>
      <c r="S374" s="6"/>
      <c r="T374" s="6"/>
    </row>
    <row r="375" spans="15:20" x14ac:dyDescent="0.35">
      <c r="O375" s="6"/>
      <c r="P375" s="13"/>
      <c r="Q375" s="6"/>
      <c r="R375" s="6"/>
      <c r="S375" s="6"/>
      <c r="T375" s="6"/>
    </row>
    <row r="376" spans="15:20" x14ac:dyDescent="0.35">
      <c r="O376" s="6"/>
      <c r="P376" s="13"/>
      <c r="Q376" s="6"/>
      <c r="R376" s="6"/>
      <c r="S376" s="6"/>
      <c r="T376" s="6"/>
    </row>
    <row r="377" spans="15:20" x14ac:dyDescent="0.35">
      <c r="O377" s="6"/>
      <c r="P377" s="13"/>
      <c r="Q377" s="6"/>
      <c r="R377" s="6"/>
      <c r="S377" s="6"/>
      <c r="T377" s="6"/>
    </row>
    <row r="378" spans="15:20" x14ac:dyDescent="0.35">
      <c r="O378" s="6"/>
      <c r="P378" s="13"/>
      <c r="Q378" s="6"/>
      <c r="R378" s="6"/>
      <c r="S378" s="6"/>
      <c r="T378" s="6"/>
    </row>
    <row r="379" spans="15:20" x14ac:dyDescent="0.35">
      <c r="O379" s="6"/>
      <c r="P379" s="13"/>
      <c r="Q379" s="6"/>
      <c r="R379" s="6"/>
      <c r="S379" s="6"/>
      <c r="T379" s="6"/>
    </row>
    <row r="380" spans="15:20" x14ac:dyDescent="0.35">
      <c r="O380" s="6"/>
      <c r="P380" s="13"/>
      <c r="Q380" s="6"/>
      <c r="R380" s="6"/>
      <c r="S380" s="6"/>
      <c r="T380" s="6"/>
    </row>
    <row r="381" spans="15:20" x14ac:dyDescent="0.35">
      <c r="O381" s="6"/>
      <c r="P381" s="13"/>
      <c r="Q381" s="6"/>
      <c r="R381" s="6"/>
      <c r="S381" s="6"/>
      <c r="T381" s="6"/>
    </row>
    <row r="382" spans="15:20" x14ac:dyDescent="0.35">
      <c r="O382" s="6"/>
      <c r="P382" s="13"/>
      <c r="Q382" s="6"/>
      <c r="R382" s="6"/>
      <c r="S382" s="6"/>
      <c r="T382" s="6"/>
    </row>
    <row r="383" spans="15:20" x14ac:dyDescent="0.35">
      <c r="O383" s="6"/>
      <c r="P383" s="13"/>
      <c r="Q383" s="6"/>
      <c r="R383" s="6"/>
      <c r="S383" s="6"/>
      <c r="T383" s="6"/>
    </row>
    <row r="384" spans="15:20" x14ac:dyDescent="0.35">
      <c r="O384" s="6"/>
      <c r="P384" s="13"/>
      <c r="Q384" s="6"/>
      <c r="R384" s="6"/>
      <c r="S384" s="6"/>
      <c r="T384" s="6"/>
    </row>
    <row r="385" spans="15:20" x14ac:dyDescent="0.35">
      <c r="O385" s="6"/>
      <c r="P385" s="13"/>
      <c r="Q385" s="6"/>
      <c r="R385" s="6"/>
      <c r="S385" s="6"/>
      <c r="T385" s="6"/>
    </row>
    <row r="386" spans="15:20" x14ac:dyDescent="0.35">
      <c r="O386" s="6"/>
      <c r="P386" s="13"/>
      <c r="Q386" s="6"/>
      <c r="R386" s="6"/>
      <c r="S386" s="6"/>
      <c r="T386" s="6"/>
    </row>
    <row r="387" spans="15:20" x14ac:dyDescent="0.35">
      <c r="O387" s="6"/>
      <c r="P387" s="13"/>
      <c r="Q387" s="6"/>
      <c r="R387" s="6"/>
      <c r="S387" s="6"/>
      <c r="T387" s="6"/>
    </row>
    <row r="388" spans="15:20" x14ac:dyDescent="0.35">
      <c r="O388" s="6"/>
      <c r="P388" s="13"/>
      <c r="Q388" s="6"/>
      <c r="R388" s="6"/>
      <c r="S388" s="6"/>
      <c r="T388" s="6"/>
    </row>
    <row r="389" spans="15:20" x14ac:dyDescent="0.35">
      <c r="O389" s="6"/>
      <c r="P389" s="13"/>
      <c r="Q389" s="6"/>
      <c r="R389" s="6"/>
      <c r="S389" s="6"/>
      <c r="T389" s="6"/>
    </row>
    <row r="390" spans="15:20" x14ac:dyDescent="0.35">
      <c r="O390" s="6"/>
      <c r="P390" s="13"/>
      <c r="Q390" s="6"/>
      <c r="R390" s="6"/>
      <c r="S390" s="6"/>
      <c r="T390" s="6"/>
    </row>
    <row r="391" spans="15:20" x14ac:dyDescent="0.35">
      <c r="O391" s="6"/>
      <c r="P391" s="13"/>
      <c r="Q391" s="6"/>
      <c r="R391" s="6"/>
      <c r="S391" s="6"/>
      <c r="T391" s="6"/>
    </row>
    <row r="392" spans="15:20" x14ac:dyDescent="0.35">
      <c r="O392" s="6"/>
      <c r="P392" s="13"/>
      <c r="Q392" s="6"/>
      <c r="R392" s="6"/>
      <c r="S392" s="6"/>
      <c r="T392" s="6"/>
    </row>
    <row r="393" spans="15:20" x14ac:dyDescent="0.35">
      <c r="O393" s="6"/>
      <c r="P393" s="13"/>
      <c r="Q393" s="6"/>
      <c r="R393" s="6"/>
      <c r="S393" s="6"/>
      <c r="T393" s="6"/>
    </row>
    <row r="394" spans="15:20" x14ac:dyDescent="0.35">
      <c r="O394" s="6"/>
      <c r="P394" s="13"/>
      <c r="Q394" s="6"/>
      <c r="R394" s="6"/>
      <c r="S394" s="6"/>
      <c r="T394" s="6"/>
    </row>
    <row r="395" spans="15:20" x14ac:dyDescent="0.35">
      <c r="O395" s="6"/>
      <c r="P395" s="13"/>
      <c r="Q395" s="6"/>
      <c r="R395" s="6"/>
      <c r="S395" s="6"/>
      <c r="T395" s="6"/>
    </row>
    <row r="396" spans="15:20" x14ac:dyDescent="0.35">
      <c r="O396" s="6"/>
      <c r="P396" s="13"/>
      <c r="Q396" s="6"/>
      <c r="R396" s="6"/>
      <c r="S396" s="6"/>
      <c r="T396" s="6"/>
    </row>
    <row r="397" spans="15:20" x14ac:dyDescent="0.35">
      <c r="O397" s="6"/>
      <c r="P397" s="13"/>
      <c r="Q397" s="6"/>
      <c r="R397" s="6"/>
      <c r="S397" s="6"/>
      <c r="T397" s="6"/>
    </row>
    <row r="398" spans="15:20" x14ac:dyDescent="0.35">
      <c r="O398" s="6"/>
      <c r="P398" s="13"/>
      <c r="Q398" s="6"/>
      <c r="R398" s="6"/>
      <c r="S398" s="6"/>
      <c r="T398" s="6"/>
    </row>
    <row r="399" spans="15:20" x14ac:dyDescent="0.35">
      <c r="O399" s="6"/>
      <c r="P399" s="13"/>
      <c r="Q399" s="6"/>
      <c r="R399" s="6"/>
      <c r="S399" s="6"/>
      <c r="T399" s="6"/>
    </row>
    <row r="400" spans="15:20" x14ac:dyDescent="0.35">
      <c r="O400" s="6"/>
      <c r="P400" s="13"/>
      <c r="Q400" s="6"/>
      <c r="R400" s="6"/>
      <c r="S400" s="6"/>
      <c r="T400" s="6"/>
    </row>
    <row r="401" spans="15:20" x14ac:dyDescent="0.35">
      <c r="O401" s="6"/>
      <c r="P401" s="13"/>
      <c r="Q401" s="6"/>
      <c r="R401" s="6"/>
      <c r="S401" s="6"/>
      <c r="T401" s="6"/>
    </row>
    <row r="402" spans="15:20" x14ac:dyDescent="0.35">
      <c r="O402" s="6"/>
      <c r="P402" s="13"/>
      <c r="Q402" s="6"/>
      <c r="R402" s="6"/>
      <c r="S402" s="6"/>
      <c r="T402" s="6"/>
    </row>
    <row r="403" spans="15:20" x14ac:dyDescent="0.35">
      <c r="O403" s="6"/>
      <c r="P403" s="13"/>
      <c r="Q403" s="6"/>
      <c r="R403" s="6"/>
      <c r="S403" s="6"/>
      <c r="T403" s="6"/>
    </row>
    <row r="404" spans="15:20" x14ac:dyDescent="0.35">
      <c r="O404" s="6"/>
      <c r="P404" s="13"/>
      <c r="Q404" s="6"/>
      <c r="R404" s="6"/>
      <c r="S404" s="6"/>
      <c r="T404" s="6"/>
    </row>
    <row r="405" spans="15:20" x14ac:dyDescent="0.35">
      <c r="O405" s="6"/>
      <c r="P405" s="13"/>
      <c r="Q405" s="6"/>
      <c r="R405" s="6"/>
      <c r="S405" s="6"/>
      <c r="T405" s="6"/>
    </row>
    <row r="406" spans="15:20" x14ac:dyDescent="0.35">
      <c r="O406" s="6"/>
      <c r="P406" s="13"/>
      <c r="Q406" s="6"/>
      <c r="R406" s="6"/>
      <c r="S406" s="6"/>
      <c r="T406" s="6"/>
    </row>
    <row r="407" spans="15:20" x14ac:dyDescent="0.35">
      <c r="O407" s="6"/>
      <c r="P407" s="13"/>
      <c r="Q407" s="6"/>
      <c r="R407" s="6"/>
      <c r="S407" s="6"/>
      <c r="T407" s="6"/>
    </row>
    <row r="408" spans="15:20" x14ac:dyDescent="0.35">
      <c r="O408" s="6"/>
      <c r="P408" s="13"/>
      <c r="Q408" s="6"/>
      <c r="R408" s="6"/>
      <c r="S408" s="6"/>
      <c r="T408" s="6"/>
    </row>
    <row r="409" spans="15:20" x14ac:dyDescent="0.35">
      <c r="O409" s="6"/>
      <c r="P409" s="13"/>
      <c r="Q409" s="6"/>
      <c r="R409" s="6"/>
      <c r="S409" s="6"/>
      <c r="T409" s="6"/>
    </row>
    <row r="410" spans="15:20" x14ac:dyDescent="0.35">
      <c r="O410" s="6"/>
      <c r="P410" s="13"/>
      <c r="Q410" s="6"/>
      <c r="R410" s="6"/>
      <c r="S410" s="6"/>
      <c r="T410" s="6"/>
    </row>
    <row r="411" spans="15:20" x14ac:dyDescent="0.35">
      <c r="O411" s="6"/>
      <c r="P411" s="13"/>
      <c r="Q411" s="6"/>
      <c r="R411" s="6"/>
      <c r="S411" s="6"/>
      <c r="T411" s="6"/>
    </row>
    <row r="412" spans="15:20" x14ac:dyDescent="0.35">
      <c r="O412" s="6"/>
      <c r="P412" s="13"/>
      <c r="Q412" s="6"/>
      <c r="R412" s="6"/>
      <c r="S412" s="6"/>
      <c r="T412" s="6"/>
    </row>
    <row r="413" spans="15:20" x14ac:dyDescent="0.35">
      <c r="O413" s="6"/>
      <c r="P413" s="13"/>
      <c r="Q413" s="6"/>
      <c r="R413" s="6"/>
      <c r="S413" s="6"/>
      <c r="T413" s="6"/>
    </row>
    <row r="414" spans="15:20" x14ac:dyDescent="0.35">
      <c r="O414" s="6"/>
      <c r="P414" s="13"/>
      <c r="Q414" s="6"/>
      <c r="R414" s="6"/>
      <c r="S414" s="6"/>
      <c r="T414" s="6"/>
    </row>
    <row r="415" spans="15:20" x14ac:dyDescent="0.35">
      <c r="O415" s="6"/>
      <c r="P415" s="13"/>
      <c r="Q415" s="6"/>
      <c r="R415" s="6"/>
      <c r="S415" s="6"/>
      <c r="T415" s="6"/>
    </row>
    <row r="416" spans="15:20" x14ac:dyDescent="0.35">
      <c r="O416" s="6"/>
      <c r="P416" s="13"/>
      <c r="Q416" s="6"/>
      <c r="R416" s="6"/>
      <c r="S416" s="6"/>
      <c r="T416" s="6"/>
    </row>
    <row r="417" spans="15:20" x14ac:dyDescent="0.35">
      <c r="O417" s="6"/>
      <c r="P417" s="13"/>
      <c r="Q417" s="6"/>
      <c r="R417" s="6"/>
      <c r="S417" s="6"/>
      <c r="T417" s="6"/>
    </row>
  </sheetData>
  <mergeCells count="26">
    <mergeCell ref="P134:P144"/>
    <mergeCell ref="P128:P133"/>
    <mergeCell ref="P122:P127"/>
    <mergeCell ref="P113:P118"/>
    <mergeCell ref="P119:P121"/>
    <mergeCell ref="P101:P106"/>
    <mergeCell ref="P107:P112"/>
    <mergeCell ref="P80:P100"/>
    <mergeCell ref="P68:P79"/>
    <mergeCell ref="P58:P67"/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M75" sqref="M75"/>
    </sheetView>
  </sheetViews>
  <sheetFormatPr defaultColWidth="8.90625" defaultRowHeight="14.5" x14ac:dyDescent="0.35"/>
  <cols>
    <col min="1" max="2" width="8.90625" style="1"/>
    <col min="3" max="3" width="10.54296875" style="1" bestFit="1" customWidth="1"/>
    <col min="4" max="4" width="10.54296875" style="12" customWidth="1"/>
    <col min="5" max="5" width="13" style="12" bestFit="1" customWidth="1"/>
    <col min="6" max="6" width="8.90625" style="12"/>
    <col min="7" max="7" width="10.453125" style="12" bestFit="1" customWidth="1"/>
    <col min="8" max="10" width="8.90625" style="1"/>
    <col min="11" max="11" width="10.54296875" style="1" bestFit="1" customWidth="1"/>
    <col min="12" max="12" width="8.90625" style="1"/>
    <col min="13" max="13" width="13" style="12" bestFit="1" customWidth="1"/>
    <col min="14" max="14" width="12.6328125" style="432" customWidth="1"/>
    <col min="15" max="15" width="9.81640625" style="12" bestFit="1" customWidth="1"/>
    <col min="16" max="16" width="11" style="12" customWidth="1"/>
    <col min="17" max="18" width="8.90625" style="1"/>
    <col min="19" max="19" width="15.453125" style="1" customWidth="1"/>
    <col min="20" max="16384" width="8.90625" style="1"/>
  </cols>
  <sheetData>
    <row r="1" spans="2:20" ht="15" thickBot="1" x14ac:dyDescent="0.4"/>
    <row r="2" spans="2:20" x14ac:dyDescent="0.35">
      <c r="B2" s="1368" t="s">
        <v>560</v>
      </c>
      <c r="C2" s="1368"/>
      <c r="D2" s="1368"/>
      <c r="E2" s="1368"/>
      <c r="F2" s="1368"/>
      <c r="G2" s="1368"/>
      <c r="H2" s="1368"/>
      <c r="J2" s="1368" t="s">
        <v>561</v>
      </c>
      <c r="K2" s="1368"/>
      <c r="L2" s="1368"/>
      <c r="M2" s="1368"/>
      <c r="N2" s="1368"/>
      <c r="O2" s="1368"/>
      <c r="P2" s="1368"/>
      <c r="R2" s="1586" t="s">
        <v>562</v>
      </c>
      <c r="S2" s="1588"/>
    </row>
    <row r="3" spans="2:20" ht="29" x14ac:dyDescent="0.35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4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5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5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5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5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4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5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86" t="s">
        <v>565</v>
      </c>
      <c r="S10" s="1587"/>
      <c r="T10" s="1588"/>
    </row>
    <row r="11" spans="2:20" ht="15" thickBot="1" x14ac:dyDescent="0.4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89">
        <f>SUM(P4:P234,H4:H233)</f>
        <v>6323.4599999999982</v>
      </c>
      <c r="S11" s="1590"/>
      <c r="T11" s="1591"/>
    </row>
    <row r="12" spans="2:20" x14ac:dyDescent="0.35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5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5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5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5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5">
      <c r="A17" s="159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5">
      <c r="A18" s="159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5">
      <c r="A19" s="159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5">
      <c r="A20" s="159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5">
      <c r="A21" s="159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5">
      <c r="A22" s="159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5">
      <c r="A23" s="159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5">
      <c r="A24" s="159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5">
      <c r="A25" s="159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5">
      <c r="A26" s="159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5">
      <c r="A27" s="159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5">
      <c r="A28" s="159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5">
      <c r="A29" s="159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5">
      <c r="A30" s="159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5">
      <c r="A31" s="159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5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5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5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5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5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5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5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5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5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5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5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5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5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5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5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5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5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5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5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5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5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5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5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5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5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5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5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5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5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5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5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5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5">
      <c r="B64" s="13">
        <v>64</v>
      </c>
      <c r="C64" s="6" t="s">
        <v>943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5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5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5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5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5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5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5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5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5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5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 t="s">
        <v>943</v>
      </c>
      <c r="L74" s="13" t="s">
        <v>13</v>
      </c>
      <c r="M74" s="13">
        <v>7</v>
      </c>
      <c r="N74" s="233"/>
      <c r="O74" s="13"/>
      <c r="P74" s="13"/>
    </row>
    <row r="75" spans="2:16" x14ac:dyDescent="0.35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5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5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5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5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5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5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5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5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5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5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5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5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5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5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5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5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5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5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5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5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5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5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5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5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5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5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5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5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5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5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5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5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5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5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5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5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5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5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5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5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5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5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5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5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5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5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5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5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5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5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5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ColWidth="8.90625" defaultRowHeight="14.5" x14ac:dyDescent="0.35"/>
  <cols>
    <col min="1" max="1" width="8.90625" style="1"/>
    <col min="2" max="2" width="8.453125" style="1" customWidth="1"/>
    <col min="3" max="3" width="11.54296875" style="1" bestFit="1" customWidth="1"/>
    <col min="4" max="4" width="28.90625" style="1" customWidth="1"/>
    <col min="5" max="5" width="13.81640625" style="1" customWidth="1"/>
    <col min="6" max="6" width="22.6328125" style="1" bestFit="1" customWidth="1"/>
    <col min="7" max="7" width="11.6328125" style="1" customWidth="1"/>
    <col min="8" max="8" width="9.1796875" style="357" customWidth="1"/>
    <col min="9" max="9" width="9.54296875" style="357" customWidth="1"/>
    <col min="10" max="10" width="11.1796875" style="357" customWidth="1"/>
    <col min="11" max="11" width="12" style="357" customWidth="1"/>
    <col min="12" max="12" width="11.81640625" style="357" customWidth="1"/>
    <col min="13" max="13" width="14.453125" style="357" customWidth="1"/>
    <col min="14" max="14" width="8.90625" style="1"/>
    <col min="15" max="15" width="17.453125" style="1" bestFit="1" customWidth="1"/>
    <col min="16" max="16" width="8.90625" style="1"/>
    <col min="17" max="17" width="8.90625" style="1" customWidth="1"/>
    <col min="18" max="18" width="22" style="1" bestFit="1" customWidth="1"/>
    <col min="19" max="19" width="11.453125" style="1" bestFit="1" customWidth="1"/>
    <col min="20" max="21" width="8.90625" style="1"/>
    <col min="22" max="22" width="8" style="1" bestFit="1" customWidth="1"/>
    <col min="23" max="23" width="8.90625" style="1"/>
    <col min="24" max="24" width="10.54296875" style="1" bestFit="1" customWidth="1"/>
    <col min="25" max="25" width="8.90625" style="1"/>
    <col min="26" max="26" width="26.453125" style="1" bestFit="1" customWidth="1"/>
    <col min="27" max="27" width="10.6328125" style="1" bestFit="1" customWidth="1"/>
    <col min="28" max="31" width="8.90625" style="1"/>
    <col min="32" max="32" width="8.90625" style="13"/>
    <col min="33" max="16384" width="8.90625" style="1"/>
  </cols>
  <sheetData>
    <row r="1" spans="2:32" ht="15" thickBot="1" x14ac:dyDescent="0.4">
      <c r="AE1" s="935">
        <v>1</v>
      </c>
      <c r="AF1" s="6">
        <v>4.7E-2</v>
      </c>
    </row>
    <row r="2" spans="2:32" ht="15" thickBot="1" x14ac:dyDescent="0.4">
      <c r="B2" s="1594" t="s">
        <v>662</v>
      </c>
      <c r="C2" s="1595"/>
      <c r="D2" s="1595"/>
      <c r="E2" s="1595"/>
      <c r="F2" s="1595"/>
      <c r="G2" s="1595"/>
      <c r="H2" s="1595"/>
      <c r="I2" s="1595"/>
      <c r="J2" s="1595"/>
      <c r="K2" s="1595"/>
      <c r="L2" s="1595"/>
      <c r="M2" s="1596"/>
      <c r="AE2" s="935">
        <v>2</v>
      </c>
      <c r="AF2" s="6">
        <v>7.5999999999999998E-2</v>
      </c>
    </row>
    <row r="3" spans="2:32" ht="15" thickBot="1" x14ac:dyDescent="0.4">
      <c r="B3" s="1594" t="s">
        <v>197</v>
      </c>
      <c r="C3" s="1595"/>
      <c r="D3" s="1595"/>
      <c r="E3" s="1595"/>
      <c r="F3" s="1595"/>
      <c r="G3" s="1595"/>
      <c r="H3" s="1595"/>
      <c r="I3" s="1595"/>
      <c r="J3" s="1595"/>
      <c r="K3" s="1595"/>
      <c r="L3" s="1595"/>
      <c r="M3" s="1596"/>
      <c r="AE3" s="935">
        <v>3</v>
      </c>
      <c r="AF3" s="6">
        <v>9.2999999999999999E-2</v>
      </c>
    </row>
    <row r="4" spans="2:32" x14ac:dyDescent="0.35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5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5">
      <c r="AE6" s="935">
        <v>6</v>
      </c>
      <c r="AF6" s="6">
        <v>0.16</v>
      </c>
    </row>
    <row r="7" spans="2:32" ht="42" x14ac:dyDescent="0.35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68" t="s">
        <v>335</v>
      </c>
      <c r="R7" s="1368"/>
      <c r="S7" s="1368"/>
      <c r="T7" s="1368"/>
      <c r="U7" s="1368"/>
      <c r="V7" s="1368"/>
      <c r="AE7" s="935">
        <v>7</v>
      </c>
      <c r="AF7" s="6">
        <v>0.16200000000000001</v>
      </c>
    </row>
    <row r="8" spans="2:32" x14ac:dyDescent="0.35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5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5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5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5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5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5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5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5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5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5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5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5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5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5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5" customHeight="1" x14ac:dyDescent="0.35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5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5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5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5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5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5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5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5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5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5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5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5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5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5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5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5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5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5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5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597"/>
      <c r="AI42" s="1598"/>
      <c r="AJ42" s="1598"/>
      <c r="AK42" s="1598"/>
      <c r="AL42" s="1598"/>
      <c r="AM42" s="1599"/>
    </row>
    <row r="43" spans="2:39" x14ac:dyDescent="0.35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5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5" x14ac:dyDescent="0.35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5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5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5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5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5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5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5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5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5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5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5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5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5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5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5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5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5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5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5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5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5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5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5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5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5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5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5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5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5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5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5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5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5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5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5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5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5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5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5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5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5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5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5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5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5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5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5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5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5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5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5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5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5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5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5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5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5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5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5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5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5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5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5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5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5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5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5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5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5">
      <c r="B114" s="1600" t="s">
        <v>420</v>
      </c>
      <c r="C114" s="1600"/>
      <c r="D114" s="1600"/>
      <c r="E114" s="1600"/>
      <c r="F114" s="1600"/>
      <c r="G114" s="1600"/>
      <c r="H114" s="1600"/>
      <c r="I114" s="1600"/>
      <c r="J114" s="160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5">
      <c r="B115" s="1600"/>
      <c r="C115" s="1600"/>
      <c r="D115" s="1600"/>
      <c r="E115" s="1600"/>
      <c r="F115" s="1600"/>
      <c r="G115" s="1600"/>
      <c r="H115" s="1600"/>
      <c r="I115" s="1600"/>
      <c r="J115" s="160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5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5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5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5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5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5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5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5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5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5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5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4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5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5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4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5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5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4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5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5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5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4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5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5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5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4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5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5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5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4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5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5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5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4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5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5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5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4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5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5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5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4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5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5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5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4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5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5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5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4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5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5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5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4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5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5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5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4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5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5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5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5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5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4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5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5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5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5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5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4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5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5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5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5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5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4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5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5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5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5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5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4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5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5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5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5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5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4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5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5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5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5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5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4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5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5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5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5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5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4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5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5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5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5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5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4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5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5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5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5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5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4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5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5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5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5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5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4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5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5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5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5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5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4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5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5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5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5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5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4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5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5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5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5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5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4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5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5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5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5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5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4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5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5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5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5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5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4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5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5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5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5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5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4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5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5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5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5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5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4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5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5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5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5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5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4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5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5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5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5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5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4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5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5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5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5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5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4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5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5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5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5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5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4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5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5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5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5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5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4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5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5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5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5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5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4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5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5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5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5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5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4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5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5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5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5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5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4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5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5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5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5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5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4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5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5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5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5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5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4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5">
      <c r="Q336" s="13">
        <v>326</v>
      </c>
      <c r="R336" s="6"/>
      <c r="S336" s="6"/>
      <c r="T336" s="6"/>
      <c r="U336" s="6"/>
      <c r="V336" s="6"/>
    </row>
    <row r="337" spans="17:22" x14ac:dyDescent="0.35">
      <c r="Q337" s="13">
        <v>327</v>
      </c>
      <c r="R337" s="6"/>
      <c r="S337" s="6"/>
      <c r="T337" s="6"/>
      <c r="U337" s="6"/>
      <c r="V337" s="6"/>
    </row>
    <row r="338" spans="17:22" x14ac:dyDescent="0.35">
      <c r="Q338" s="13">
        <v>328</v>
      </c>
      <c r="R338" s="6"/>
      <c r="S338" s="6"/>
      <c r="T338" s="6"/>
      <c r="U338" s="6"/>
      <c r="V338" s="6"/>
    </row>
    <row r="339" spans="17:22" x14ac:dyDescent="0.35">
      <c r="Q339" s="13">
        <v>329</v>
      </c>
      <c r="R339" s="6"/>
      <c r="S339" s="6"/>
      <c r="T339" s="6"/>
      <c r="U339" s="6"/>
      <c r="V339" s="6"/>
    </row>
    <row r="340" spans="17:22" x14ac:dyDescent="0.35">
      <c r="Q340" s="13">
        <v>330</v>
      </c>
      <c r="R340" s="6"/>
      <c r="S340" s="6"/>
      <c r="T340" s="6"/>
      <c r="U340" s="6"/>
      <c r="V340" s="6"/>
    </row>
    <row r="341" spans="17:22" x14ac:dyDescent="0.35">
      <c r="Q341" s="13">
        <v>331</v>
      </c>
      <c r="R341" s="6"/>
      <c r="S341" s="6"/>
      <c r="T341" s="6"/>
      <c r="U341" s="6"/>
      <c r="V341" s="6"/>
    </row>
    <row r="342" spans="17:22" x14ac:dyDescent="0.35">
      <c r="Q342" s="13">
        <v>332</v>
      </c>
      <c r="R342" s="6"/>
      <c r="S342" s="6"/>
      <c r="T342" s="6"/>
      <c r="U342" s="6"/>
      <c r="V342" s="6"/>
    </row>
    <row r="343" spans="17:22" x14ac:dyDescent="0.35">
      <c r="Q343" s="13">
        <v>333</v>
      </c>
      <c r="R343" s="6"/>
      <c r="S343" s="6"/>
      <c r="T343" s="6"/>
      <c r="U343" s="6"/>
      <c r="V343" s="6"/>
    </row>
    <row r="344" spans="17:22" x14ac:dyDescent="0.35">
      <c r="Q344" s="13">
        <v>334</v>
      </c>
      <c r="R344" s="6"/>
      <c r="S344" s="6"/>
      <c r="T344" s="6"/>
      <c r="U344" s="6"/>
      <c r="V344" s="6"/>
    </row>
    <row r="345" spans="17:22" x14ac:dyDescent="0.35">
      <c r="Q345" s="13">
        <v>335</v>
      </c>
      <c r="R345" s="6"/>
      <c r="S345" s="6"/>
      <c r="T345" s="6"/>
      <c r="U345" s="6"/>
      <c r="V345" s="6"/>
    </row>
    <row r="346" spans="17:22" x14ac:dyDescent="0.35">
      <c r="Q346" s="13">
        <v>336</v>
      </c>
      <c r="R346" s="6"/>
      <c r="S346" s="6"/>
      <c r="T346" s="6"/>
      <c r="U346" s="6"/>
      <c r="V346" s="6"/>
    </row>
    <row r="347" spans="17:22" x14ac:dyDescent="0.35">
      <c r="Q347" s="13">
        <v>337</v>
      </c>
      <c r="R347" s="6"/>
      <c r="S347" s="6"/>
      <c r="T347" s="6"/>
      <c r="U347" s="6"/>
      <c r="V347" s="6"/>
    </row>
    <row r="348" spans="17:22" x14ac:dyDescent="0.35">
      <c r="Q348" s="13">
        <v>338</v>
      </c>
      <c r="R348" s="6"/>
      <c r="S348" s="6"/>
      <c r="T348" s="6"/>
      <c r="U348" s="6"/>
      <c r="V348" s="6"/>
    </row>
    <row r="349" spans="17:22" x14ac:dyDescent="0.35">
      <c r="Q349" s="13">
        <v>339</v>
      </c>
      <c r="R349" s="6"/>
      <c r="S349" s="6"/>
      <c r="T349" s="6"/>
      <c r="U349" s="6"/>
      <c r="V349" s="6"/>
    </row>
    <row r="350" spans="17:22" x14ac:dyDescent="0.35">
      <c r="Q350" s="13">
        <v>340</v>
      </c>
      <c r="R350" s="6"/>
      <c r="S350" s="6"/>
      <c r="T350" s="6"/>
      <c r="U350" s="6"/>
      <c r="V350" s="6"/>
    </row>
    <row r="351" spans="17:22" x14ac:dyDescent="0.35">
      <c r="Q351" s="13">
        <v>341</v>
      </c>
      <c r="R351" s="6"/>
      <c r="S351" s="6"/>
      <c r="T351" s="6"/>
      <c r="U351" s="6"/>
      <c r="V351" s="6"/>
    </row>
    <row r="352" spans="17:22" x14ac:dyDescent="0.35">
      <c r="Q352" s="13">
        <v>342</v>
      </c>
      <c r="R352" s="6"/>
      <c r="S352" s="6"/>
      <c r="T352" s="6"/>
      <c r="U352" s="6"/>
      <c r="V352" s="6"/>
    </row>
    <row r="353" spans="17:22" x14ac:dyDescent="0.35">
      <c r="Q353" s="13">
        <v>343</v>
      </c>
      <c r="R353" s="6"/>
      <c r="S353" s="6"/>
      <c r="T353" s="6"/>
      <c r="U353" s="6"/>
      <c r="V353" s="6"/>
    </row>
    <row r="354" spans="17:22" x14ac:dyDescent="0.35">
      <c r="Q354" s="13">
        <v>344</v>
      </c>
      <c r="R354" s="6"/>
      <c r="S354" s="6"/>
      <c r="T354" s="6"/>
      <c r="U354" s="6"/>
      <c r="V354" s="6"/>
    </row>
    <row r="355" spans="17:22" x14ac:dyDescent="0.35">
      <c r="Q355" s="13">
        <v>345</v>
      </c>
      <c r="R355" s="6"/>
      <c r="S355" s="6"/>
      <c r="T355" s="6"/>
      <c r="U355" s="6"/>
      <c r="V355" s="6"/>
    </row>
    <row r="356" spans="17:22" x14ac:dyDescent="0.35">
      <c r="Q356" s="13">
        <v>346</v>
      </c>
      <c r="R356" s="6"/>
      <c r="S356" s="6"/>
      <c r="T356" s="6"/>
      <c r="U356" s="6"/>
      <c r="V356" s="6"/>
    </row>
    <row r="357" spans="17:22" x14ac:dyDescent="0.35">
      <c r="Q357" s="13">
        <v>347</v>
      </c>
      <c r="R357" s="6"/>
      <c r="S357" s="6"/>
      <c r="T357" s="6"/>
      <c r="U357" s="6"/>
      <c r="V357" s="6"/>
    </row>
    <row r="358" spans="17:22" x14ac:dyDescent="0.35">
      <c r="Q358" s="13">
        <v>348</v>
      </c>
      <c r="R358" s="6"/>
      <c r="S358" s="6"/>
      <c r="T358" s="6"/>
      <c r="U358" s="6"/>
      <c r="V358" s="6"/>
    </row>
    <row r="359" spans="17:22" x14ac:dyDescent="0.35">
      <c r="Q359" s="13">
        <v>349</v>
      </c>
      <c r="R359" s="6"/>
      <c r="S359" s="6"/>
      <c r="T359" s="6"/>
      <c r="U359" s="6"/>
      <c r="V359" s="6"/>
    </row>
    <row r="360" spans="17:22" x14ac:dyDescent="0.35">
      <c r="Q360" s="13">
        <v>350</v>
      </c>
      <c r="R360" s="6"/>
      <c r="S360" s="6"/>
      <c r="T360" s="6"/>
      <c r="U360" s="6"/>
      <c r="V360" s="6"/>
    </row>
    <row r="361" spans="17:22" x14ac:dyDescent="0.35">
      <c r="Q361" s="13">
        <v>351</v>
      </c>
      <c r="R361" s="6"/>
      <c r="S361" s="6"/>
      <c r="T361" s="6"/>
      <c r="U361" s="6"/>
      <c r="V361" s="6"/>
    </row>
    <row r="362" spans="17:22" x14ac:dyDescent="0.35">
      <c r="Q362" s="13">
        <v>352</v>
      </c>
      <c r="R362" s="6"/>
      <c r="S362" s="6"/>
      <c r="T362" s="6"/>
      <c r="U362" s="6"/>
      <c r="V362" s="6"/>
    </row>
    <row r="363" spans="17:22" x14ac:dyDescent="0.35">
      <c r="Q363" s="13">
        <v>353</v>
      </c>
      <c r="R363" s="6"/>
      <c r="S363" s="6"/>
      <c r="T363" s="6"/>
      <c r="U363" s="6"/>
      <c r="V363" s="6"/>
    </row>
    <row r="364" spans="17:22" x14ac:dyDescent="0.35">
      <c r="Q364" s="13">
        <v>354</v>
      </c>
      <c r="R364" s="6"/>
      <c r="S364" s="6"/>
      <c r="T364" s="6"/>
      <c r="U364" s="6"/>
      <c r="V364" s="6"/>
    </row>
    <row r="365" spans="17:22" x14ac:dyDescent="0.35">
      <c r="Q365" s="13">
        <v>355</v>
      </c>
      <c r="R365" s="6"/>
      <c r="S365" s="6"/>
      <c r="T365" s="6"/>
      <c r="U365" s="6"/>
      <c r="V365" s="6"/>
    </row>
    <row r="366" spans="17:22" x14ac:dyDescent="0.35">
      <c r="Q366" s="13">
        <v>356</v>
      </c>
      <c r="R366" s="6"/>
      <c r="S366" s="6"/>
      <c r="T366" s="6"/>
      <c r="U366" s="6"/>
      <c r="V366" s="6"/>
    </row>
    <row r="367" spans="17:22" x14ac:dyDescent="0.35">
      <c r="Q367" s="13">
        <v>357</v>
      </c>
      <c r="R367" s="6"/>
      <c r="S367" s="6"/>
      <c r="T367" s="6"/>
      <c r="U367" s="6"/>
      <c r="V367" s="6"/>
    </row>
    <row r="368" spans="17:22" x14ac:dyDescent="0.35">
      <c r="Q368" s="13">
        <v>358</v>
      </c>
      <c r="R368" s="6"/>
      <c r="S368" s="6"/>
      <c r="T368" s="6"/>
      <c r="U368" s="6"/>
      <c r="V368" s="6"/>
    </row>
    <row r="369" spans="17:22" x14ac:dyDescent="0.35">
      <c r="Q369" s="13">
        <v>359</v>
      </c>
      <c r="R369" s="6"/>
      <c r="S369" s="6"/>
      <c r="T369" s="6"/>
      <c r="U369" s="6"/>
      <c r="V369" s="6"/>
    </row>
    <row r="370" spans="17:22" x14ac:dyDescent="0.35">
      <c r="Q370" s="13">
        <v>360</v>
      </c>
      <c r="R370" s="6"/>
      <c r="S370" s="6"/>
      <c r="T370" s="6"/>
      <c r="U370" s="6"/>
      <c r="V370" s="6"/>
    </row>
    <row r="371" spans="17:22" x14ac:dyDescent="0.35">
      <c r="Q371" s="13">
        <v>361</v>
      </c>
      <c r="R371" s="6"/>
      <c r="S371" s="6"/>
      <c r="T371" s="6"/>
      <c r="U371" s="6"/>
      <c r="V371" s="6"/>
    </row>
    <row r="372" spans="17:22" x14ac:dyDescent="0.35">
      <c r="Q372" s="13">
        <v>362</v>
      </c>
      <c r="R372" s="6"/>
      <c r="S372" s="6"/>
      <c r="T372" s="6"/>
      <c r="U372" s="6"/>
      <c r="V372" s="6"/>
    </row>
    <row r="373" spans="17:22" x14ac:dyDescent="0.35">
      <c r="Q373" s="13">
        <v>363</v>
      </c>
      <c r="R373" s="6"/>
      <c r="S373" s="6"/>
      <c r="T373" s="6"/>
      <c r="U373" s="6"/>
      <c r="V373" s="6"/>
    </row>
    <row r="374" spans="17:22" x14ac:dyDescent="0.35">
      <c r="Q374" s="13">
        <v>364</v>
      </c>
      <c r="R374" s="6"/>
      <c r="S374" s="6"/>
      <c r="T374" s="6"/>
      <c r="U374" s="6"/>
      <c r="V374" s="6"/>
    </row>
    <row r="375" spans="17:22" x14ac:dyDescent="0.35">
      <c r="Q375" s="13">
        <v>365</v>
      </c>
      <c r="R375" s="6"/>
      <c r="S375" s="6"/>
      <c r="T375" s="6"/>
      <c r="U375" s="6"/>
      <c r="V375" s="6"/>
    </row>
    <row r="376" spans="17:22" x14ac:dyDescent="0.35">
      <c r="Q376" s="13">
        <v>366</v>
      </c>
      <c r="R376" s="6"/>
      <c r="S376" s="6"/>
      <c r="T376" s="6"/>
      <c r="U376" s="6"/>
      <c r="V376" s="6"/>
    </row>
    <row r="377" spans="17:22" x14ac:dyDescent="0.35">
      <c r="Q377" s="13">
        <v>367</v>
      </c>
      <c r="R377" s="6"/>
      <c r="S377" s="6"/>
      <c r="T377" s="6"/>
      <c r="U377" s="6"/>
      <c r="V377" s="6"/>
    </row>
    <row r="378" spans="17:22" x14ac:dyDescent="0.35">
      <c r="Q378" s="13">
        <v>368</v>
      </c>
      <c r="R378" s="6"/>
      <c r="S378" s="6"/>
      <c r="T378" s="6"/>
      <c r="U378" s="6"/>
      <c r="V378" s="6"/>
    </row>
    <row r="379" spans="17:22" x14ac:dyDescent="0.35">
      <c r="Q379" s="13">
        <v>369</v>
      </c>
      <c r="R379" s="6"/>
      <c r="S379" s="6"/>
      <c r="T379" s="6"/>
      <c r="U379" s="6"/>
      <c r="V379" s="6"/>
    </row>
    <row r="380" spans="17:22" x14ac:dyDescent="0.35">
      <c r="Q380" s="13">
        <v>370</v>
      </c>
      <c r="R380" s="6"/>
      <c r="S380" s="6"/>
      <c r="T380" s="6"/>
      <c r="U380" s="6"/>
      <c r="V380" s="6"/>
    </row>
    <row r="381" spans="17:22" x14ac:dyDescent="0.35">
      <c r="Q381" s="13">
        <v>371</v>
      </c>
      <c r="R381" s="6"/>
      <c r="S381" s="6"/>
      <c r="T381" s="6"/>
      <c r="U381" s="6"/>
      <c r="V381" s="6"/>
    </row>
    <row r="382" spans="17:22" x14ac:dyDescent="0.35">
      <c r="Q382" s="13">
        <v>372</v>
      </c>
      <c r="R382" s="6"/>
      <c r="S382" s="6"/>
      <c r="T382" s="6"/>
      <c r="U382" s="6"/>
      <c r="V382" s="6"/>
    </row>
    <row r="383" spans="17:22" x14ac:dyDescent="0.35">
      <c r="Q383" s="13">
        <v>373</v>
      </c>
      <c r="R383" s="6"/>
      <c r="S383" s="6"/>
      <c r="T383" s="6"/>
      <c r="U383" s="6"/>
      <c r="V383" s="6"/>
    </row>
    <row r="384" spans="17:22" x14ac:dyDescent="0.35">
      <c r="Q384" s="13">
        <v>374</v>
      </c>
      <c r="R384" s="6"/>
      <c r="S384" s="6"/>
      <c r="T384" s="6"/>
      <c r="U384" s="6"/>
      <c r="V384" s="6"/>
    </row>
    <row r="385" spans="17:22" x14ac:dyDescent="0.35">
      <c r="Q385" s="13">
        <v>375</v>
      </c>
      <c r="R385" s="6"/>
      <c r="S385" s="6"/>
      <c r="T385" s="6"/>
      <c r="U385" s="6"/>
      <c r="V385" s="6"/>
    </row>
    <row r="386" spans="17:22" x14ac:dyDescent="0.35">
      <c r="Q386" s="13">
        <v>376</v>
      </c>
      <c r="R386" s="6"/>
      <c r="S386" s="6"/>
      <c r="T386" s="6"/>
      <c r="U386" s="6"/>
      <c r="V386" s="6"/>
    </row>
    <row r="387" spans="17:22" x14ac:dyDescent="0.35">
      <c r="Q387" s="13">
        <v>377</v>
      </c>
      <c r="R387" s="6"/>
      <c r="S387" s="6"/>
      <c r="T387" s="6"/>
      <c r="U387" s="6"/>
      <c r="V387" s="6"/>
    </row>
    <row r="388" spans="17:22" x14ac:dyDescent="0.35">
      <c r="Q388" s="13">
        <v>378</v>
      </c>
      <c r="R388" s="6"/>
      <c r="S388" s="6"/>
      <c r="T388" s="6"/>
      <c r="U388" s="6"/>
      <c r="V388" s="6"/>
    </row>
    <row r="389" spans="17:22" x14ac:dyDescent="0.35">
      <c r="Q389" s="13">
        <v>379</v>
      </c>
      <c r="R389" s="6"/>
      <c r="S389" s="6"/>
      <c r="T389" s="6"/>
      <c r="U389" s="6"/>
      <c r="V389" s="6"/>
    </row>
    <row r="390" spans="17:22" x14ac:dyDescent="0.35">
      <c r="Q390" s="13">
        <v>380</v>
      </c>
      <c r="R390" s="6"/>
      <c r="S390" s="6"/>
      <c r="T390" s="6"/>
      <c r="U390" s="6"/>
      <c r="V390" s="6"/>
    </row>
    <row r="391" spans="17:22" x14ac:dyDescent="0.35">
      <c r="Q391" s="13">
        <v>381</v>
      </c>
      <c r="R391" s="6"/>
      <c r="S391" s="6"/>
      <c r="T391" s="6"/>
      <c r="U391" s="6"/>
      <c r="V391" s="6"/>
    </row>
    <row r="392" spans="17:22" x14ac:dyDescent="0.35">
      <c r="Q392" s="13">
        <v>382</v>
      </c>
      <c r="R392" s="6"/>
      <c r="S392" s="6"/>
      <c r="T392" s="6"/>
      <c r="U392" s="6"/>
      <c r="V392" s="6"/>
    </row>
    <row r="393" spans="17:22" x14ac:dyDescent="0.35">
      <c r="Q393" s="13">
        <v>383</v>
      </c>
      <c r="R393" s="6"/>
      <c r="S393" s="6"/>
      <c r="T393" s="6"/>
      <c r="U393" s="6"/>
      <c r="V393" s="6"/>
    </row>
    <row r="394" spans="17:22" x14ac:dyDescent="0.35">
      <c r="Q394" s="13">
        <v>384</v>
      </c>
      <c r="R394" s="6"/>
      <c r="S394" s="6"/>
      <c r="T394" s="6"/>
      <c r="U394" s="6"/>
      <c r="V394" s="6"/>
    </row>
    <row r="395" spans="17:22" x14ac:dyDescent="0.35">
      <c r="Q395" s="13">
        <v>385</v>
      </c>
      <c r="R395" s="6"/>
      <c r="S395" s="6"/>
      <c r="T395" s="6"/>
      <c r="U395" s="6"/>
      <c r="V395" s="6"/>
    </row>
    <row r="396" spans="17:22" x14ac:dyDescent="0.35">
      <c r="Q396" s="13">
        <v>386</v>
      </c>
      <c r="R396" s="6"/>
      <c r="S396" s="6"/>
      <c r="T396" s="6"/>
      <c r="U396" s="6"/>
      <c r="V396" s="6"/>
    </row>
    <row r="397" spans="17:22" x14ac:dyDescent="0.35">
      <c r="Q397" s="13">
        <v>387</v>
      </c>
      <c r="R397" s="6"/>
      <c r="S397" s="6"/>
      <c r="T397" s="6"/>
      <c r="U397" s="6"/>
      <c r="V397" s="6"/>
    </row>
    <row r="398" spans="17:22" x14ac:dyDescent="0.35">
      <c r="Q398" s="13">
        <v>388</v>
      </c>
      <c r="R398" s="6"/>
      <c r="S398" s="6"/>
      <c r="T398" s="6"/>
      <c r="U398" s="6"/>
      <c r="V398" s="6"/>
    </row>
    <row r="399" spans="17:22" x14ac:dyDescent="0.35">
      <c r="Q399" s="13">
        <v>389</v>
      </c>
      <c r="R399" s="6"/>
      <c r="S399" s="6"/>
      <c r="T399" s="6"/>
      <c r="U399" s="6"/>
      <c r="V399" s="6"/>
    </row>
    <row r="400" spans="17:22" x14ac:dyDescent="0.35">
      <c r="Q400" s="13">
        <v>390</v>
      </c>
      <c r="R400" s="6"/>
      <c r="S400" s="6"/>
      <c r="T400" s="6"/>
      <c r="U400" s="6"/>
      <c r="V400" s="6"/>
    </row>
    <row r="401" spans="17:22" x14ac:dyDescent="0.35">
      <c r="Q401" s="13">
        <v>391</v>
      </c>
      <c r="R401" s="6"/>
      <c r="S401" s="6"/>
      <c r="T401" s="6"/>
      <c r="U401" s="6"/>
      <c r="V401" s="6"/>
    </row>
    <row r="402" spans="17:22" x14ac:dyDescent="0.35">
      <c r="Q402" s="13">
        <v>392</v>
      </c>
      <c r="R402" s="6"/>
      <c r="S402" s="6"/>
      <c r="T402" s="6"/>
      <c r="U402" s="6"/>
      <c r="V402" s="6"/>
    </row>
    <row r="403" spans="17:22" x14ac:dyDescent="0.35">
      <c r="Q403" s="13">
        <v>393</v>
      </c>
      <c r="R403" s="6"/>
      <c r="S403" s="6"/>
      <c r="T403" s="6"/>
      <c r="U403" s="6"/>
      <c r="V403" s="6"/>
    </row>
    <row r="404" spans="17:22" x14ac:dyDescent="0.35">
      <c r="Q404" s="13">
        <v>394</v>
      </c>
      <c r="R404" s="6"/>
      <c r="S404" s="6"/>
      <c r="T404" s="6"/>
      <c r="U404" s="6"/>
      <c r="V404" s="6"/>
    </row>
    <row r="405" spans="17:22" x14ac:dyDescent="0.35">
      <c r="Q405" s="13">
        <v>395</v>
      </c>
      <c r="R405" s="6"/>
      <c r="S405" s="6"/>
      <c r="T405" s="6"/>
      <c r="U405" s="6"/>
      <c r="V405" s="6"/>
    </row>
    <row r="406" spans="17:22" x14ac:dyDescent="0.35">
      <c r="Q406" s="13">
        <v>396</v>
      </c>
      <c r="R406" s="6"/>
      <c r="S406" s="6"/>
      <c r="T406" s="6"/>
      <c r="U406" s="6"/>
      <c r="V406" s="6"/>
    </row>
    <row r="407" spans="17:22" x14ac:dyDescent="0.35">
      <c r="Q407" s="13">
        <v>397</v>
      </c>
      <c r="R407" s="6"/>
      <c r="S407" s="6"/>
      <c r="T407" s="6"/>
      <c r="U407" s="6"/>
      <c r="V407" s="6"/>
    </row>
    <row r="408" spans="17:22" x14ac:dyDescent="0.35">
      <c r="Q408" s="13">
        <v>398</v>
      </c>
      <c r="R408" s="6"/>
      <c r="S408" s="6"/>
      <c r="T408" s="6"/>
      <c r="U408" s="6"/>
      <c r="V408" s="6"/>
    </row>
    <row r="409" spans="17:22" x14ac:dyDescent="0.35">
      <c r="Q409" s="13">
        <v>399</v>
      </c>
      <c r="R409" s="6"/>
      <c r="S409" s="6"/>
      <c r="T409" s="6"/>
      <c r="U409" s="6"/>
      <c r="V409" s="6"/>
    </row>
    <row r="410" spans="17:22" x14ac:dyDescent="0.35">
      <c r="Q410" s="13">
        <v>400</v>
      </c>
      <c r="R410" s="6"/>
      <c r="S410" s="6"/>
      <c r="T410" s="6"/>
      <c r="U410" s="6"/>
      <c r="V410" s="6"/>
    </row>
    <row r="411" spans="17:22" x14ac:dyDescent="0.35">
      <c r="Q411" s="13">
        <v>401</v>
      </c>
      <c r="R411" s="6"/>
      <c r="S411" s="6"/>
      <c r="T411" s="6"/>
      <c r="U411" s="6"/>
      <c r="V411" s="6"/>
    </row>
    <row r="412" spans="17:22" x14ac:dyDescent="0.35">
      <c r="Q412" s="13">
        <v>402</v>
      </c>
      <c r="R412" s="6"/>
      <c r="S412" s="6"/>
      <c r="T412" s="6"/>
      <c r="U412" s="6"/>
      <c r="V412" s="6"/>
    </row>
    <row r="413" spans="17:22" x14ac:dyDescent="0.35">
      <c r="Q413" s="13">
        <v>403</v>
      </c>
      <c r="R413" s="6"/>
      <c r="S413" s="6"/>
      <c r="T413" s="6"/>
      <c r="U413" s="6"/>
      <c r="V413" s="6"/>
    </row>
    <row r="414" spans="17:22" x14ac:dyDescent="0.35">
      <c r="Q414" s="13">
        <v>404</v>
      </c>
      <c r="R414" s="6"/>
      <c r="S414" s="6"/>
      <c r="T414" s="6"/>
      <c r="U414" s="6"/>
      <c r="V414" s="6"/>
    </row>
    <row r="415" spans="17:22" x14ac:dyDescent="0.35">
      <c r="Q415" s="13">
        <v>405</v>
      </c>
      <c r="R415" s="6"/>
      <c r="S415" s="6"/>
      <c r="T415" s="6"/>
      <c r="U415" s="6"/>
      <c r="V415" s="6"/>
    </row>
    <row r="416" spans="17:22" x14ac:dyDescent="0.35">
      <c r="Q416" s="13">
        <v>406</v>
      </c>
      <c r="R416" s="6"/>
      <c r="S416" s="6"/>
      <c r="T416" s="6"/>
      <c r="U416" s="6"/>
      <c r="V416" s="6"/>
    </row>
    <row r="417" spans="17:22" x14ac:dyDescent="0.35">
      <c r="Q417" s="13">
        <v>407</v>
      </c>
      <c r="R417" s="6"/>
      <c r="S417" s="6"/>
      <c r="T417" s="6"/>
      <c r="U417" s="6"/>
      <c r="V417" s="6"/>
    </row>
    <row r="418" spans="17:22" x14ac:dyDescent="0.35">
      <c r="Q418" s="13">
        <v>408</v>
      </c>
      <c r="R418" s="6"/>
      <c r="S418" s="6"/>
      <c r="T418" s="6"/>
      <c r="U418" s="6"/>
      <c r="V418" s="6"/>
    </row>
    <row r="419" spans="17:22" x14ac:dyDescent="0.35">
      <c r="Q419" s="13">
        <v>409</v>
      </c>
      <c r="R419" s="6"/>
      <c r="S419" s="6"/>
      <c r="T419" s="6"/>
      <c r="U419" s="6"/>
      <c r="V419" s="6"/>
    </row>
    <row r="420" spans="17:22" x14ac:dyDescent="0.35">
      <c r="Q420" s="13">
        <v>410</v>
      </c>
      <c r="R420" s="6"/>
      <c r="S420" s="6"/>
      <c r="T420" s="6"/>
      <c r="U420" s="6"/>
      <c r="V420" s="6"/>
    </row>
    <row r="421" spans="17:22" x14ac:dyDescent="0.35">
      <c r="Q421" s="13">
        <v>411</v>
      </c>
      <c r="R421" s="6"/>
      <c r="S421" s="6"/>
      <c r="T421" s="6"/>
      <c r="U421" s="6"/>
      <c r="V421" s="6"/>
    </row>
    <row r="422" spans="17:22" x14ac:dyDescent="0.35">
      <c r="Q422" s="13">
        <v>412</v>
      </c>
      <c r="R422" s="6"/>
      <c r="S422" s="6"/>
      <c r="T422" s="6"/>
      <c r="U422" s="6"/>
      <c r="V422" s="6"/>
    </row>
    <row r="423" spans="17:22" x14ac:dyDescent="0.35">
      <c r="Q423" s="13">
        <v>413</v>
      </c>
      <c r="R423" s="6"/>
      <c r="S423" s="6"/>
      <c r="T423" s="6"/>
      <c r="U423" s="6"/>
      <c r="V423" s="6"/>
    </row>
    <row r="424" spans="17:22" x14ac:dyDescent="0.35">
      <c r="Q424" s="13">
        <v>414</v>
      </c>
      <c r="R424" s="6"/>
      <c r="S424" s="6"/>
      <c r="T424" s="6"/>
      <c r="U424" s="6"/>
      <c r="V424" s="6"/>
    </row>
    <row r="425" spans="17:22" x14ac:dyDescent="0.35">
      <c r="Q425" s="13">
        <v>415</v>
      </c>
      <c r="R425" s="6"/>
      <c r="S425" s="6"/>
      <c r="T425" s="6"/>
      <c r="U425" s="6"/>
      <c r="V425" s="6"/>
    </row>
    <row r="426" spans="17:22" x14ac:dyDescent="0.35">
      <c r="Q426" s="13">
        <v>416</v>
      </c>
      <c r="R426" s="6"/>
      <c r="S426" s="6"/>
      <c r="T426" s="6"/>
      <c r="U426" s="6"/>
      <c r="V426" s="6"/>
    </row>
    <row r="427" spans="17:22" x14ac:dyDescent="0.35">
      <c r="Q427" s="13">
        <v>417</v>
      </c>
      <c r="R427" s="6"/>
      <c r="S427" s="6"/>
      <c r="T427" s="6"/>
      <c r="U427" s="6"/>
      <c r="V427" s="6"/>
    </row>
    <row r="428" spans="17:22" x14ac:dyDescent="0.35">
      <c r="Q428" s="13">
        <v>418</v>
      </c>
      <c r="R428" s="6"/>
      <c r="S428" s="6"/>
      <c r="T428" s="6"/>
      <c r="U428" s="6"/>
      <c r="V428" s="6"/>
    </row>
    <row r="429" spans="17:22" x14ac:dyDescent="0.35">
      <c r="Q429" s="13">
        <v>419</v>
      </c>
      <c r="R429" s="6"/>
      <c r="S429" s="6"/>
      <c r="T429" s="6"/>
      <c r="U429" s="6"/>
      <c r="V429" s="6"/>
    </row>
    <row r="430" spans="17:22" x14ac:dyDescent="0.35">
      <c r="Q430" s="13">
        <v>420</v>
      </c>
      <c r="R430" s="6"/>
      <c r="S430" s="6"/>
      <c r="T430" s="6"/>
      <c r="U430" s="6"/>
      <c r="V430" s="6"/>
    </row>
    <row r="431" spans="17:22" x14ac:dyDescent="0.35">
      <c r="Q431" s="13">
        <v>421</v>
      </c>
      <c r="R431" s="6"/>
      <c r="S431" s="6"/>
      <c r="T431" s="6"/>
      <c r="U431" s="6"/>
      <c r="V431" s="6"/>
    </row>
    <row r="432" spans="17:22" x14ac:dyDescent="0.35">
      <c r="Q432" s="13">
        <v>422</v>
      </c>
      <c r="R432" s="6"/>
      <c r="S432" s="6"/>
      <c r="T432" s="6"/>
      <c r="U432" s="6"/>
      <c r="V432" s="6"/>
    </row>
    <row r="433" spans="17:22" x14ac:dyDescent="0.35">
      <c r="Q433" s="13">
        <v>423</v>
      </c>
      <c r="R433" s="6"/>
      <c r="S433" s="6"/>
      <c r="T433" s="6"/>
      <c r="U433" s="6"/>
      <c r="V433" s="6"/>
    </row>
    <row r="434" spans="17:22" x14ac:dyDescent="0.35">
      <c r="Q434" s="13">
        <v>424</v>
      </c>
      <c r="R434" s="6"/>
      <c r="S434" s="6"/>
      <c r="T434" s="6"/>
      <c r="U434" s="6"/>
      <c r="V434" s="6"/>
    </row>
    <row r="435" spans="17:22" x14ac:dyDescent="0.35">
      <c r="Q435" s="13">
        <v>425</v>
      </c>
      <c r="R435" s="6"/>
      <c r="S435" s="6"/>
      <c r="T435" s="6"/>
      <c r="U435" s="6"/>
      <c r="V435" s="6"/>
    </row>
    <row r="436" spans="17:22" x14ac:dyDescent="0.35">
      <c r="Q436" s="13">
        <v>426</v>
      </c>
      <c r="R436" s="6"/>
      <c r="S436" s="6"/>
      <c r="T436" s="6"/>
      <c r="U436" s="6"/>
      <c r="V436" s="6"/>
    </row>
    <row r="437" spans="17:22" x14ac:dyDescent="0.35">
      <c r="Q437" s="13">
        <v>427</v>
      </c>
      <c r="R437" s="6"/>
      <c r="S437" s="6"/>
      <c r="T437" s="6"/>
      <c r="U437" s="6"/>
      <c r="V437" s="6"/>
    </row>
    <row r="438" spans="17:22" x14ac:dyDescent="0.35">
      <c r="Q438" s="13">
        <v>428</v>
      </c>
      <c r="R438" s="6"/>
      <c r="S438" s="6"/>
      <c r="T438" s="6"/>
      <c r="U438" s="6"/>
      <c r="V438" s="6"/>
    </row>
    <row r="439" spans="17:22" x14ac:dyDescent="0.35">
      <c r="Q439" s="13">
        <v>429</v>
      </c>
      <c r="R439" s="6"/>
      <c r="S439" s="6"/>
      <c r="T439" s="6"/>
      <c r="U439" s="6"/>
      <c r="V439" s="6"/>
    </row>
    <row r="440" spans="17:22" x14ac:dyDescent="0.35">
      <c r="Q440" s="13">
        <v>430</v>
      </c>
      <c r="R440" s="6"/>
      <c r="S440" s="6"/>
      <c r="T440" s="6"/>
      <c r="U440" s="6"/>
      <c r="V440" s="6"/>
    </row>
    <row r="441" spans="17:22" x14ac:dyDescent="0.35">
      <c r="Q441" s="13">
        <v>431</v>
      </c>
      <c r="R441" s="6"/>
      <c r="S441" s="6"/>
      <c r="T441" s="6"/>
      <c r="U441" s="6"/>
      <c r="V441" s="6"/>
    </row>
    <row r="442" spans="17:22" x14ac:dyDescent="0.35">
      <c r="Q442" s="13">
        <v>432</v>
      </c>
      <c r="R442" s="6"/>
      <c r="S442" s="6"/>
      <c r="T442" s="6"/>
      <c r="U442" s="6"/>
      <c r="V442" s="6"/>
    </row>
    <row r="443" spans="17:22" x14ac:dyDescent="0.35">
      <c r="Q443" s="13">
        <v>433</v>
      </c>
      <c r="R443" s="6"/>
      <c r="S443" s="6"/>
      <c r="T443" s="6"/>
      <c r="U443" s="6"/>
      <c r="V443" s="6"/>
    </row>
    <row r="444" spans="17:22" x14ac:dyDescent="0.35">
      <c r="Q444" s="13">
        <v>434</v>
      </c>
      <c r="R444" s="6"/>
      <c r="S444" s="6"/>
      <c r="T444" s="6"/>
      <c r="U444" s="6"/>
      <c r="V444" s="6"/>
    </row>
    <row r="445" spans="17:22" x14ac:dyDescent="0.35">
      <c r="Q445" s="13">
        <v>435</v>
      </c>
      <c r="R445" s="6"/>
      <c r="S445" s="6"/>
      <c r="T445" s="6"/>
      <c r="U445" s="6"/>
      <c r="V445" s="6"/>
    </row>
    <row r="446" spans="17:22" x14ac:dyDescent="0.35">
      <c r="Q446" s="13">
        <v>436</v>
      </c>
      <c r="R446" s="6"/>
      <c r="S446" s="6"/>
      <c r="T446" s="6"/>
      <c r="U446" s="6"/>
      <c r="V446" s="6"/>
    </row>
    <row r="447" spans="17:22" x14ac:dyDescent="0.35">
      <c r="Q447" s="13">
        <v>437</v>
      </c>
      <c r="R447" s="6"/>
      <c r="S447" s="6"/>
      <c r="T447" s="6"/>
      <c r="U447" s="6"/>
      <c r="V447" s="6"/>
    </row>
    <row r="448" spans="17:22" x14ac:dyDescent="0.35">
      <c r="Q448" s="13">
        <v>438</v>
      </c>
      <c r="R448" s="6"/>
      <c r="S448" s="6"/>
      <c r="T448" s="6"/>
      <c r="U448" s="6"/>
      <c r="V448" s="6"/>
    </row>
    <row r="449" spans="17:22" x14ac:dyDescent="0.35">
      <c r="Q449" s="13">
        <v>439</v>
      </c>
      <c r="R449" s="6"/>
      <c r="S449" s="6"/>
      <c r="T449" s="6"/>
      <c r="U449" s="6"/>
      <c r="V449" s="6"/>
    </row>
    <row r="450" spans="17:22" x14ac:dyDescent="0.35">
      <c r="Q450" s="13">
        <v>440</v>
      </c>
      <c r="R450" s="6"/>
      <c r="S450" s="6"/>
      <c r="T450" s="6"/>
      <c r="U450" s="6"/>
      <c r="V450" s="6"/>
    </row>
    <row r="451" spans="17:22" x14ac:dyDescent="0.35">
      <c r="Q451" s="13">
        <v>441</v>
      </c>
      <c r="R451" s="6"/>
      <c r="S451" s="6"/>
      <c r="T451" s="6"/>
      <c r="U451" s="6"/>
      <c r="V451" s="6"/>
    </row>
    <row r="452" spans="17:22" x14ac:dyDescent="0.35">
      <c r="Q452" s="13">
        <v>442</v>
      </c>
      <c r="R452" s="6"/>
      <c r="S452" s="6"/>
      <c r="T452" s="6"/>
      <c r="U452" s="6"/>
      <c r="V452" s="6"/>
    </row>
    <row r="453" spans="17:22" x14ac:dyDescent="0.35">
      <c r="Q453" s="13">
        <v>443</v>
      </c>
      <c r="R453" s="6"/>
      <c r="S453" s="6"/>
      <c r="T453" s="6"/>
      <c r="U453" s="6"/>
      <c r="V453" s="6"/>
    </row>
    <row r="454" spans="17:22" x14ac:dyDescent="0.35">
      <c r="Q454" s="13">
        <v>444</v>
      </c>
      <c r="R454" s="6"/>
      <c r="S454" s="6"/>
      <c r="T454" s="6"/>
      <c r="U454" s="6"/>
      <c r="V454" s="6"/>
    </row>
    <row r="455" spans="17:22" x14ac:dyDescent="0.35">
      <c r="Q455" s="13">
        <v>445</v>
      </c>
      <c r="R455" s="6"/>
      <c r="S455" s="6"/>
      <c r="T455" s="6"/>
      <c r="U455" s="6"/>
      <c r="V455" s="6"/>
    </row>
    <row r="456" spans="17:22" x14ac:dyDescent="0.35">
      <c r="Q456" s="13">
        <v>446</v>
      </c>
      <c r="R456" s="6"/>
      <c r="S456" s="6"/>
      <c r="T456" s="6"/>
      <c r="U456" s="6"/>
      <c r="V456" s="6"/>
    </row>
    <row r="457" spans="17:22" x14ac:dyDescent="0.35">
      <c r="Q457" s="13">
        <v>447</v>
      </c>
      <c r="R457" s="6"/>
      <c r="S457" s="6"/>
      <c r="T457" s="6"/>
      <c r="U457" s="6"/>
      <c r="V457" s="6"/>
    </row>
    <row r="458" spans="17:22" x14ac:dyDescent="0.35">
      <c r="Q458" s="13">
        <v>448</v>
      </c>
      <c r="R458" s="6"/>
      <c r="S458" s="6"/>
      <c r="T458" s="6"/>
      <c r="U458" s="6"/>
      <c r="V458" s="6"/>
    </row>
    <row r="459" spans="17:22" x14ac:dyDescent="0.35">
      <c r="Q459" s="13">
        <v>449</v>
      </c>
      <c r="R459" s="6"/>
      <c r="S459" s="6"/>
      <c r="T459" s="6"/>
      <c r="U459" s="6"/>
      <c r="V459" s="6"/>
    </row>
    <row r="460" spans="17:22" x14ac:dyDescent="0.35">
      <c r="Q460" s="13">
        <v>450</v>
      </c>
      <c r="R460" s="6"/>
      <c r="S460" s="6"/>
      <c r="T460" s="6"/>
      <c r="U460" s="6"/>
      <c r="V460" s="6"/>
    </row>
    <row r="461" spans="17:22" x14ac:dyDescent="0.35">
      <c r="Q461" s="13">
        <v>451</v>
      </c>
      <c r="R461" s="6"/>
      <c r="S461" s="6"/>
      <c r="T461" s="6"/>
      <c r="U461" s="6"/>
      <c r="V461" s="6"/>
    </row>
    <row r="462" spans="17:22" x14ac:dyDescent="0.35">
      <c r="Q462" s="13">
        <v>452</v>
      </c>
      <c r="R462" s="6"/>
      <c r="S462" s="6"/>
      <c r="T462" s="6"/>
      <c r="U462" s="6"/>
      <c r="V462" s="6"/>
    </row>
    <row r="463" spans="17:22" x14ac:dyDescent="0.35">
      <c r="Q463" s="13">
        <v>453</v>
      </c>
      <c r="R463" s="6"/>
      <c r="S463" s="6"/>
      <c r="T463" s="6"/>
      <c r="U463" s="6"/>
      <c r="V463" s="6"/>
    </row>
    <row r="464" spans="17:22" x14ac:dyDescent="0.35">
      <c r="Q464" s="13">
        <v>454</v>
      </c>
      <c r="R464" s="6"/>
      <c r="S464" s="6"/>
      <c r="T464" s="6"/>
      <c r="U464" s="6"/>
      <c r="V464" s="6"/>
    </row>
    <row r="465" spans="17:22" x14ac:dyDescent="0.35">
      <c r="Q465" s="13">
        <v>455</v>
      </c>
      <c r="R465" s="6"/>
      <c r="S465" s="6"/>
      <c r="T465" s="6"/>
      <c r="U465" s="6"/>
      <c r="V465" s="6"/>
    </row>
    <row r="466" spans="17:22" x14ac:dyDescent="0.35">
      <c r="Q466" s="13">
        <v>456</v>
      </c>
      <c r="R466" s="6"/>
      <c r="S466" s="6"/>
      <c r="T466" s="6"/>
      <c r="U466" s="6"/>
      <c r="V466" s="6"/>
    </row>
    <row r="467" spans="17:22" x14ac:dyDescent="0.35">
      <c r="Q467" s="13">
        <v>457</v>
      </c>
      <c r="R467" s="6"/>
      <c r="S467" s="6"/>
      <c r="T467" s="6"/>
      <c r="U467" s="6"/>
      <c r="V467" s="6"/>
    </row>
    <row r="468" spans="17:22" x14ac:dyDescent="0.35">
      <c r="Q468" s="13">
        <v>458</v>
      </c>
      <c r="R468" s="6"/>
      <c r="S468" s="6"/>
      <c r="T468" s="6"/>
      <c r="U468" s="6"/>
      <c r="V468" s="6"/>
    </row>
    <row r="469" spans="17:22" x14ac:dyDescent="0.35">
      <c r="Q469" s="13">
        <v>459</v>
      </c>
      <c r="R469" s="6"/>
      <c r="S469" s="6"/>
      <c r="T469" s="6"/>
      <c r="U469" s="6"/>
      <c r="V469" s="6"/>
    </row>
    <row r="470" spans="17:22" x14ac:dyDescent="0.35">
      <c r="Q470" s="13">
        <v>460</v>
      </c>
      <c r="R470" s="6"/>
      <c r="S470" s="6"/>
      <c r="T470" s="6"/>
      <c r="U470" s="6"/>
      <c r="V470" s="6"/>
    </row>
    <row r="471" spans="17:22" x14ac:dyDescent="0.35">
      <c r="Q471" s="13">
        <v>461</v>
      </c>
      <c r="R471" s="6"/>
      <c r="S471" s="6"/>
      <c r="T471" s="6"/>
      <c r="U471" s="6"/>
      <c r="V471" s="6"/>
    </row>
    <row r="472" spans="17:22" x14ac:dyDescent="0.35">
      <c r="Q472" s="13">
        <v>462</v>
      </c>
      <c r="R472" s="6"/>
      <c r="S472" s="6"/>
      <c r="T472" s="6"/>
      <c r="U472" s="6"/>
      <c r="V472" s="6"/>
    </row>
    <row r="473" spans="17:22" x14ac:dyDescent="0.35">
      <c r="Q473" s="13">
        <v>463</v>
      </c>
      <c r="R473" s="6"/>
      <c r="S473" s="6"/>
      <c r="T473" s="6"/>
      <c r="U473" s="6"/>
      <c r="V473" s="6"/>
    </row>
    <row r="474" spans="17:22" x14ac:dyDescent="0.35">
      <c r="Q474" s="13">
        <v>464</v>
      </c>
      <c r="R474" s="6"/>
      <c r="S474" s="6"/>
      <c r="T474" s="6"/>
      <c r="U474" s="6"/>
      <c r="V474" s="6"/>
    </row>
    <row r="475" spans="17:22" x14ac:dyDescent="0.35">
      <c r="Q475" s="13">
        <v>465</v>
      </c>
      <c r="R475" s="6"/>
      <c r="S475" s="6"/>
      <c r="T475" s="6"/>
      <c r="U475" s="6"/>
      <c r="V475" s="6"/>
    </row>
    <row r="476" spans="17:22" x14ac:dyDescent="0.35">
      <c r="Q476" s="13">
        <v>466</v>
      </c>
      <c r="R476" s="6"/>
      <c r="S476" s="6"/>
      <c r="T476" s="6"/>
      <c r="U476" s="6"/>
      <c r="V476" s="6"/>
    </row>
    <row r="477" spans="17:22" x14ac:dyDescent="0.35">
      <c r="Q477" s="13">
        <v>467</v>
      </c>
      <c r="R477" s="6"/>
      <c r="S477" s="6"/>
      <c r="T477" s="6"/>
      <c r="U477" s="6"/>
      <c r="V477" s="6"/>
    </row>
    <row r="478" spans="17:22" x14ac:dyDescent="0.35">
      <c r="Q478" s="13">
        <v>468</v>
      </c>
      <c r="R478" s="6"/>
      <c r="S478" s="6"/>
      <c r="T478" s="6"/>
      <c r="U478" s="6"/>
      <c r="V478" s="6"/>
    </row>
    <row r="479" spans="17:22" x14ac:dyDescent="0.35">
      <c r="Q479" s="13">
        <v>469</v>
      </c>
      <c r="R479" s="6"/>
      <c r="S479" s="6"/>
      <c r="T479" s="6"/>
      <c r="U479" s="6"/>
      <c r="V479" s="6"/>
    </row>
    <row r="480" spans="17:22" x14ac:dyDescent="0.35">
      <c r="Q480" s="13">
        <v>470</v>
      </c>
      <c r="R480" s="6"/>
      <c r="S480" s="6"/>
      <c r="T480" s="6"/>
      <c r="U480" s="6"/>
      <c r="V480" s="6"/>
    </row>
    <row r="481" spans="17:22" x14ac:dyDescent="0.35">
      <c r="Q481" s="13">
        <v>471</v>
      </c>
      <c r="R481" s="6"/>
      <c r="S481" s="6"/>
      <c r="T481" s="6"/>
      <c r="U481" s="6"/>
      <c r="V481" s="6"/>
    </row>
    <row r="482" spans="17:22" x14ac:dyDescent="0.35">
      <c r="Q482" s="13">
        <v>472</v>
      </c>
      <c r="R482" s="6"/>
      <c r="S482" s="6"/>
      <c r="T482" s="6"/>
      <c r="U482" s="6"/>
      <c r="V482" s="6"/>
    </row>
    <row r="483" spans="17:22" x14ac:dyDescent="0.35">
      <c r="Q483" s="13">
        <v>473</v>
      </c>
      <c r="R483" s="6"/>
      <c r="S483" s="6"/>
      <c r="T483" s="6"/>
      <c r="U483" s="6"/>
      <c r="V483" s="6"/>
    </row>
    <row r="484" spans="17:22" x14ac:dyDescent="0.35">
      <c r="Q484" s="13">
        <v>474</v>
      </c>
      <c r="R484" s="6"/>
      <c r="S484" s="6"/>
      <c r="T484" s="6"/>
      <c r="U484" s="6"/>
      <c r="V484" s="6"/>
    </row>
    <row r="485" spans="17:22" x14ac:dyDescent="0.35">
      <c r="Q485" s="13">
        <v>475</v>
      </c>
      <c r="R485" s="6"/>
      <c r="S485" s="6"/>
      <c r="T485" s="6"/>
      <c r="U485" s="6"/>
      <c r="V485" s="6"/>
    </row>
    <row r="486" spans="17:22" x14ac:dyDescent="0.35">
      <c r="Q486" s="13">
        <v>476</v>
      </c>
      <c r="R486" s="6"/>
      <c r="S486" s="6"/>
      <c r="T486" s="6"/>
      <c r="U486" s="6"/>
      <c r="V486" s="6"/>
    </row>
    <row r="487" spans="17:22" x14ac:dyDescent="0.35">
      <c r="Q487" s="13">
        <v>477</v>
      </c>
      <c r="R487" s="6"/>
      <c r="S487" s="6"/>
      <c r="T487" s="6"/>
      <c r="U487" s="6"/>
      <c r="V487" s="6"/>
    </row>
    <row r="488" spans="17:22" x14ac:dyDescent="0.35">
      <c r="Q488" s="13">
        <v>478</v>
      </c>
      <c r="R488" s="6"/>
      <c r="S488" s="6"/>
      <c r="T488" s="6"/>
      <c r="U488" s="6"/>
      <c r="V488" s="6"/>
    </row>
    <row r="489" spans="17:22" x14ac:dyDescent="0.35">
      <c r="Q489" s="13">
        <v>479</v>
      </c>
      <c r="R489" s="6"/>
      <c r="S489" s="6"/>
      <c r="T489" s="6"/>
      <c r="U489" s="6"/>
      <c r="V489" s="6"/>
    </row>
    <row r="490" spans="17:22" x14ac:dyDescent="0.35">
      <c r="Q490" s="13">
        <v>480</v>
      </c>
      <c r="R490" s="6"/>
      <c r="S490" s="6"/>
      <c r="T490" s="6"/>
      <c r="U490" s="6"/>
      <c r="V490" s="6"/>
    </row>
    <row r="491" spans="17:22" x14ac:dyDescent="0.35">
      <c r="Q491" s="13">
        <v>481</v>
      </c>
      <c r="R491" s="6"/>
      <c r="S491" s="6"/>
      <c r="T491" s="6"/>
      <c r="U491" s="6"/>
      <c r="V491" s="6"/>
    </row>
    <row r="492" spans="17:22" x14ac:dyDescent="0.35">
      <c r="Q492" s="13">
        <v>482</v>
      </c>
      <c r="R492" s="6"/>
      <c r="S492" s="6"/>
      <c r="T492" s="6"/>
      <c r="U492" s="6"/>
      <c r="V492" s="6"/>
    </row>
    <row r="493" spans="17:22" x14ac:dyDescent="0.35">
      <c r="Q493" s="13">
        <v>483</v>
      </c>
      <c r="R493" s="6"/>
      <c r="S493" s="6"/>
      <c r="T493" s="6"/>
      <c r="U493" s="6"/>
      <c r="V493" s="6"/>
    </row>
    <row r="494" spans="17:22" x14ac:dyDescent="0.35">
      <c r="Q494" s="13">
        <v>484</v>
      </c>
      <c r="R494" s="6"/>
      <c r="S494" s="6"/>
      <c r="T494" s="6"/>
      <c r="U494" s="6"/>
      <c r="V494" s="6"/>
    </row>
    <row r="495" spans="17:22" x14ac:dyDescent="0.35">
      <c r="Q495" s="13">
        <v>485</v>
      </c>
      <c r="R495" s="6"/>
      <c r="S495" s="6"/>
      <c r="T495" s="6"/>
      <c r="U495" s="6"/>
      <c r="V495" s="6"/>
    </row>
    <row r="496" spans="17:22" x14ac:dyDescent="0.35">
      <c r="Q496" s="13">
        <v>486</v>
      </c>
      <c r="R496" s="6"/>
      <c r="S496" s="6"/>
      <c r="T496" s="6"/>
      <c r="U496" s="6"/>
      <c r="V496" s="6"/>
    </row>
    <row r="497" spans="17:22" x14ac:dyDescent="0.35">
      <c r="Q497" s="13">
        <v>487</v>
      </c>
      <c r="R497" s="6"/>
      <c r="S497" s="6"/>
      <c r="T497" s="6"/>
      <c r="U497" s="6"/>
      <c r="V497" s="6"/>
    </row>
    <row r="498" spans="17:22" x14ac:dyDescent="0.35">
      <c r="Q498" s="13">
        <v>488</v>
      </c>
      <c r="R498" s="6"/>
      <c r="S498" s="6"/>
      <c r="T498" s="6"/>
      <c r="U498" s="6"/>
      <c r="V498" s="6"/>
    </row>
    <row r="499" spans="17:22" x14ac:dyDescent="0.35">
      <c r="Q499" s="13">
        <v>489</v>
      </c>
      <c r="R499" s="6"/>
      <c r="S499" s="6"/>
      <c r="T499" s="6"/>
      <c r="U499" s="6"/>
      <c r="V499" s="6"/>
    </row>
    <row r="500" spans="17:22" x14ac:dyDescent="0.35">
      <c r="Q500" s="13">
        <v>490</v>
      </c>
      <c r="R500" s="6"/>
      <c r="S500" s="6"/>
      <c r="T500" s="6"/>
      <c r="U500" s="6"/>
      <c r="V500" s="6"/>
    </row>
    <row r="501" spans="17:22" x14ac:dyDescent="0.35">
      <c r="Q501" s="13">
        <v>491</v>
      </c>
      <c r="R501" s="6"/>
      <c r="S501" s="6"/>
      <c r="T501" s="6"/>
      <c r="U501" s="6"/>
      <c r="V501" s="6"/>
    </row>
    <row r="502" spans="17:22" x14ac:dyDescent="0.35">
      <c r="Q502" s="13">
        <v>492</v>
      </c>
      <c r="R502" s="6"/>
      <c r="S502" s="6"/>
      <c r="T502" s="6"/>
      <c r="U502" s="6"/>
      <c r="V502" s="6"/>
    </row>
    <row r="503" spans="17:22" x14ac:dyDescent="0.35">
      <c r="Q503" s="13">
        <v>493</v>
      </c>
      <c r="R503" s="6"/>
      <c r="S503" s="6"/>
      <c r="T503" s="6"/>
      <c r="U503" s="6"/>
      <c r="V503" s="6"/>
    </row>
    <row r="504" spans="17:22" x14ac:dyDescent="0.35">
      <c r="Q504" s="13">
        <v>494</v>
      </c>
      <c r="R504" s="6"/>
      <c r="S504" s="6"/>
      <c r="T504" s="6"/>
      <c r="U504" s="6"/>
      <c r="V504" s="6"/>
    </row>
    <row r="505" spans="17:22" x14ac:dyDescent="0.35">
      <c r="Q505" s="13">
        <v>495</v>
      </c>
      <c r="R505" s="6"/>
      <c r="S505" s="6"/>
      <c r="T505" s="6"/>
      <c r="U505" s="6"/>
      <c r="V505" s="6"/>
    </row>
    <row r="506" spans="17:22" x14ac:dyDescent="0.35">
      <c r="Q506" s="13">
        <v>496</v>
      </c>
      <c r="R506" s="6"/>
      <c r="S506" s="6"/>
      <c r="T506" s="6"/>
      <c r="U506" s="6"/>
      <c r="V506" s="6"/>
    </row>
    <row r="507" spans="17:22" x14ac:dyDescent="0.35">
      <c r="Q507" s="13">
        <v>497</v>
      </c>
      <c r="R507" s="6"/>
      <c r="S507" s="6"/>
      <c r="T507" s="6"/>
      <c r="U507" s="6"/>
      <c r="V507" s="6"/>
    </row>
    <row r="508" spans="17:22" x14ac:dyDescent="0.35">
      <c r="Q508" s="13">
        <v>498</v>
      </c>
      <c r="R508" s="6"/>
      <c r="S508" s="6"/>
      <c r="T508" s="6"/>
      <c r="U508" s="6"/>
      <c r="V508" s="6"/>
    </row>
    <row r="509" spans="17:22" x14ac:dyDescent="0.35">
      <c r="Q509" s="13">
        <v>499</v>
      </c>
      <c r="R509" s="6"/>
      <c r="S509" s="6"/>
      <c r="T509" s="6"/>
      <c r="U509" s="6"/>
      <c r="V509" s="6"/>
    </row>
    <row r="510" spans="17:22" x14ac:dyDescent="0.35">
      <c r="Q510" s="13">
        <v>500</v>
      </c>
      <c r="R510" s="6"/>
      <c r="S510" s="6"/>
      <c r="T510" s="6"/>
      <c r="U510" s="6"/>
      <c r="V510" s="6"/>
    </row>
    <row r="511" spans="17:22" x14ac:dyDescent="0.35">
      <c r="Q511" s="13">
        <v>501</v>
      </c>
      <c r="R511" s="6"/>
      <c r="S511" s="6"/>
      <c r="T511" s="6"/>
      <c r="U511" s="6"/>
      <c r="V511" s="6"/>
    </row>
    <row r="512" spans="17:22" x14ac:dyDescent="0.35">
      <c r="Q512" s="13">
        <v>502</v>
      </c>
      <c r="R512" s="6"/>
      <c r="S512" s="6"/>
      <c r="T512" s="6"/>
      <c r="U512" s="6"/>
      <c r="V512" s="6"/>
    </row>
    <row r="513" spans="17:22" x14ac:dyDescent="0.35">
      <c r="Q513" s="13">
        <v>503</v>
      </c>
      <c r="R513" s="6"/>
      <c r="S513" s="6"/>
      <c r="T513" s="6"/>
      <c r="U513" s="6"/>
      <c r="V513" s="6"/>
    </row>
    <row r="514" spans="17:22" x14ac:dyDescent="0.35">
      <c r="Q514" s="13">
        <v>504</v>
      </c>
      <c r="R514" s="6"/>
      <c r="S514" s="6"/>
      <c r="T514" s="6"/>
      <c r="U514" s="6"/>
      <c r="V514" s="6"/>
    </row>
    <row r="515" spans="17:22" x14ac:dyDescent="0.35">
      <c r="Q515" s="13">
        <v>505</v>
      </c>
      <c r="R515" s="6"/>
      <c r="S515" s="6"/>
      <c r="T515" s="6"/>
      <c r="U515" s="6"/>
      <c r="V515" s="6"/>
    </row>
    <row r="516" spans="17:22" x14ac:dyDescent="0.35">
      <c r="Q516" s="13">
        <v>506</v>
      </c>
      <c r="R516" s="6"/>
      <c r="S516" s="6"/>
      <c r="T516" s="6"/>
      <c r="U516" s="6"/>
      <c r="V516" s="6"/>
    </row>
    <row r="517" spans="17:22" x14ac:dyDescent="0.35">
      <c r="Q517" s="13">
        <v>507</v>
      </c>
      <c r="R517" s="6"/>
      <c r="S517" s="6"/>
      <c r="T517" s="6"/>
      <c r="U517" s="6"/>
      <c r="V517" s="6"/>
    </row>
    <row r="518" spans="17:22" x14ac:dyDescent="0.35">
      <c r="Q518" s="13">
        <v>508</v>
      </c>
      <c r="R518" s="6"/>
      <c r="S518" s="6"/>
      <c r="T518" s="6"/>
      <c r="U518" s="6"/>
      <c r="V518" s="6"/>
    </row>
    <row r="519" spans="17:22" x14ac:dyDescent="0.35">
      <c r="Q519" s="13">
        <v>509</v>
      </c>
      <c r="R519" s="6"/>
      <c r="S519" s="6"/>
      <c r="T519" s="6"/>
      <c r="U519" s="6"/>
      <c r="V519" s="6"/>
    </row>
    <row r="520" spans="17:22" x14ac:dyDescent="0.35">
      <c r="Q520" s="13">
        <v>510</v>
      </c>
      <c r="R520" s="6"/>
      <c r="S520" s="6"/>
      <c r="T520" s="6"/>
      <c r="U520" s="6"/>
      <c r="V520" s="6"/>
    </row>
    <row r="521" spans="17:22" x14ac:dyDescent="0.35">
      <c r="Q521" s="13">
        <v>511</v>
      </c>
      <c r="R521" s="6"/>
      <c r="S521" s="6"/>
      <c r="T521" s="6"/>
      <c r="U521" s="6"/>
      <c r="V521" s="6"/>
    </row>
    <row r="522" spans="17:22" x14ac:dyDescent="0.35">
      <c r="Q522" s="13">
        <v>512</v>
      </c>
      <c r="R522" s="6"/>
      <c r="S522" s="6"/>
      <c r="T522" s="6"/>
      <c r="U522" s="6"/>
      <c r="V522" s="6"/>
    </row>
    <row r="523" spans="17:22" x14ac:dyDescent="0.35">
      <c r="Q523" s="13">
        <v>513</v>
      </c>
      <c r="R523" s="6"/>
      <c r="S523" s="6"/>
      <c r="T523" s="6"/>
      <c r="U523" s="6"/>
      <c r="V523" s="6"/>
    </row>
    <row r="524" spans="17:22" x14ac:dyDescent="0.35">
      <c r="Q524" s="13">
        <v>514</v>
      </c>
      <c r="R524" s="6"/>
      <c r="S524" s="6"/>
      <c r="T524" s="6"/>
      <c r="U524" s="6"/>
      <c r="V524" s="6"/>
    </row>
    <row r="525" spans="17:22" x14ac:dyDescent="0.35">
      <c r="Q525" s="13">
        <v>515</v>
      </c>
      <c r="R525" s="6"/>
      <c r="S525" s="6"/>
      <c r="T525" s="6"/>
      <c r="U525" s="6"/>
      <c r="V525" s="6"/>
    </row>
    <row r="526" spans="17:22" x14ac:dyDescent="0.35">
      <c r="Q526" s="13">
        <v>516</v>
      </c>
      <c r="R526" s="6"/>
      <c r="S526" s="6"/>
      <c r="T526" s="6"/>
      <c r="U526" s="6"/>
      <c r="V526" s="6"/>
    </row>
    <row r="527" spans="17:22" x14ac:dyDescent="0.35">
      <c r="Q527" s="13">
        <v>517</v>
      </c>
      <c r="R527" s="6"/>
      <c r="S527" s="6"/>
      <c r="T527" s="6"/>
      <c r="U527" s="6"/>
      <c r="V527" s="6"/>
    </row>
    <row r="528" spans="17:22" x14ac:dyDescent="0.35">
      <c r="Q528" s="13">
        <v>518</v>
      </c>
      <c r="R528" s="6"/>
      <c r="S528" s="6"/>
      <c r="T528" s="6"/>
      <c r="U528" s="6"/>
      <c r="V528" s="6"/>
    </row>
    <row r="529" spans="17:22" x14ac:dyDescent="0.35">
      <c r="Q529" s="13">
        <v>519</v>
      </c>
      <c r="R529" s="6"/>
      <c r="S529" s="6"/>
      <c r="T529" s="6"/>
      <c r="U529" s="6"/>
      <c r="V529" s="6"/>
    </row>
    <row r="530" spans="17:22" x14ac:dyDescent="0.35">
      <c r="Q530" s="13">
        <v>520</v>
      </c>
      <c r="R530" s="6"/>
      <c r="S530" s="6"/>
      <c r="T530" s="6"/>
      <c r="U530" s="6"/>
      <c r="V530" s="6"/>
    </row>
    <row r="531" spans="17:22" x14ac:dyDescent="0.35">
      <c r="Q531" s="13">
        <v>521</v>
      </c>
      <c r="R531" s="6"/>
      <c r="S531" s="6"/>
      <c r="T531" s="6"/>
      <c r="U531" s="6"/>
      <c r="V531" s="6"/>
    </row>
    <row r="532" spans="17:22" x14ac:dyDescent="0.35">
      <c r="Q532" s="13">
        <v>522</v>
      </c>
      <c r="R532" s="6"/>
      <c r="S532" s="6"/>
      <c r="T532" s="6"/>
      <c r="U532" s="6"/>
      <c r="V532" s="6"/>
    </row>
    <row r="533" spans="17:22" x14ac:dyDescent="0.35">
      <c r="Q533" s="13">
        <v>523</v>
      </c>
      <c r="R533" s="6"/>
      <c r="S533" s="6"/>
      <c r="T533" s="6"/>
      <c r="U533" s="6"/>
      <c r="V533" s="6"/>
    </row>
    <row r="534" spans="17:22" x14ac:dyDescent="0.35">
      <c r="Q534" s="13">
        <v>524</v>
      </c>
      <c r="R534" s="6"/>
      <c r="S534" s="6"/>
      <c r="T534" s="6"/>
      <c r="U534" s="6"/>
      <c r="V534" s="6"/>
    </row>
    <row r="535" spans="17:22" x14ac:dyDescent="0.35">
      <c r="Q535" s="13">
        <v>525</v>
      </c>
      <c r="R535" s="6"/>
      <c r="S535" s="6"/>
      <c r="T535" s="6"/>
      <c r="U535" s="6"/>
      <c r="V535" s="6"/>
    </row>
    <row r="536" spans="17:22" x14ac:dyDescent="0.35">
      <c r="Q536" s="13">
        <v>526</v>
      </c>
      <c r="R536" s="6"/>
      <c r="S536" s="6"/>
      <c r="T536" s="6"/>
      <c r="U536" s="6"/>
      <c r="V536" s="6"/>
    </row>
    <row r="537" spans="17:22" x14ac:dyDescent="0.35">
      <c r="Q537" s="13">
        <v>527</v>
      </c>
      <c r="R537" s="6"/>
      <c r="S537" s="6"/>
      <c r="T537" s="6"/>
      <c r="U537" s="6"/>
      <c r="V537" s="6"/>
    </row>
    <row r="538" spans="17:22" x14ac:dyDescent="0.35">
      <c r="Q538" s="13">
        <v>528</v>
      </c>
      <c r="R538" s="6"/>
      <c r="S538" s="6"/>
      <c r="T538" s="6"/>
      <c r="U538" s="6"/>
      <c r="V538" s="6"/>
    </row>
    <row r="539" spans="17:22" x14ac:dyDescent="0.35">
      <c r="Q539" s="13">
        <v>529</v>
      </c>
      <c r="R539" s="6"/>
      <c r="S539" s="6"/>
      <c r="T539" s="6"/>
      <c r="U539" s="6"/>
      <c r="V539" s="6"/>
    </row>
    <row r="540" spans="17:22" x14ac:dyDescent="0.35">
      <c r="Q540" s="13">
        <v>530</v>
      </c>
      <c r="R540" s="6"/>
      <c r="S540" s="6"/>
      <c r="T540" s="6"/>
      <c r="U540" s="6"/>
      <c r="V540" s="6"/>
    </row>
    <row r="541" spans="17:22" x14ac:dyDescent="0.35">
      <c r="Q541" s="13">
        <v>531</v>
      </c>
      <c r="R541" s="6"/>
      <c r="S541" s="6"/>
      <c r="T541" s="6"/>
      <c r="U541" s="6"/>
      <c r="V541" s="6"/>
    </row>
    <row r="542" spans="17:22" x14ac:dyDescent="0.35">
      <c r="Q542" s="13">
        <v>532</v>
      </c>
      <c r="R542" s="6"/>
      <c r="S542" s="6"/>
      <c r="T542" s="6"/>
      <c r="U542" s="6"/>
      <c r="V542" s="6"/>
    </row>
    <row r="543" spans="17:22" x14ac:dyDescent="0.35">
      <c r="Q543" s="13">
        <v>533</v>
      </c>
      <c r="R543" s="6"/>
      <c r="S543" s="6"/>
      <c r="T543" s="6"/>
      <c r="U543" s="6"/>
      <c r="V543" s="6"/>
    </row>
    <row r="544" spans="17:22" x14ac:dyDescent="0.35">
      <c r="Q544" s="13">
        <v>534</v>
      </c>
      <c r="R544" s="6"/>
      <c r="S544" s="6"/>
      <c r="T544" s="6"/>
      <c r="U544" s="6"/>
      <c r="V544" s="6"/>
    </row>
    <row r="545" spans="17:22" x14ac:dyDescent="0.35">
      <c r="Q545" s="13">
        <v>535</v>
      </c>
      <c r="R545" s="6"/>
      <c r="S545" s="6"/>
      <c r="T545" s="6"/>
      <c r="U545" s="6"/>
      <c r="V545" s="6"/>
    </row>
    <row r="546" spans="17:22" x14ac:dyDescent="0.35">
      <c r="Q546" s="13">
        <v>536</v>
      </c>
      <c r="R546" s="6"/>
      <c r="S546" s="6"/>
      <c r="T546" s="6"/>
      <c r="U546" s="6"/>
      <c r="V546" s="6"/>
    </row>
    <row r="547" spans="17:22" x14ac:dyDescent="0.35">
      <c r="Q547" s="13">
        <v>537</v>
      </c>
      <c r="R547" s="6"/>
      <c r="S547" s="6"/>
      <c r="T547" s="6"/>
      <c r="U547" s="6"/>
      <c r="V547" s="6"/>
    </row>
    <row r="548" spans="17:22" x14ac:dyDescent="0.35">
      <c r="Q548" s="13">
        <v>538</v>
      </c>
      <c r="R548" s="6"/>
      <c r="S548" s="6"/>
      <c r="T548" s="6"/>
      <c r="U548" s="6"/>
      <c r="V548" s="6"/>
    </row>
    <row r="549" spans="17:22" x14ac:dyDescent="0.35">
      <c r="Q549" s="13">
        <v>539</v>
      </c>
      <c r="R549" s="6"/>
      <c r="S549" s="6"/>
      <c r="T549" s="6"/>
      <c r="U549" s="6"/>
      <c r="V549" s="6"/>
    </row>
    <row r="550" spans="17:22" x14ac:dyDescent="0.35">
      <c r="Q550" s="13">
        <v>540</v>
      </c>
      <c r="R550" s="6"/>
      <c r="S550" s="6"/>
      <c r="T550" s="6"/>
      <c r="U550" s="6"/>
      <c r="V550" s="6"/>
    </row>
    <row r="551" spans="17:22" x14ac:dyDescent="0.35">
      <c r="Q551" s="13">
        <v>541</v>
      </c>
      <c r="R551" s="6"/>
      <c r="S551" s="6"/>
      <c r="T551" s="6"/>
      <c r="U551" s="6"/>
      <c r="V551" s="6"/>
    </row>
    <row r="552" spans="17:22" x14ac:dyDescent="0.35">
      <c r="Q552" s="13">
        <v>542</v>
      </c>
      <c r="R552" s="6"/>
      <c r="S552" s="6"/>
      <c r="T552" s="6"/>
      <c r="U552" s="6"/>
      <c r="V552" s="6"/>
    </row>
    <row r="553" spans="17:22" x14ac:dyDescent="0.35">
      <c r="Q553" s="13">
        <v>543</v>
      </c>
      <c r="R553" s="6"/>
      <c r="S553" s="6"/>
      <c r="T553" s="6"/>
      <c r="U553" s="6"/>
      <c r="V553" s="6"/>
    </row>
    <row r="554" spans="17:22" x14ac:dyDescent="0.35">
      <c r="Q554" s="13">
        <v>544</v>
      </c>
      <c r="R554" s="6"/>
      <c r="S554" s="6"/>
      <c r="T554" s="6"/>
      <c r="U554" s="6"/>
      <c r="V554" s="6"/>
    </row>
    <row r="555" spans="17:22" x14ac:dyDescent="0.35">
      <c r="Q555" s="13">
        <v>545</v>
      </c>
      <c r="R555" s="6"/>
      <c r="S555" s="6"/>
      <c r="T555" s="6"/>
      <c r="U555" s="6"/>
      <c r="V555" s="6"/>
    </row>
    <row r="556" spans="17:22" x14ac:dyDescent="0.35">
      <c r="Q556" s="13">
        <v>546</v>
      </c>
      <c r="R556" s="6"/>
      <c r="S556" s="6"/>
      <c r="T556" s="6"/>
      <c r="U556" s="6"/>
      <c r="V556" s="6"/>
    </row>
    <row r="557" spans="17:22" x14ac:dyDescent="0.35">
      <c r="Q557" s="13">
        <v>547</v>
      </c>
      <c r="R557" s="6"/>
      <c r="S557" s="6"/>
      <c r="T557" s="6"/>
      <c r="U557" s="6"/>
      <c r="V557" s="6"/>
    </row>
    <row r="558" spans="17:22" x14ac:dyDescent="0.35">
      <c r="Q558" s="13">
        <v>548</v>
      </c>
      <c r="R558" s="6"/>
      <c r="S558" s="6"/>
      <c r="T558" s="6"/>
      <c r="U558" s="6"/>
      <c r="V558" s="6"/>
    </row>
    <row r="559" spans="17:22" x14ac:dyDescent="0.35">
      <c r="Q559" s="13">
        <v>549</v>
      </c>
      <c r="R559" s="6"/>
      <c r="S559" s="6"/>
      <c r="T559" s="6"/>
      <c r="U559" s="6"/>
      <c r="V559" s="6"/>
    </row>
    <row r="560" spans="17:22" x14ac:dyDescent="0.35">
      <c r="Q560" s="13">
        <v>550</v>
      </c>
      <c r="R560" s="6"/>
      <c r="S560" s="6"/>
      <c r="T560" s="6"/>
      <c r="U560" s="6"/>
      <c r="V560" s="6"/>
    </row>
    <row r="561" spans="17:22" x14ac:dyDescent="0.35">
      <c r="Q561" s="13">
        <v>551</v>
      </c>
      <c r="R561" s="6"/>
      <c r="S561" s="6"/>
      <c r="T561" s="6"/>
      <c r="U561" s="6"/>
      <c r="V561" s="6"/>
    </row>
    <row r="562" spans="17:22" x14ac:dyDescent="0.35">
      <c r="Q562" s="13">
        <v>552</v>
      </c>
      <c r="R562" s="6"/>
      <c r="S562" s="6"/>
      <c r="T562" s="6"/>
      <c r="U562" s="6"/>
      <c r="V562" s="6"/>
    </row>
    <row r="563" spans="17:22" x14ac:dyDescent="0.35">
      <c r="Q563" s="13">
        <v>553</v>
      </c>
      <c r="R563" s="6"/>
      <c r="S563" s="6"/>
      <c r="T563" s="6"/>
      <c r="U563" s="6"/>
      <c r="V563" s="6"/>
    </row>
    <row r="564" spans="17:22" x14ac:dyDescent="0.35">
      <c r="Q564" s="13">
        <v>554</v>
      </c>
      <c r="R564" s="6"/>
      <c r="S564" s="6"/>
      <c r="T564" s="6"/>
      <c r="U564" s="6"/>
      <c r="V564" s="6"/>
    </row>
    <row r="565" spans="17:22" x14ac:dyDescent="0.35">
      <c r="Q565" s="13">
        <v>555</v>
      </c>
      <c r="R565" s="6"/>
      <c r="S565" s="6"/>
      <c r="T565" s="6"/>
      <c r="U565" s="6"/>
      <c r="V565" s="6"/>
    </row>
    <row r="566" spans="17:22" x14ac:dyDescent="0.35">
      <c r="Q566" s="13">
        <v>556</v>
      </c>
      <c r="R566" s="6"/>
      <c r="S566" s="6"/>
      <c r="T566" s="6"/>
      <c r="U566" s="6"/>
      <c r="V566" s="6"/>
    </row>
    <row r="567" spans="17:22" x14ac:dyDescent="0.35">
      <c r="Q567" s="13">
        <v>557</v>
      </c>
      <c r="R567" s="6"/>
      <c r="S567" s="6"/>
      <c r="T567" s="6"/>
      <c r="U567" s="6"/>
      <c r="V567" s="6"/>
    </row>
    <row r="568" spans="17:22" x14ac:dyDescent="0.35">
      <c r="Q568" s="13">
        <v>558</v>
      </c>
      <c r="R568" s="6"/>
      <c r="S568" s="6"/>
      <c r="T568" s="6"/>
      <c r="U568" s="6"/>
      <c r="V568" s="6"/>
    </row>
    <row r="569" spans="17:22" x14ac:dyDescent="0.35">
      <c r="Q569" s="13">
        <v>559</v>
      </c>
      <c r="R569" s="6"/>
      <c r="S569" s="6"/>
      <c r="T569" s="6"/>
      <c r="U569" s="6"/>
      <c r="V569" s="6"/>
    </row>
    <row r="570" spans="17:22" x14ac:dyDescent="0.35">
      <c r="Q570" s="13">
        <v>560</v>
      </c>
      <c r="R570" s="6"/>
      <c r="S570" s="6"/>
      <c r="T570" s="6"/>
      <c r="U570" s="6"/>
      <c r="V570" s="6"/>
    </row>
    <row r="571" spans="17:22" x14ac:dyDescent="0.35">
      <c r="Q571" s="13">
        <v>561</v>
      </c>
      <c r="R571" s="6"/>
      <c r="S571" s="6"/>
      <c r="T571" s="6"/>
      <c r="U571" s="6"/>
      <c r="V571" s="6"/>
    </row>
    <row r="572" spans="17:22" x14ac:dyDescent="0.35">
      <c r="Q572" s="13">
        <v>562</v>
      </c>
      <c r="R572" s="6"/>
      <c r="S572" s="6"/>
      <c r="T572" s="6"/>
      <c r="U572" s="6"/>
      <c r="V572" s="6"/>
    </row>
    <row r="573" spans="17:22" x14ac:dyDescent="0.35">
      <c r="Q573" s="13">
        <v>563</v>
      </c>
      <c r="R573" s="6"/>
      <c r="S573" s="6"/>
      <c r="T573" s="6"/>
      <c r="U573" s="6"/>
      <c r="V573" s="6"/>
    </row>
    <row r="574" spans="17:22" x14ac:dyDescent="0.35">
      <c r="Q574" s="13">
        <v>564</v>
      </c>
      <c r="R574" s="6"/>
      <c r="S574" s="6"/>
      <c r="T574" s="6"/>
      <c r="U574" s="6"/>
      <c r="V574" s="6"/>
    </row>
    <row r="575" spans="17:22" x14ac:dyDescent="0.35">
      <c r="Q575" s="13">
        <v>565</v>
      </c>
      <c r="R575" s="6"/>
      <c r="S575" s="6"/>
      <c r="T575" s="6"/>
      <c r="U575" s="6"/>
      <c r="V575" s="6"/>
    </row>
    <row r="576" spans="17:22" x14ac:dyDescent="0.35">
      <c r="Q576" s="13">
        <v>566</v>
      </c>
      <c r="R576" s="6"/>
      <c r="S576" s="6"/>
      <c r="T576" s="6"/>
      <c r="U576" s="6"/>
      <c r="V576" s="6"/>
    </row>
    <row r="577" spans="17:22" x14ac:dyDescent="0.35">
      <c r="Q577" s="13">
        <v>567</v>
      </c>
      <c r="R577" s="6"/>
      <c r="S577" s="6"/>
      <c r="T577" s="6"/>
      <c r="U577" s="6"/>
      <c r="V577" s="6"/>
    </row>
    <row r="578" spans="17:22" x14ac:dyDescent="0.35">
      <c r="Q578" s="13">
        <v>568</v>
      </c>
      <c r="R578" s="6"/>
      <c r="S578" s="6"/>
      <c r="T578" s="6"/>
      <c r="U578" s="6"/>
      <c r="V578" s="6"/>
    </row>
    <row r="579" spans="17:22" x14ac:dyDescent="0.35">
      <c r="Q579" s="13">
        <v>569</v>
      </c>
      <c r="R579" s="6"/>
      <c r="S579" s="6"/>
      <c r="T579" s="6"/>
      <c r="U579" s="6"/>
      <c r="V579" s="6"/>
    </row>
    <row r="580" spans="17:22" x14ac:dyDescent="0.35">
      <c r="Q580" s="13">
        <v>570</v>
      </c>
      <c r="R580" s="6"/>
      <c r="S580" s="6"/>
      <c r="T580" s="6"/>
      <c r="U580" s="6"/>
      <c r="V580" s="6"/>
    </row>
    <row r="581" spans="17:22" x14ac:dyDescent="0.35">
      <c r="Q581" s="13">
        <v>571</v>
      </c>
      <c r="R581" s="6"/>
      <c r="S581" s="6"/>
      <c r="T581" s="6"/>
      <c r="U581" s="6"/>
      <c r="V581" s="6"/>
    </row>
    <row r="582" spans="17:22" x14ac:dyDescent="0.35">
      <c r="Q582" s="13">
        <v>572</v>
      </c>
      <c r="R582" s="6"/>
      <c r="S582" s="6"/>
      <c r="T582" s="6"/>
      <c r="U582" s="6"/>
      <c r="V582" s="6"/>
    </row>
    <row r="583" spans="17:22" x14ac:dyDescent="0.35">
      <c r="Q583" s="13">
        <v>573</v>
      </c>
      <c r="R583" s="6"/>
      <c r="S583" s="6"/>
      <c r="T583" s="6"/>
      <c r="U583" s="6"/>
      <c r="V583" s="6"/>
    </row>
    <row r="584" spans="17:22" x14ac:dyDescent="0.35">
      <c r="Q584" s="13">
        <v>574</v>
      </c>
      <c r="R584" s="6"/>
      <c r="S584" s="6"/>
      <c r="T584" s="6"/>
      <c r="U584" s="6"/>
      <c r="V584" s="6"/>
    </row>
    <row r="585" spans="17:22" x14ac:dyDescent="0.35">
      <c r="Q585" s="13">
        <v>575</v>
      </c>
      <c r="R585" s="6"/>
      <c r="S585" s="6"/>
      <c r="T585" s="6"/>
      <c r="U585" s="6"/>
      <c r="V585" s="6"/>
    </row>
    <row r="586" spans="17:22" x14ac:dyDescent="0.35">
      <c r="Q586" s="13">
        <v>576</v>
      </c>
      <c r="R586" s="6"/>
      <c r="S586" s="6"/>
      <c r="T586" s="6"/>
      <c r="U586" s="6"/>
      <c r="V586" s="6"/>
    </row>
    <row r="587" spans="17:22" x14ac:dyDescent="0.35">
      <c r="Q587" s="13">
        <v>577</v>
      </c>
      <c r="R587" s="6"/>
      <c r="S587" s="6"/>
      <c r="T587" s="6"/>
      <c r="U587" s="6"/>
      <c r="V587" s="6"/>
    </row>
    <row r="588" spans="17:22" x14ac:dyDescent="0.35">
      <c r="Q588" s="13">
        <v>578</v>
      </c>
      <c r="R588" s="6"/>
      <c r="S588" s="6"/>
      <c r="T588" s="6"/>
      <c r="U588" s="6"/>
      <c r="V588" s="6"/>
    </row>
    <row r="589" spans="17:22" x14ac:dyDescent="0.35">
      <c r="Q589" s="13">
        <v>579</v>
      </c>
      <c r="R589" s="6"/>
      <c r="S589" s="6"/>
      <c r="T589" s="6"/>
      <c r="U589" s="6"/>
      <c r="V589" s="6"/>
    </row>
    <row r="590" spans="17:22" x14ac:dyDescent="0.35">
      <c r="Q590" s="13">
        <v>580</v>
      </c>
      <c r="R590" s="6"/>
      <c r="S590" s="6"/>
      <c r="T590" s="6"/>
      <c r="U590" s="6"/>
      <c r="V590" s="6"/>
    </row>
    <row r="591" spans="17:22" x14ac:dyDescent="0.35">
      <c r="Q591" s="13">
        <v>581</v>
      </c>
      <c r="R591" s="6"/>
      <c r="S591" s="6"/>
      <c r="T591" s="6"/>
      <c r="U591" s="6"/>
      <c r="V591" s="6"/>
    </row>
    <row r="592" spans="17:22" x14ac:dyDescent="0.35">
      <c r="Q592" s="13">
        <v>582</v>
      </c>
      <c r="R592" s="6"/>
      <c r="S592" s="6"/>
      <c r="T592" s="6"/>
      <c r="U592" s="6"/>
      <c r="V592" s="6"/>
    </row>
    <row r="593" spans="17:22" x14ac:dyDescent="0.35">
      <c r="Q593" s="13">
        <v>583</v>
      </c>
      <c r="R593" s="6"/>
      <c r="S593" s="6"/>
      <c r="T593" s="6"/>
      <c r="U593" s="6"/>
      <c r="V593" s="6"/>
    </row>
    <row r="594" spans="17:22" x14ac:dyDescent="0.35">
      <c r="Q594" s="13">
        <v>584</v>
      </c>
      <c r="R594" s="6"/>
      <c r="S594" s="6"/>
      <c r="T594" s="6"/>
      <c r="U594" s="6"/>
      <c r="V594" s="6"/>
    </row>
    <row r="595" spans="17:22" x14ac:dyDescent="0.35">
      <c r="Q595" s="13">
        <v>585</v>
      </c>
      <c r="R595" s="6"/>
      <c r="S595" s="6"/>
      <c r="T595" s="6"/>
      <c r="U595" s="6"/>
      <c r="V595" s="6"/>
    </row>
    <row r="596" spans="17:22" x14ac:dyDescent="0.35">
      <c r="Q596" s="13">
        <v>586</v>
      </c>
      <c r="R596" s="6"/>
      <c r="S596" s="6"/>
      <c r="T596" s="6"/>
      <c r="U596" s="6"/>
      <c r="V596" s="6"/>
    </row>
    <row r="597" spans="17:22" x14ac:dyDescent="0.35">
      <c r="Q597" s="13">
        <v>587</v>
      </c>
      <c r="R597" s="6"/>
      <c r="S597" s="6"/>
      <c r="T597" s="6"/>
      <c r="U597" s="6"/>
      <c r="V597" s="6"/>
    </row>
    <row r="598" spans="17:22" x14ac:dyDescent="0.35">
      <c r="Q598" s="13">
        <v>588</v>
      </c>
      <c r="R598" s="6"/>
      <c r="S598" s="6"/>
      <c r="T598" s="6"/>
      <c r="U598" s="6"/>
      <c r="V598" s="6"/>
    </row>
    <row r="599" spans="17:22" x14ac:dyDescent="0.35">
      <c r="Q599" s="13">
        <v>589</v>
      </c>
      <c r="R599" s="6"/>
      <c r="S599" s="6"/>
      <c r="T599" s="6"/>
      <c r="U599" s="6"/>
      <c r="V599" s="6"/>
    </row>
    <row r="600" spans="17:22" x14ac:dyDescent="0.35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90625" defaultRowHeight="14.5" x14ac:dyDescent="0.35"/>
  <cols>
    <col min="1" max="3" width="8.90625" style="1"/>
    <col min="4" max="4" width="13.81640625" style="1" bestFit="1" customWidth="1"/>
    <col min="5" max="8" width="8.90625" style="1"/>
    <col min="9" max="9" width="14.81640625" style="1" bestFit="1" customWidth="1"/>
    <col min="10" max="10" width="8.90625" style="1"/>
    <col min="11" max="11" width="15.08984375" style="1" bestFit="1" customWidth="1"/>
    <col min="12" max="16384" width="8.90625" style="1"/>
  </cols>
  <sheetData>
    <row r="4" spans="1:12" x14ac:dyDescent="0.35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5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5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5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5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5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5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5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5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5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5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5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5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5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5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5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5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5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5">
      <c r="I22" s="43"/>
    </row>
    <row r="27" spans="1:9" x14ac:dyDescent="0.35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5">
      <c r="B28" s="6"/>
      <c r="C28" s="6"/>
      <c r="D28" s="6" t="s">
        <v>729</v>
      </c>
      <c r="E28" s="6" t="s">
        <v>733</v>
      </c>
      <c r="F28" s="1126"/>
    </row>
    <row r="29" spans="1:9" x14ac:dyDescent="0.35">
      <c r="B29" s="6"/>
      <c r="C29" s="6"/>
      <c r="D29" s="6" t="s">
        <v>730</v>
      </c>
      <c r="E29" s="6" t="s">
        <v>732</v>
      </c>
      <c r="F29" s="206"/>
    </row>
    <row r="30" spans="1:9" x14ac:dyDescent="0.35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zoomScale="45" zoomScaleNormal="78" workbookViewId="0">
      <pane ySplit="4" topLeftCell="A119" activePane="bottomLeft" state="frozen"/>
      <selection pane="bottomLeft" activeCell="E137" sqref="E137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9.36328125" style="12" bestFit="1" customWidth="1"/>
    <col min="5" max="5" width="47.36328125" style="12" bestFit="1" customWidth="1"/>
    <col min="6" max="6" width="9.81640625" style="584" customWidth="1"/>
    <col min="7" max="7" width="8.81640625" style="432" customWidth="1"/>
    <col min="8" max="8" width="24.54296875" style="12" bestFit="1" customWidth="1"/>
    <col min="9" max="9" width="24.08984375" style="432" bestFit="1" customWidth="1"/>
    <col min="10" max="10" width="18.90625" style="432" customWidth="1"/>
    <col min="11" max="11" width="16.36328125" style="432" bestFit="1" customWidth="1"/>
    <col min="12" max="12" width="20.90625" style="432" bestFit="1" customWidth="1"/>
    <col min="13" max="13" width="27.90625" style="332" customWidth="1"/>
    <col min="14" max="14" width="16.6328125" style="432" customWidth="1"/>
    <col min="15" max="15" width="15.81640625" style="332" bestFit="1" customWidth="1"/>
    <col min="16" max="16" width="18.90625" style="432" bestFit="1" customWidth="1"/>
    <col min="17" max="17" width="25.6328125" style="332" bestFit="1" customWidth="1"/>
    <col min="18" max="18" width="20.08984375" style="43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453125" style="584" customWidth="1"/>
    <col min="27" max="27" width="14.36328125" style="1" customWidth="1"/>
    <col min="28" max="28" width="21.90625" style="921" customWidth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9.1796875" style="1" customWidth="1"/>
    <col min="33" max="33" width="12.1796875" style="1" bestFit="1" customWidth="1"/>
    <col min="34" max="34" width="8.81640625" style="1"/>
    <col min="35" max="35" width="13.1796875" style="1" customWidth="1"/>
    <col min="36" max="36" width="15.08984375" style="1" customWidth="1"/>
    <col min="37" max="37" width="8.81640625" style="1"/>
    <col min="38" max="38" width="14.453125" style="1" customWidth="1"/>
    <col min="39" max="16384" width="8.81640625" style="1"/>
  </cols>
  <sheetData>
    <row r="2" spans="1:92" ht="21" x14ac:dyDescent="0.5">
      <c r="B2" s="128" t="s">
        <v>167</v>
      </c>
      <c r="C2" s="128" t="s">
        <v>168</v>
      </c>
      <c r="D2" s="508"/>
      <c r="E2" s="508"/>
      <c r="H2" s="1598" t="s">
        <v>32</v>
      </c>
      <c r="I2" s="1598"/>
      <c r="J2" s="1598"/>
      <c r="K2" s="1598"/>
    </row>
    <row r="3" spans="1:92" ht="15" thickBot="1" x14ac:dyDescent="0.4"/>
    <row r="4" spans="1:92" ht="29.5" thickBot="1" x14ac:dyDescent="0.4">
      <c r="A4" s="585" t="s">
        <v>542</v>
      </c>
      <c r="B4" s="1610" t="s">
        <v>0</v>
      </c>
      <c r="C4" s="161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5" customHeight="1" thickBot="1" x14ac:dyDescent="0.4">
      <c r="A5" s="1612">
        <v>1</v>
      </c>
      <c r="B5" s="1521">
        <v>46265</v>
      </c>
      <c r="C5" s="1521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13">
        <f>SUM(M5:M6)</f>
        <v>95.90021999999999</v>
      </c>
      <c r="O5" s="553">
        <f t="shared" ref="O5:O11" si="1">M5/((720-R5)/60)</f>
        <v>2.8865657961661344</v>
      </c>
      <c r="P5" s="161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4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71" t="s">
        <v>38</v>
      </c>
      <c r="AH5" s="1672"/>
      <c r="AI5" s="1672"/>
      <c r="AJ5" s="1673"/>
      <c r="AL5" s="709" t="s">
        <v>213</v>
      </c>
      <c r="AM5" s="710">
        <v>10.7</v>
      </c>
      <c r="AN5" s="711" t="s">
        <v>215</v>
      </c>
    </row>
    <row r="6" spans="1:92" ht="16" thickBot="1" x14ac:dyDescent="0.4">
      <c r="A6" s="1612"/>
      <c r="B6" s="1521"/>
      <c r="C6" s="1521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13"/>
      <c r="O6" s="553">
        <f t="shared" si="1"/>
        <v>5.4819764049999984</v>
      </c>
      <c r="P6" s="1613"/>
      <c r="Q6" s="553">
        <f t="shared" si="2"/>
        <v>720</v>
      </c>
      <c r="R6" s="553">
        <f>'Milling Down Time Hours'!G6</f>
        <v>0</v>
      </c>
      <c r="S6" s="164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5" x14ac:dyDescent="0.35">
      <c r="A7" s="1612"/>
      <c r="B7" s="1521">
        <v>46266</v>
      </c>
      <c r="C7" s="1521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13">
        <f>SUM(M7:M8)</f>
        <v>196.41338000000002</v>
      </c>
      <c r="O7" s="553">
        <f t="shared" si="1"/>
        <v>6.5721821250000003</v>
      </c>
      <c r="P7" s="161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4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" thickBot="1" x14ac:dyDescent="0.4">
      <c r="A8" s="1612"/>
      <c r="B8" s="1521"/>
      <c r="C8" s="1521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13"/>
      <c r="O8" s="553">
        <f t="shared" si="1"/>
        <v>10.78414628440367</v>
      </c>
      <c r="P8" s="1613"/>
      <c r="Q8" s="553">
        <f t="shared" si="2"/>
        <v>654</v>
      </c>
      <c r="R8" s="553">
        <f>'Milling Down Time Hours'!G8</f>
        <v>66</v>
      </c>
      <c r="S8" s="164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5" x14ac:dyDescent="0.35">
      <c r="A9" s="1626">
        <v>2</v>
      </c>
      <c r="B9" s="1519">
        <v>46267</v>
      </c>
      <c r="C9" s="1519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28">
        <f>SUM(M9:M10)</f>
        <v>209.804</v>
      </c>
      <c r="O9" s="485">
        <f t="shared" si="1"/>
        <v>10.565099999999999</v>
      </c>
      <c r="P9" s="162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5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" thickBot="1" x14ac:dyDescent="0.4">
      <c r="A10" s="1626"/>
      <c r="B10" s="1519"/>
      <c r="C10" s="1519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28"/>
      <c r="O10" s="485">
        <f t="shared" si="1"/>
        <v>8.6794166666666666</v>
      </c>
      <c r="P10" s="1628"/>
      <c r="Q10" s="485">
        <f t="shared" si="2"/>
        <v>720</v>
      </c>
      <c r="R10" s="931">
        <f>'Milling Down Time Hours'!G10</f>
        <v>0</v>
      </c>
      <c r="S10" s="165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" thickBot="1" x14ac:dyDescent="0.4">
      <c r="A11" s="1626"/>
      <c r="B11" s="1519">
        <v>46268</v>
      </c>
      <c r="C11" s="1519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28">
        <f>SUM(M11:M12)</f>
        <v>90.338150000000013</v>
      </c>
      <c r="O11" s="485">
        <f t="shared" si="1"/>
        <v>7.5281791666666678</v>
      </c>
      <c r="P11" s="162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5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" thickBot="1" x14ac:dyDescent="0.4">
      <c r="A12" s="1626"/>
      <c r="B12" s="1531"/>
      <c r="C12" s="1531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39"/>
      <c r="O12" s="554"/>
      <c r="P12" s="1639"/>
      <c r="Q12" s="554">
        <f t="shared" si="2"/>
        <v>660</v>
      </c>
      <c r="R12" s="957">
        <f>'Milling Down Time Hours'!G12</f>
        <v>60.000000000000007</v>
      </c>
      <c r="S12" s="164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5" x14ac:dyDescent="0.35">
      <c r="A13" s="1627"/>
      <c r="B13" s="1640">
        <v>46269</v>
      </c>
      <c r="C13" s="1534"/>
      <c r="D13" s="1624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5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4">
        <f>1.2*9</f>
        <v>10.799999999999999</v>
      </c>
    </row>
    <row r="14" spans="1:92" ht="16" thickBot="1" x14ac:dyDescent="0.4">
      <c r="A14" s="1627"/>
      <c r="B14" s="1641"/>
      <c r="C14" s="1536"/>
      <c r="D14" s="1625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5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5" x14ac:dyDescent="0.35">
      <c r="A15" s="1227"/>
      <c r="B15" s="1647">
        <v>46270</v>
      </c>
      <c r="C15" s="164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5">
      <c r="A16" s="1612">
        <v>3</v>
      </c>
      <c r="B16" s="1521">
        <v>46270</v>
      </c>
      <c r="C16" s="1521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4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5">
      <c r="A17" s="1612"/>
      <c r="B17" s="1521">
        <v>46271</v>
      </c>
      <c r="C17" s="1521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1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4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5">
      <c r="A18" s="1612"/>
      <c r="B18" s="1521"/>
      <c r="C18" s="1521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1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4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5">
      <c r="A19" s="1612"/>
      <c r="B19" s="1521">
        <v>46272</v>
      </c>
      <c r="C19" s="1521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4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4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5">
      <c r="A20" s="1626">
        <v>4</v>
      </c>
      <c r="B20" s="1519">
        <v>46272</v>
      </c>
      <c r="C20" s="1519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5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5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5">
      <c r="A21" s="1626"/>
      <c r="B21" s="1519">
        <v>46273</v>
      </c>
      <c r="C21" s="1519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2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5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5">
      <c r="A22" s="1626"/>
      <c r="B22" s="1519"/>
      <c r="C22" s="1519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5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5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9" x14ac:dyDescent="0.35">
      <c r="A23" s="1626"/>
      <c r="B23" s="1519">
        <v>46274</v>
      </c>
      <c r="C23" s="1519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5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5" x14ac:dyDescent="0.35">
      <c r="A24" s="1227"/>
      <c r="B24" s="1509">
        <v>46274</v>
      </c>
      <c r="C24" s="1509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5">
      <c r="A25" s="1612">
        <v>5</v>
      </c>
      <c r="B25" s="1521">
        <v>46275</v>
      </c>
      <c r="C25" s="1521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1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4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5">
      <c r="A26" s="1612"/>
      <c r="B26" s="1521"/>
      <c r="C26" s="1521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5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4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9" x14ac:dyDescent="0.35">
      <c r="A27" s="1612"/>
      <c r="B27" s="1521">
        <v>46276</v>
      </c>
      <c r="C27" s="1521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1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4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5" x14ac:dyDescent="0.35">
      <c r="A28" s="1226"/>
      <c r="B28" s="1519">
        <v>46276</v>
      </c>
      <c r="C28" s="1519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1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5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9" x14ac:dyDescent="0.35">
      <c r="A29" s="1626">
        <v>6</v>
      </c>
      <c r="B29" s="1519">
        <v>46276</v>
      </c>
      <c r="C29" s="1519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5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9" x14ac:dyDescent="0.35">
      <c r="A30" s="1626"/>
      <c r="B30" s="1519">
        <v>46277</v>
      </c>
      <c r="C30" s="1519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2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5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5">
      <c r="A31" s="1626"/>
      <c r="B31" s="1519"/>
      <c r="C31" s="1519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2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5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5">
      <c r="A32" s="1616"/>
      <c r="B32" s="1509">
        <v>46278</v>
      </c>
      <c r="C32" s="1509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5">
      <c r="A33" s="1617"/>
      <c r="B33" s="1509">
        <v>46278</v>
      </c>
      <c r="C33" s="1509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5" x14ac:dyDescent="0.35">
      <c r="A34" s="1228"/>
      <c r="B34" s="1666">
        <v>46279</v>
      </c>
      <c r="C34" s="166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4">
      <c r="A35" s="1623">
        <v>7</v>
      </c>
      <c r="B35" s="1668">
        <v>46279</v>
      </c>
      <c r="C35" s="166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5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5">
      <c r="A36" s="1623"/>
      <c r="B36" s="1662">
        <v>46280</v>
      </c>
      <c r="C36" s="166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1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5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4">
      <c r="A37" s="1623"/>
      <c r="B37" s="1664"/>
      <c r="C37" s="166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1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5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4">
      <c r="A38" s="1622">
        <v>8</v>
      </c>
      <c r="B38" s="1658">
        <v>46281</v>
      </c>
      <c r="C38" s="165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44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44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4">
      <c r="A39" s="1622"/>
      <c r="B39" s="1660"/>
      <c r="C39" s="166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4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8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5" customHeight="1" thickBot="1" x14ac:dyDescent="0.4">
      <c r="A40" s="1622"/>
      <c r="B40" s="1658">
        <v>46282</v>
      </c>
      <c r="C40" s="165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3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8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5" thickBot="1" x14ac:dyDescent="0.4">
      <c r="A41" s="1622"/>
      <c r="B41" s="1660"/>
      <c r="C41" s="166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7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4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4">
      <c r="A42" s="1609">
        <v>9</v>
      </c>
      <c r="B42" s="1635">
        <v>46283</v>
      </c>
      <c r="C42" s="1636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4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4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4">
      <c r="A43" s="1609"/>
      <c r="B43" s="1637"/>
      <c r="C43" s="1638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4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8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4">
      <c r="A44" s="1609"/>
      <c r="B44" s="1635">
        <v>46284</v>
      </c>
      <c r="C44" s="1636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4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8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5" thickBot="1" x14ac:dyDescent="0.4">
      <c r="A45" s="1609"/>
      <c r="B45" s="1637"/>
      <c r="C45" s="1638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4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8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5" thickBot="1" x14ac:dyDescent="0.4">
      <c r="A46" s="1608">
        <v>10</v>
      </c>
      <c r="B46" s="1618">
        <v>46285</v>
      </c>
      <c r="C46" s="1619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4">
      <c r="A47" s="1608"/>
      <c r="B47" s="1620"/>
      <c r="C47" s="1621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4">
      <c r="A48" s="1608"/>
      <c r="B48" s="1618">
        <v>46286</v>
      </c>
      <c r="C48" s="1619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01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01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4">
      <c r="A49" s="1608"/>
      <c r="B49" s="1620"/>
      <c r="C49" s="1621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1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15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4">
      <c r="A50" s="1608"/>
      <c r="B50" s="1618">
        <v>46287</v>
      </c>
      <c r="C50" s="1619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01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15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4">
      <c r="A51" s="1608"/>
      <c r="B51" s="1620"/>
      <c r="C51" s="1621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1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15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4">
      <c r="A52" s="1608"/>
      <c r="B52" s="1618">
        <v>46288</v>
      </c>
      <c r="C52" s="1619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01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15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4">
      <c r="A53" s="1608"/>
      <c r="B53" s="1620"/>
      <c r="C53" s="1621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1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15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" thickBot="1" x14ac:dyDescent="0.4">
      <c r="A54" s="1228"/>
      <c r="B54" s="1629">
        <v>46289</v>
      </c>
      <c r="C54" s="163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01">
        <f>SUM(M54:M56)</f>
        <v>299.60957198599993</v>
      </c>
      <c r="O54" s="160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02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" thickBot="1" x14ac:dyDescent="0.4">
      <c r="A55" s="1228"/>
      <c r="B55" s="1631"/>
      <c r="C55" s="163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15"/>
      <c r="O55" s="1615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4">
      <c r="A56" s="1609">
        <v>11</v>
      </c>
      <c r="B56" s="1633"/>
      <c r="C56" s="1634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14"/>
      <c r="O56" s="160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4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4">
      <c r="A57" s="1609"/>
      <c r="B57" s="1635">
        <v>46290</v>
      </c>
      <c r="C57" s="1636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4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8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4">
      <c r="A58" s="1609"/>
      <c r="B58" s="1637"/>
      <c r="C58" s="1638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4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8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4">
      <c r="A59" s="1608">
        <v>12</v>
      </c>
      <c r="B59" s="1618">
        <v>46291</v>
      </c>
      <c r="C59" s="161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4">
      <c r="A60" s="1608"/>
      <c r="B60" s="1620"/>
      <c r="C60" s="162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4">
      <c r="A61" s="1608"/>
      <c r="B61" s="1618">
        <v>46292</v>
      </c>
      <c r="C61" s="1619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0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9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4">
      <c r="A62" s="1608"/>
      <c r="B62" s="1620"/>
      <c r="C62" s="1621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1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9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4">
      <c r="A63" s="1608"/>
      <c r="B63" s="1618">
        <v>46293</v>
      </c>
      <c r="C63" s="1619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0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9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4">
      <c r="A64" s="1608"/>
      <c r="B64" s="1620"/>
      <c r="C64" s="1621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1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9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" thickBot="1" x14ac:dyDescent="0.4">
      <c r="A65" s="1229"/>
      <c r="B65" s="1635">
        <v>46294</v>
      </c>
      <c r="C65" s="1636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4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9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" thickBot="1" x14ac:dyDescent="0.4">
      <c r="A66" s="1229"/>
      <c r="B66" s="1637"/>
      <c r="C66" s="1638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8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" thickBot="1" x14ac:dyDescent="0.4">
      <c r="A67" s="1228"/>
      <c r="B67" s="1629">
        <v>46295</v>
      </c>
      <c r="C67" s="163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" thickBot="1" x14ac:dyDescent="0.4">
      <c r="A68" s="1228"/>
      <c r="B68" s="1633"/>
      <c r="C68" s="1634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8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" thickBot="1" x14ac:dyDescent="0.4">
      <c r="A69" s="1228"/>
      <c r="B69" s="1629">
        <v>46296</v>
      </c>
      <c r="C69" s="163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9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" thickBot="1" x14ac:dyDescent="0.4">
      <c r="A70" s="1228"/>
      <c r="B70" s="1633"/>
      <c r="C70" s="1634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8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" thickBot="1" x14ac:dyDescent="0.4">
      <c r="A71" s="1228"/>
      <c r="B71" s="1629">
        <v>46297</v>
      </c>
      <c r="C71" s="163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9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" thickBot="1" x14ac:dyDescent="0.4">
      <c r="A72" s="1228"/>
      <c r="B72" s="1633"/>
      <c r="C72" s="1634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8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" thickBot="1" x14ac:dyDescent="0.4">
      <c r="A73" s="1228"/>
      <c r="B73" s="1629">
        <v>46298</v>
      </c>
      <c r="C73" s="163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9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" thickBot="1" x14ac:dyDescent="0.4">
      <c r="A74" s="1228"/>
      <c r="B74" s="1633"/>
      <c r="C74" s="1634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4">
      <c r="A75" s="1707">
        <v>13</v>
      </c>
      <c r="B75" s="1635">
        <v>46299</v>
      </c>
      <c r="C75" s="1636"/>
      <c r="D75" s="667" t="s">
        <v>792</v>
      </c>
      <c r="E75" s="170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4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4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4">
      <c r="A76" s="1707"/>
      <c r="B76" s="1637"/>
      <c r="C76" s="1638"/>
      <c r="D76" s="667" t="s">
        <v>792</v>
      </c>
      <c r="E76" s="168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8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8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4">
      <c r="A77" s="1707"/>
      <c r="B77" s="1635">
        <v>46300</v>
      </c>
      <c r="C77" s="1636"/>
      <c r="D77" s="667" t="s">
        <v>792</v>
      </c>
      <c r="E77" s="168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4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8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4">
      <c r="A78" s="1707"/>
      <c r="B78" s="1637"/>
      <c r="C78" s="1638"/>
      <c r="D78" s="667" t="s">
        <v>792</v>
      </c>
      <c r="E78" s="168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8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8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4">
      <c r="A79" s="1608">
        <v>14</v>
      </c>
      <c r="B79" s="1618">
        <v>46301</v>
      </c>
      <c r="C79" s="1619"/>
      <c r="D79" s="451" t="s">
        <v>792</v>
      </c>
      <c r="E79" s="1704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01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" hidden="1" customHeight="1" thickBot="1" x14ac:dyDescent="0.4">
      <c r="A80" s="1608"/>
      <c r="B80" s="1674"/>
      <c r="C80" s="1675"/>
      <c r="D80" s="451" t="s">
        <v>792</v>
      </c>
      <c r="E80" s="169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98"/>
      <c r="O80" s="1134"/>
      <c r="P80" s="1615">
        <f>'Milling Down Time Hours'!Q43</f>
        <v>23.5</v>
      </c>
      <c r="Q80" s="1195"/>
      <c r="R80" s="1615">
        <f>'Milling Down Time Hours'!L85</f>
        <v>0.8965277777777777</v>
      </c>
      <c r="S80" s="451"/>
      <c r="T80" s="1680">
        <v>0.35699999999999998</v>
      </c>
      <c r="U80" s="1680">
        <v>1.056</v>
      </c>
      <c r="V80" s="168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4">
      <c r="A81" s="1608"/>
      <c r="B81" s="1674"/>
      <c r="C81" s="1675"/>
      <c r="D81" s="451" t="s">
        <v>792</v>
      </c>
      <c r="E81" s="169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98"/>
      <c r="O81" s="1134"/>
      <c r="P81" s="1676"/>
      <c r="Q81" s="1201"/>
      <c r="R81" s="1676"/>
      <c r="S81" s="451"/>
      <c r="T81" s="1681"/>
      <c r="U81" s="1681"/>
      <c r="V81" s="168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" hidden="1" customHeight="1" thickBot="1" x14ac:dyDescent="0.4">
      <c r="A82" s="1608"/>
      <c r="B82" s="1674"/>
      <c r="C82" s="1675"/>
      <c r="D82" s="451" t="s">
        <v>792</v>
      </c>
      <c r="E82" s="169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98"/>
      <c r="O82" s="1134"/>
      <c r="P82" s="1677">
        <f>'Milling Down Time Hours'!M87</f>
        <v>0</v>
      </c>
      <c r="Q82" s="1204"/>
      <c r="R82" s="1677">
        <f>'Milling Down Time Hours'!L87</f>
        <v>0.7090277777777777</v>
      </c>
      <c r="S82" s="451"/>
      <c r="T82" s="1678" t="e">
        <f>SUM(#REF!)</f>
        <v>#REF!</v>
      </c>
      <c r="U82" s="1678" t="e">
        <f t="shared" ref="U82:V82" si="68">SUM(T82:T84)</f>
        <v>#REF!</v>
      </c>
      <c r="V82" s="168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4">
      <c r="A83" s="1608"/>
      <c r="B83" s="1674"/>
      <c r="C83" s="1675"/>
      <c r="D83" s="451" t="s">
        <v>792</v>
      </c>
      <c r="E83" s="169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98"/>
      <c r="O83" s="1134"/>
      <c r="P83" s="1676"/>
      <c r="Q83" s="1201"/>
      <c r="R83" s="1676"/>
      <c r="S83" s="451"/>
      <c r="T83" s="1679"/>
      <c r="U83" s="1679"/>
      <c r="V83" s="168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" hidden="1" customHeight="1" thickBot="1" x14ac:dyDescent="0.4">
      <c r="A84" s="1608"/>
      <c r="B84" s="1674"/>
      <c r="C84" s="1675"/>
      <c r="D84" s="451" t="s">
        <v>792</v>
      </c>
      <c r="E84" s="169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98"/>
      <c r="O84" s="1134"/>
      <c r="P84" s="1677">
        <f>'Milling Down Time Hours'!M89</f>
        <v>0</v>
      </c>
      <c r="Q84" s="1204"/>
      <c r="R84" s="1677">
        <f>'Milling Down Time Hours'!L89</f>
        <v>1</v>
      </c>
      <c r="S84" s="451"/>
      <c r="T84" s="1678" t="e">
        <f>SUM(#REF!)</f>
        <v>#REF!</v>
      </c>
      <c r="U84" s="1678" t="e">
        <f t="shared" ref="U84:V84" si="69">SUM(T84:T86)</f>
        <v>#REF!</v>
      </c>
      <c r="V84" s="168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4">
      <c r="A85" s="1608"/>
      <c r="B85" s="1674"/>
      <c r="C85" s="1675"/>
      <c r="D85" s="451" t="s">
        <v>792</v>
      </c>
      <c r="E85" s="169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98"/>
      <c r="O85" s="1134"/>
      <c r="P85" s="1676"/>
      <c r="Q85" s="1201"/>
      <c r="R85" s="1676"/>
      <c r="S85" s="451"/>
      <c r="T85" s="1679"/>
      <c r="U85" s="1679"/>
      <c r="V85" s="168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" hidden="1" customHeight="1" thickBot="1" x14ac:dyDescent="0.4">
      <c r="A86" s="1608"/>
      <c r="B86" s="1674"/>
      <c r="C86" s="1675"/>
      <c r="D86" s="451" t="s">
        <v>792</v>
      </c>
      <c r="E86" s="169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98"/>
      <c r="O86" s="1134"/>
      <c r="P86" s="1677">
        <f>'Milling Down Time Hours'!M91</f>
        <v>0</v>
      </c>
      <c r="Q86" s="1204"/>
      <c r="R86" s="1677">
        <f>'Milling Down Time Hours'!L91</f>
        <v>0.73611111111111116</v>
      </c>
      <c r="S86" s="451"/>
      <c r="T86" s="1678" t="e">
        <f>SUM(#REF!)</f>
        <v>#REF!</v>
      </c>
      <c r="U86" s="1678" t="e">
        <f t="shared" ref="U86:V86" si="70">SUM(T86:T88)</f>
        <v>#REF!</v>
      </c>
      <c r="V86" s="168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4">
      <c r="A87" s="1608"/>
      <c r="B87" s="1674"/>
      <c r="C87" s="1675"/>
      <c r="D87" s="451" t="s">
        <v>792</v>
      </c>
      <c r="E87" s="169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98"/>
      <c r="O87" s="1134"/>
      <c r="P87" s="1676"/>
      <c r="Q87" s="1201"/>
      <c r="R87" s="1676"/>
      <c r="S87" s="451"/>
      <c r="T87" s="1679"/>
      <c r="U87" s="1679"/>
      <c r="V87" s="168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" hidden="1" customHeight="1" thickBot="1" x14ac:dyDescent="0.4">
      <c r="A88" s="1608"/>
      <c r="B88" s="1674"/>
      <c r="C88" s="1675"/>
      <c r="D88" s="451" t="s">
        <v>792</v>
      </c>
      <c r="E88" s="169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98"/>
      <c r="O88" s="1134"/>
      <c r="P88" s="1677">
        <f>'Milling Down Time Hours'!M93</f>
        <v>0</v>
      </c>
      <c r="Q88" s="1204"/>
      <c r="R88" s="1677">
        <f>'Milling Down Time Hours'!L93</f>
        <v>1</v>
      </c>
      <c r="S88" s="451"/>
      <c r="T88" s="1678" t="e">
        <f>SUM(#REF!)</f>
        <v>#REF!</v>
      </c>
      <c r="U88" s="1678" t="e">
        <f t="shared" ref="U88:V88" si="71">SUM(T88:T90)</f>
        <v>#REF!</v>
      </c>
      <c r="V88" s="168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4">
      <c r="A89" s="1608"/>
      <c r="B89" s="1674"/>
      <c r="C89" s="1675"/>
      <c r="D89" s="451" t="s">
        <v>792</v>
      </c>
      <c r="E89" s="169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98"/>
      <c r="O89" s="1134"/>
      <c r="P89" s="1676"/>
      <c r="Q89" s="1201"/>
      <c r="R89" s="1676"/>
      <c r="S89" s="451"/>
      <c r="T89" s="1679"/>
      <c r="U89" s="1679"/>
      <c r="V89" s="168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" hidden="1" customHeight="1" thickBot="1" x14ac:dyDescent="0.4">
      <c r="A90" s="1608"/>
      <c r="B90" s="1674"/>
      <c r="C90" s="1675"/>
      <c r="D90" s="451" t="s">
        <v>792</v>
      </c>
      <c r="E90" s="169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98"/>
      <c r="O90" s="1134"/>
      <c r="P90" s="1677">
        <f>'Milling Down Time Hours'!M95</f>
        <v>0</v>
      </c>
      <c r="Q90" s="1204"/>
      <c r="R90" s="1677">
        <f>'Milling Down Time Hours'!L95</f>
        <v>1</v>
      </c>
      <c r="S90" s="451"/>
      <c r="T90" s="1678" t="e">
        <f>SUM(#REF!)</f>
        <v>#REF!</v>
      </c>
      <c r="U90" s="1678" t="e">
        <f t="shared" ref="U90:V90" si="72">SUM(T90:T92)</f>
        <v>#REF!</v>
      </c>
      <c r="V90" s="168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4">
      <c r="A91" s="1608"/>
      <c r="B91" s="1674"/>
      <c r="C91" s="1675"/>
      <c r="D91" s="451" t="s">
        <v>792</v>
      </c>
      <c r="E91" s="169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98"/>
      <c r="O91" s="1134"/>
      <c r="P91" s="1676"/>
      <c r="Q91" s="1201"/>
      <c r="R91" s="1676"/>
      <c r="S91" s="451"/>
      <c r="T91" s="1679"/>
      <c r="U91" s="1679"/>
      <c r="V91" s="168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" hidden="1" customHeight="1" thickBot="1" x14ac:dyDescent="0.4">
      <c r="A92" s="1608"/>
      <c r="B92" s="1674"/>
      <c r="C92" s="1675"/>
      <c r="D92" s="451" t="s">
        <v>792</v>
      </c>
      <c r="E92" s="169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98"/>
      <c r="O92" s="1134"/>
      <c r="P92" s="1677">
        <f>'Milling Down Time Hours'!M97</f>
        <v>0</v>
      </c>
      <c r="Q92" s="1204"/>
      <c r="R92" s="1677">
        <f>'Milling Down Time Hours'!L97</f>
        <v>1</v>
      </c>
      <c r="S92" s="451"/>
      <c r="T92" s="1678" t="e">
        <f>SUM(#REF!)</f>
        <v>#REF!</v>
      </c>
      <c r="U92" s="1678" t="e">
        <f t="shared" ref="U92:V92" si="73">SUM(T92:T94)</f>
        <v>#REF!</v>
      </c>
      <c r="V92" s="168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4">
      <c r="A93" s="1608"/>
      <c r="B93" s="1674"/>
      <c r="C93" s="1675"/>
      <c r="D93" s="451" t="s">
        <v>792</v>
      </c>
      <c r="E93" s="169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98"/>
      <c r="O93" s="1134"/>
      <c r="P93" s="1676"/>
      <c r="Q93" s="1201"/>
      <c r="R93" s="1676"/>
      <c r="S93" s="451"/>
      <c r="T93" s="1679"/>
      <c r="U93" s="1679"/>
      <c r="V93" s="168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" hidden="1" customHeight="1" thickBot="1" x14ac:dyDescent="0.4">
      <c r="A94" s="1608"/>
      <c r="B94" s="1674"/>
      <c r="C94" s="1675"/>
      <c r="D94" s="451" t="s">
        <v>792</v>
      </c>
      <c r="E94" s="169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98"/>
      <c r="O94" s="1134"/>
      <c r="P94" s="1677">
        <f>'Milling Down Time Hours'!M99</f>
        <v>0</v>
      </c>
      <c r="Q94" s="1204"/>
      <c r="R94" s="1677">
        <f>'Milling Down Time Hours'!L99</f>
        <v>1</v>
      </c>
      <c r="S94" s="451"/>
      <c r="T94" s="1678" t="e">
        <f>SUM(#REF!)</f>
        <v>#REF!</v>
      </c>
      <c r="U94" s="1678" t="e">
        <f t="shared" ref="U94:V94" si="74">SUM(T94:T96)</f>
        <v>#REF!</v>
      </c>
      <c r="V94" s="168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4">
      <c r="A95" s="1608"/>
      <c r="B95" s="1674"/>
      <c r="C95" s="1675"/>
      <c r="D95" s="451" t="s">
        <v>792</v>
      </c>
      <c r="E95" s="169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98"/>
      <c r="O95" s="1134"/>
      <c r="P95" s="1676"/>
      <c r="Q95" s="1201"/>
      <c r="R95" s="1676"/>
      <c r="S95" s="451"/>
      <c r="T95" s="1679"/>
      <c r="U95" s="1679"/>
      <c r="V95" s="168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" hidden="1" customHeight="1" thickBot="1" x14ac:dyDescent="0.4">
      <c r="A96" s="1608"/>
      <c r="B96" s="1674"/>
      <c r="C96" s="1675"/>
      <c r="D96" s="451" t="s">
        <v>792</v>
      </c>
      <c r="E96" s="169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98"/>
      <c r="O96" s="1134"/>
      <c r="P96" s="1677">
        <f>'Milling Down Time Hours'!M101</f>
        <v>0</v>
      </c>
      <c r="Q96" s="1204"/>
      <c r="R96" s="1677">
        <f>'Milling Down Time Hours'!L101</f>
        <v>0.67013888888888884</v>
      </c>
      <c r="S96" s="451"/>
      <c r="T96" s="1678" t="e">
        <f>SUM(#REF!)</f>
        <v>#REF!</v>
      </c>
      <c r="U96" s="1678" t="e">
        <f>SUM(T96:T132)</f>
        <v>#REF!</v>
      </c>
      <c r="V96" s="1685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" hidden="1" customHeight="1" thickBot="1" x14ac:dyDescent="0.4">
      <c r="A97" s="1608"/>
      <c r="B97" s="1674"/>
      <c r="C97" s="1675"/>
      <c r="D97" s="451" t="s">
        <v>792</v>
      </c>
      <c r="E97" s="169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98"/>
      <c r="O97" s="1207"/>
      <c r="P97" s="1615"/>
      <c r="Q97" s="1195"/>
      <c r="R97" s="1602"/>
      <c r="S97" s="1205"/>
      <c r="T97" s="1694"/>
      <c r="U97" s="1694"/>
      <c r="V97" s="169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4">
      <c r="A98" s="1608"/>
      <c r="B98" s="1620"/>
      <c r="C98" s="1621"/>
      <c r="D98" s="451" t="s">
        <v>792</v>
      </c>
      <c r="E98" s="161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1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01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4">
      <c r="A99" s="1608"/>
      <c r="B99" s="1618">
        <v>46302</v>
      </c>
      <c r="C99" s="1619"/>
      <c r="D99" s="451" t="s">
        <v>792</v>
      </c>
      <c r="E99" s="1704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0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9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4">
      <c r="A100" s="1608"/>
      <c r="B100" s="1620"/>
      <c r="C100" s="1621"/>
      <c r="D100" s="451" t="s">
        <v>792</v>
      </c>
      <c r="E100" s="161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0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9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4">
      <c r="A101" s="1608"/>
      <c r="B101" s="1705">
        <v>46303</v>
      </c>
      <c r="C101" s="1706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0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14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4">
      <c r="A102" s="1707">
        <v>15</v>
      </c>
      <c r="B102" s="1709">
        <v>46303</v>
      </c>
      <c r="C102" s="1710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02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0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4">
      <c r="A103" s="1707"/>
      <c r="B103" s="1709">
        <v>46304</v>
      </c>
      <c r="C103" s="1710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0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0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4">
      <c r="A104" s="1707"/>
      <c r="B104" s="1711"/>
      <c r="C104" s="1712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0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0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4">
      <c r="B105" s="1629">
        <v>46305</v>
      </c>
      <c r="C105" s="163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01">
        <f>SUM(M105:M106)</f>
        <v>68.344232784000013</v>
      </c>
      <c r="O105" s="154"/>
      <c r="P105" s="154"/>
      <c r="Q105" s="154"/>
      <c r="R105" s="154"/>
      <c r="S105" s="170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4">
      <c r="A106" s="1608">
        <v>16</v>
      </c>
      <c r="B106" s="1618">
        <v>46305</v>
      </c>
      <c r="C106" s="161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0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01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4">
      <c r="A107" s="1608"/>
      <c r="B107" s="1618">
        <v>46306</v>
      </c>
      <c r="C107" s="1619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0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15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4">
      <c r="A108" s="1608"/>
      <c r="B108" s="1620"/>
      <c r="C108" s="162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0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15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4">
      <c r="A109" s="1608"/>
      <c r="B109" s="1618">
        <v>46307</v>
      </c>
      <c r="C109" s="1619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0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02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4">
      <c r="A110" s="1715">
        <v>17</v>
      </c>
      <c r="B110" s="1696">
        <v>46307</v>
      </c>
      <c r="C110" s="169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02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9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4">
      <c r="A111" s="1716"/>
      <c r="B111" s="1696">
        <v>46308</v>
      </c>
      <c r="C111" s="169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01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0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4">
      <c r="A112" s="1714">
        <v>18</v>
      </c>
      <c r="B112" s="1618">
        <v>46308</v>
      </c>
      <c r="C112" s="161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0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01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4">
      <c r="A113" s="1714"/>
      <c r="B113" s="1618">
        <v>46309</v>
      </c>
      <c r="C113" s="1619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0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15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4">
      <c r="A114" s="1714"/>
      <c r="B114" s="1620"/>
      <c r="C114" s="162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0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02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4">
      <c r="A115" s="1719">
        <v>19</v>
      </c>
      <c r="B115" s="1696">
        <v>46310</v>
      </c>
      <c r="C115" s="169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03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0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4">
      <c r="A116" s="1719"/>
      <c r="B116" s="1717"/>
      <c r="C116" s="171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0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0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4">
      <c r="A117" s="1719"/>
      <c r="B117" s="1696">
        <v>46311</v>
      </c>
      <c r="C117" s="169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03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0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4">
      <c r="A118" s="1720">
        <v>20</v>
      </c>
      <c r="B118" s="1618">
        <v>46311</v>
      </c>
      <c r="C118" s="161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0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01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4">
      <c r="A119" s="1720"/>
      <c r="B119" s="1618">
        <v>46312</v>
      </c>
      <c r="C119" s="1619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0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15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4">
      <c r="A120" s="1720"/>
      <c r="B120" s="1620"/>
      <c r="C120" s="162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02"/>
      <c r="O120" s="931">
        <f t="shared" ref="O120:O125" si="156">M120/P120</f>
        <v>10.280761213499998</v>
      </c>
      <c r="P120" s="931">
        <f t="shared" ref="P120:P125" si="157">Q120/60</f>
        <v>12</v>
      </c>
      <c r="Q120" s="931">
        <f t="shared" si="147"/>
        <v>720</v>
      </c>
      <c r="R120" s="931">
        <f>'Milling Down Time Hours'!G100</f>
        <v>0</v>
      </c>
      <c r="S120" s="1602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4">
      <c r="A121" s="1713">
        <v>21</v>
      </c>
      <c r="B121" s="1696">
        <v>46313</v>
      </c>
      <c r="C121" s="169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03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03">
        <f>SUM(M121:M124)</f>
        <v>346.36971112799989</v>
      </c>
      <c r="T121" s="1279">
        <f>AVERAGE('LF Ball Mill'!F249:F251)</f>
        <v>0.34800000000000003</v>
      </c>
      <c r="U121" s="1279">
        <f>AVERAGE('LF Ball Mill'!G249:G251)</f>
        <v>0.20499999999999999</v>
      </c>
      <c r="V121" s="1279">
        <f>AVERAGE('LF Ball Mill'!H249:H251)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5" customHeight="1" thickBot="1" x14ac:dyDescent="0.4">
      <c r="A122" s="1713"/>
      <c r="B122" s="1717"/>
      <c r="C122" s="171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04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05"/>
      <c r="T122" s="1279">
        <f>AVERAGE('LF Ball Mill'!F252:F254)</f>
        <v>0.35366666666666663</v>
      </c>
      <c r="U122" s="1279">
        <f>AVERAGE('LF Ball Mill'!G252:G254)</f>
        <v>0.24066666666666667</v>
      </c>
      <c r="V122" s="1279">
        <f>AVERAGE('LF Ball Mill'!H252:H254)</f>
        <v>9.1866666666666656</v>
      </c>
      <c r="W122" s="1253">
        <f t="shared" ref="W122" si="165">T122*M122</f>
        <v>4.9941641378293431</v>
      </c>
      <c r="X122" s="1250">
        <f t="shared" ref="X122" si="166">M122*U122</f>
        <v>3.3984792719253405</v>
      </c>
      <c r="Y122" s="1250">
        <f t="shared" ref="Y122" si="167">M122*V122</f>
        <v>129.7258846734936</v>
      </c>
      <c r="Z122" s="1254">
        <v>5.4</v>
      </c>
      <c r="AA122" s="446"/>
      <c r="AB122" s="1248"/>
    </row>
    <row r="123" spans="1:36" ht="15" thickBot="1" x14ac:dyDescent="0.4">
      <c r="A123" s="1713"/>
      <c r="B123" s="1696">
        <v>46314</v>
      </c>
      <c r="C123" s="169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03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05"/>
      <c r="T123" s="1279">
        <f>AVERAGE('LF Ball Mill'!F255:F257)</f>
        <v>0.36333333333333334</v>
      </c>
      <c r="U123" s="1279">
        <f>AVERAGE('LF Ball Mill'!G255:G257)</f>
        <v>0.20666666666666669</v>
      </c>
      <c r="V123" s="1279">
        <f>AVERAGE('LF Ball Mill'!H255:H257)</f>
        <v>10.073333333333332</v>
      </c>
      <c r="W123" s="1253">
        <f>T123*M123</f>
        <v>37.576788889229995</v>
      </c>
      <c r="X123" s="1250">
        <f t="shared" ref="X123" si="170">M123*U123</f>
        <v>21.373953313139999</v>
      </c>
      <c r="Y123" s="1250">
        <f t="shared" ref="Y123" si="171">M123*V123</f>
        <v>1041.8078534243398</v>
      </c>
      <c r="Z123" s="1254">
        <f>(1.2*5)+0.9</f>
        <v>6.9</v>
      </c>
      <c r="AA123" s="446"/>
      <c r="AB123" s="1248"/>
    </row>
    <row r="124" spans="1:36" ht="15" thickBot="1" x14ac:dyDescent="0.4">
      <c r="A124" s="1713"/>
      <c r="B124" s="1717"/>
      <c r="C124" s="1718"/>
      <c r="D124" s="1247" t="s">
        <v>792</v>
      </c>
      <c r="E124" s="1247" t="s">
        <v>944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04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04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6" s="951" customFormat="1" ht="30" customHeight="1" thickBot="1" x14ac:dyDescent="0.4">
      <c r="A125" s="1351">
        <v>22</v>
      </c>
      <c r="B125" s="1606">
        <v>46314</v>
      </c>
      <c r="C125" s="1607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01">
        <f>SUM(M125:M126)</f>
        <v>75.521622332999996</v>
      </c>
      <c r="O125" s="931">
        <f t="shared" si="156"/>
        <v>6.29346852775</v>
      </c>
      <c r="P125" s="931">
        <f t="shared" si="157"/>
        <v>12</v>
      </c>
      <c r="Q125" s="931">
        <f t="shared" ref="Q125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446"/>
      <c r="AB125" s="1350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4">
      <c r="A126" s="676"/>
      <c r="B126" s="1618">
        <v>46315</v>
      </c>
      <c r="C126" s="1619"/>
      <c r="D126" s="451"/>
      <c r="E126" s="451" t="s">
        <v>940</v>
      </c>
      <c r="F126" s="1030" t="s">
        <v>12</v>
      </c>
      <c r="G126" s="934"/>
      <c r="H126" s="673"/>
      <c r="I126" s="450"/>
      <c r="J126" s="931">
        <f t="shared" ref="J126" si="176">3.14*Z126*((10.7/2)^2)</f>
        <v>0</v>
      </c>
      <c r="K126" s="450"/>
      <c r="L126" s="934"/>
      <c r="M126" s="1031"/>
      <c r="N126" s="1602"/>
      <c r="O126" s="931">
        <f t="shared" ref="O126:O127" si="177">M126/P126</f>
        <v>0</v>
      </c>
      <c r="P126" s="931">
        <f t="shared" ref="P126:P127" si="178">Q126/60</f>
        <v>12</v>
      </c>
      <c r="Q126" s="931">
        <f t="shared" ref="Q126:Q127" si="179">(720-R126)</f>
        <v>720</v>
      </c>
      <c r="R126" s="931"/>
      <c r="S126" s="451"/>
      <c r="T126" s="931"/>
      <c r="U126" s="931"/>
      <c r="V126" s="939"/>
      <c r="W126" s="976"/>
      <c r="X126" s="931"/>
      <c r="Y126" s="931"/>
      <c r="Z126" s="977"/>
      <c r="AA126" s="446"/>
      <c r="AB126" s="1350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4">
      <c r="A127" s="676"/>
      <c r="B127" s="1620"/>
      <c r="C127" s="1621"/>
      <c r="D127" s="451"/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449.37324999999987</v>
      </c>
      <c r="I127" s="450"/>
      <c r="J127" s="931">
        <f>3.14*Z127*((10.7/2)^2)</f>
        <v>754.94705999999985</v>
      </c>
      <c r="K127" s="450">
        <v>1.23</v>
      </c>
      <c r="L127" s="934">
        <v>0.83</v>
      </c>
      <c r="M127" s="1031">
        <f>J127*K127*G127-SUM(M125:M126)</f>
        <v>249.48308699699993</v>
      </c>
      <c r="N127" s="1603">
        <f>SUM(M127:M128)</f>
        <v>249.48308699699993</v>
      </c>
      <c r="O127" s="931">
        <f t="shared" si="177"/>
        <v>32.541272216999992</v>
      </c>
      <c r="P127" s="931">
        <f t="shared" si="178"/>
        <v>7.6666666666666661</v>
      </c>
      <c r="Q127" s="931">
        <f t="shared" si="179"/>
        <v>459.99999999999994</v>
      </c>
      <c r="R127" s="931">
        <f>'Milling Down Time Hours'!G107</f>
        <v>260.00000000000006</v>
      </c>
      <c r="S127" s="451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446"/>
      <c r="AB127" s="1350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4">
      <c r="B128" s="1629">
        <v>46316</v>
      </c>
      <c r="C128" s="1630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1604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4">
      <c r="B129" s="1633"/>
      <c r="C129" s="1634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83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84">T129*M129</f>
        <v>0</v>
      </c>
      <c r="X129" s="154">
        <f t="shared" ref="X129" si="185">M129*U129</f>
        <v>0</v>
      </c>
      <c r="Y129" s="154">
        <f t="shared" ref="Y129" si="186">M129*V129</f>
        <v>0</v>
      </c>
      <c r="Z129" s="745"/>
      <c r="AA129" s="446"/>
      <c r="AB129" s="1248"/>
    </row>
    <row r="130" spans="2:28" ht="15" thickBot="1" x14ac:dyDescent="0.4">
      <c r="B130" s="1629">
        <v>46317</v>
      </c>
      <c r="C130" s="1630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4">
      <c r="B131" s="1633"/>
      <c r="C131" s="1634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7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8">T131*M131</f>
        <v>0</v>
      </c>
      <c r="X131" s="154">
        <f t="shared" ref="X131" si="189">M131*U131</f>
        <v>0</v>
      </c>
      <c r="Y131" s="154">
        <f t="shared" ref="Y131" si="190">M131*V131</f>
        <v>0</v>
      </c>
      <c r="Z131" s="745"/>
      <c r="AA131" s="446"/>
      <c r="AB131" s="1248"/>
    </row>
    <row r="132" spans="2:28" ht="18.5" x14ac:dyDescent="0.4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7398.1127538672481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5">
      <c r="M133" s="884"/>
    </row>
    <row r="134" spans="2:28" x14ac:dyDescent="0.35">
      <c r="Z134" s="584" t="s">
        <v>202</v>
      </c>
      <c r="AA134" s="1">
        <f>MIN(Z5:Z102)</f>
        <v>0</v>
      </c>
    </row>
    <row r="135" spans="2:28" x14ac:dyDescent="0.35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5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5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5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5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5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5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5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5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5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5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5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5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5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5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5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5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5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5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5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5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5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5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5">
      <c r="I158" s="432">
        <v>85</v>
      </c>
      <c r="M158" s="332">
        <v>76</v>
      </c>
      <c r="Q158" s="332">
        <v>72</v>
      </c>
    </row>
    <row r="159" spans="9:28" x14ac:dyDescent="0.35">
      <c r="I159" s="432">
        <v>83</v>
      </c>
      <c r="M159" s="332">
        <v>84</v>
      </c>
      <c r="Q159" s="332">
        <v>75</v>
      </c>
    </row>
    <row r="160" spans="9:28" x14ac:dyDescent="0.35">
      <c r="M160" s="332">
        <v>80</v>
      </c>
      <c r="Q160" s="332">
        <v>72</v>
      </c>
    </row>
    <row r="161" spans="13:17" x14ac:dyDescent="0.35">
      <c r="M161" s="332">
        <v>84</v>
      </c>
      <c r="Q161" s="332">
        <v>60</v>
      </c>
    </row>
    <row r="162" spans="13:17" x14ac:dyDescent="0.35">
      <c r="M162" s="332">
        <v>84</v>
      </c>
    </row>
    <row r="163" spans="13:17" x14ac:dyDescent="0.35">
      <c r="M163" s="332">
        <v>74</v>
      </c>
    </row>
    <row r="164" spans="13:17" x14ac:dyDescent="0.35">
      <c r="M164" s="332">
        <v>80</v>
      </c>
    </row>
    <row r="165" spans="13:17" x14ac:dyDescent="0.35">
      <c r="M165" s="332">
        <v>80</v>
      </c>
    </row>
  </sheetData>
  <mergeCells count="211"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81640625" defaultRowHeight="14.5" x14ac:dyDescent="0.35"/>
  <cols>
    <col min="1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39.90625" style="1" bestFit="1" customWidth="1"/>
    <col min="8" max="9" width="8.81640625" style="1"/>
    <col min="10" max="10" width="10.81640625" style="1" bestFit="1" customWidth="1"/>
    <col min="11" max="11" width="22.453125" style="1" bestFit="1" customWidth="1"/>
    <col min="12" max="12" width="17.1796875" style="1" bestFit="1" customWidth="1"/>
    <col min="13" max="13" width="13.54296875" style="1" bestFit="1" customWidth="1"/>
    <col min="14" max="16384" width="8.81640625" style="1"/>
  </cols>
  <sheetData>
    <row r="2" spans="1:14" x14ac:dyDescent="0.35">
      <c r="I2" s="1">
        <f>60*24</f>
        <v>1440</v>
      </c>
    </row>
    <row r="3" spans="1:14" ht="15" thickBot="1" x14ac:dyDescent="0.4">
      <c r="A3" s="1447" t="s">
        <v>269</v>
      </c>
      <c r="B3" s="1448"/>
      <c r="C3" s="1448"/>
      <c r="D3" s="1448"/>
      <c r="E3" s="1448"/>
      <c r="F3" s="1448"/>
      <c r="G3" s="1449"/>
      <c r="I3" s="1">
        <f>I2/2</f>
        <v>720</v>
      </c>
    </row>
    <row r="4" spans="1:14" ht="15" thickBot="1" x14ac:dyDescent="0.4">
      <c r="A4" s="1450" t="s">
        <v>0</v>
      </c>
      <c r="B4" s="145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5">
      <c r="A5" s="1721">
        <v>46268</v>
      </c>
      <c r="B5" s="144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5">
      <c r="A6" s="1721">
        <v>46269</v>
      </c>
      <c r="B6" s="144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5">
      <c r="A7" s="1721">
        <v>46270</v>
      </c>
      <c r="B7" s="144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5">
      <c r="A8" s="1721">
        <v>46271</v>
      </c>
      <c r="B8" s="144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5">
      <c r="A9" s="1721">
        <v>46272</v>
      </c>
      <c r="B9" s="144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5">
      <c r="A10" s="1721">
        <v>46273</v>
      </c>
      <c r="B10" s="144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5">
      <c r="A11" s="1721">
        <v>46274</v>
      </c>
      <c r="B11" s="144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5">
      <c r="A12" s="1721">
        <v>46275</v>
      </c>
      <c r="B12" s="144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5">
      <c r="A13" s="1721">
        <v>46276</v>
      </c>
      <c r="B13" s="144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5">
      <c r="A14" s="1721">
        <v>46277</v>
      </c>
      <c r="B14" s="144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5">
      <c r="A15" s="1721">
        <v>46278</v>
      </c>
      <c r="B15" s="144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5">
      <c r="A16" s="1721">
        <v>46279</v>
      </c>
      <c r="B16" s="144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5">
      <c r="A17" s="1721">
        <v>46280</v>
      </c>
      <c r="B17" s="144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5">
      <c r="A18" s="1721">
        <v>46281</v>
      </c>
      <c r="B18" s="144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5">
      <c r="A19" s="1721">
        <v>46282</v>
      </c>
      <c r="B19" s="144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5">
      <c r="A20" s="1721">
        <v>46283</v>
      </c>
      <c r="B20" s="144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5">
      <c r="A21" s="1721">
        <v>46284</v>
      </c>
      <c r="B21" s="144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5">
      <c r="A22" s="1721">
        <v>46285</v>
      </c>
      <c r="B22" s="144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5">
      <c r="A23" s="1721">
        <v>46286</v>
      </c>
      <c r="B23" s="144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5">
      <c r="A24" s="1721">
        <v>46287</v>
      </c>
      <c r="B24" s="144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5">
      <c r="A25" s="1721">
        <v>46288</v>
      </c>
      <c r="B25" s="144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5">
      <c r="A26" s="1721">
        <v>46289</v>
      </c>
      <c r="B26" s="144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5">
      <c r="A27" s="1721">
        <v>46290</v>
      </c>
      <c r="B27" s="144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5">
      <c r="A28" s="1721">
        <v>46291</v>
      </c>
      <c r="B28" s="144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5">
      <c r="A29" s="1721">
        <v>46292</v>
      </c>
      <c r="B29" s="144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5">
      <c r="A30" s="1721">
        <v>46293</v>
      </c>
      <c r="B30" s="144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5">
      <c r="A31" s="1721">
        <v>46294</v>
      </c>
      <c r="B31" s="144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5">
      <c r="A32" s="1721">
        <v>46295</v>
      </c>
      <c r="B32" s="144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5">
      <c r="A33" s="1721">
        <v>46296</v>
      </c>
      <c r="B33" s="144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5">
      <c r="A34" s="1721">
        <v>46297</v>
      </c>
      <c r="B34" s="144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5">
      <c r="A35" s="1721">
        <v>46298</v>
      </c>
      <c r="B35" s="144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5">
      <c r="A36" s="1721">
        <v>46299</v>
      </c>
      <c r="B36" s="144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5">
      <c r="A37" s="1721">
        <v>46300</v>
      </c>
      <c r="B37" s="144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5">
      <c r="A38" s="1721">
        <v>46301</v>
      </c>
      <c r="B38" s="144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5">
      <c r="A39" s="1721">
        <v>46302</v>
      </c>
      <c r="B39" s="144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5">
      <c r="A40" s="1721">
        <v>46303</v>
      </c>
      <c r="B40" s="144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5">
      <c r="A41" s="1721">
        <v>46304</v>
      </c>
      <c r="B41" s="144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5">
      <c r="A42" s="1721">
        <v>46305</v>
      </c>
      <c r="B42" s="144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5">
      <c r="A43" s="1721">
        <v>46306</v>
      </c>
      <c r="B43" s="144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5">
      <c r="A44" s="1721">
        <v>46307</v>
      </c>
      <c r="B44" s="144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5">
      <c r="A45" s="1721">
        <v>46308</v>
      </c>
      <c r="B45" s="144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5">
      <c r="A46" s="1721">
        <v>46309</v>
      </c>
      <c r="B46" s="144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5">
      <c r="A47" s="1721">
        <v>46310</v>
      </c>
      <c r="B47" s="144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5">
      <c r="A48" s="1721">
        <v>46311</v>
      </c>
      <c r="B48" s="144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5">
      <c r="A49" s="1721">
        <v>46312</v>
      </c>
      <c r="B49" s="144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5">
      <c r="A50" s="1721">
        <v>46313</v>
      </c>
      <c r="B50" s="144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5">
      <c r="A51" s="1721">
        <v>46314</v>
      </c>
      <c r="B51" s="144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5">
      <c r="A52" s="1721">
        <v>46315</v>
      </c>
      <c r="B52" s="144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5">
      <c r="A53" s="1721">
        <v>46316</v>
      </c>
      <c r="B53" s="144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5">
      <c r="A54" s="1721">
        <v>46317</v>
      </c>
      <c r="B54" s="144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5">
      <c r="A55" s="1721">
        <v>46318</v>
      </c>
      <c r="B55" s="144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5">
      <c r="A56" s="1721">
        <v>46319</v>
      </c>
      <c r="B56" s="144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5">
      <c r="A57" s="1721">
        <v>46320</v>
      </c>
      <c r="B57" s="144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5">
      <c r="A58" s="1721">
        <v>46321</v>
      </c>
      <c r="B58" s="144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5">
      <c r="A59" s="1721">
        <v>46322</v>
      </c>
      <c r="B59" s="1446"/>
      <c r="C59" s="64"/>
      <c r="D59" s="67"/>
      <c r="E59" s="67"/>
      <c r="F59" s="61">
        <f t="shared" si="5"/>
        <v>0</v>
      </c>
      <c r="G59" s="65"/>
    </row>
    <row r="60" spans="1:18" x14ac:dyDescent="0.35">
      <c r="A60" s="1721">
        <v>46323</v>
      </c>
      <c r="B60" s="1446"/>
      <c r="C60" s="64"/>
      <c r="D60" s="67"/>
      <c r="E60" s="67"/>
      <c r="F60" s="61">
        <f t="shared" si="5"/>
        <v>0</v>
      </c>
      <c r="G60" s="65"/>
    </row>
    <row r="61" spans="1:18" x14ac:dyDescent="0.35">
      <c r="A61" s="1721">
        <v>46324</v>
      </c>
      <c r="B61" s="1446"/>
      <c r="C61" s="64"/>
      <c r="D61" s="67"/>
      <c r="E61" s="67"/>
      <c r="F61" s="61">
        <f t="shared" si="5"/>
        <v>0</v>
      </c>
      <c r="G61" s="65"/>
    </row>
    <row r="62" spans="1:18" x14ac:dyDescent="0.35">
      <c r="A62" s="1721">
        <v>46325</v>
      </c>
      <c r="B62" s="1446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12" zoomScale="88" zoomScaleNormal="50" workbookViewId="0">
      <pane xSplit="2" topLeftCell="C1" activePane="topRight" state="frozen"/>
      <selection pane="topRight" activeCell="C16" sqref="C16"/>
    </sheetView>
  </sheetViews>
  <sheetFormatPr defaultColWidth="8.90625" defaultRowHeight="14.5" x14ac:dyDescent="0.35"/>
  <cols>
    <col min="1" max="1" width="8.90625" style="1"/>
    <col min="2" max="2" width="18.08984375" style="1" bestFit="1" customWidth="1"/>
    <col min="3" max="3" width="19.6328125" style="1" customWidth="1"/>
    <col min="4" max="4" width="12" style="1" customWidth="1"/>
    <col min="5" max="5" width="12.08984375" style="1" bestFit="1" customWidth="1"/>
    <col min="6" max="6" width="16.36328125" style="12" customWidth="1"/>
    <col min="7" max="7" width="10" style="12" bestFit="1" customWidth="1"/>
    <col min="8" max="8" width="11.1796875" style="12" bestFit="1" customWidth="1"/>
    <col min="9" max="9" width="10.81640625" style="1" bestFit="1" customWidth="1"/>
    <col min="10" max="10" width="15" style="12" customWidth="1"/>
    <col min="11" max="11" width="11.453125" style="12" bestFit="1" customWidth="1"/>
    <col min="12" max="12" width="30.08984375" style="12" bestFit="1" customWidth="1"/>
    <col min="13" max="13" width="15.1796875" style="12" bestFit="1" customWidth="1"/>
    <col min="14" max="14" width="13.08984375" style="1" customWidth="1"/>
    <col min="15" max="15" width="30.453125" style="1" bestFit="1" customWidth="1"/>
    <col min="16" max="16" width="19.453125" style="12" bestFit="1" customWidth="1"/>
    <col min="17" max="17" width="12.6328125" style="1" bestFit="1" customWidth="1"/>
    <col min="18" max="18" width="27.1796875" style="12" bestFit="1" customWidth="1"/>
    <col min="19" max="19" width="20.453125" style="12" customWidth="1"/>
    <col min="20" max="20" width="20.453125" style="1" customWidth="1"/>
    <col min="21" max="21" width="35.90625" style="1" bestFit="1" customWidth="1"/>
    <col min="22" max="22" width="17.08984375" style="1" bestFit="1" customWidth="1"/>
    <col min="23" max="23" width="17.08984375" style="1" customWidth="1"/>
    <col min="24" max="24" width="9.453125" style="12" customWidth="1"/>
    <col min="25" max="25" width="13.36328125" style="1" customWidth="1"/>
    <col min="26" max="26" width="9.90625" style="1" customWidth="1"/>
    <col min="27" max="27" width="15.1796875" style="1" customWidth="1"/>
    <col min="28" max="28" width="12.90625" style="1" customWidth="1"/>
    <col min="29" max="29" width="18.36328125" style="1" customWidth="1"/>
    <col min="30" max="30" width="18.54296875" style="1" customWidth="1"/>
    <col min="31" max="31" width="15.6328125" style="1" customWidth="1"/>
    <col min="32" max="32" width="8.90625" style="1"/>
    <col min="33" max="33" width="8.90625" style="1" customWidth="1"/>
    <col min="34" max="34" width="8.90625" style="1"/>
    <col min="35" max="35" width="6.1796875" style="1" bestFit="1" customWidth="1"/>
    <col min="36" max="36" width="5.81640625" style="1" customWidth="1"/>
    <col min="37" max="37" width="7" style="1" customWidth="1"/>
    <col min="38" max="38" width="16" style="1" customWidth="1"/>
    <col min="39" max="39" width="18.453125" style="1" customWidth="1"/>
    <col min="40" max="40" width="15.36328125" style="1" customWidth="1"/>
    <col min="41" max="41" width="17.90625" style="1" bestFit="1" customWidth="1"/>
    <col min="42" max="42" width="13.08984375" style="1" customWidth="1"/>
    <col min="43" max="43" width="22.36328125" style="1" customWidth="1"/>
    <col min="44" max="45" width="15" style="1" customWidth="1"/>
    <col min="46" max="47" width="8.90625" style="1"/>
    <col min="48" max="48" width="5.81640625" style="1" bestFit="1" customWidth="1"/>
    <col min="49" max="49" width="14.81640625" style="11" bestFit="1" customWidth="1"/>
    <col min="50" max="50" width="10.54296875" style="11" customWidth="1"/>
    <col min="51" max="51" width="11.08984375" style="12" bestFit="1" customWidth="1"/>
    <col min="52" max="52" width="8.54296875" style="1" customWidth="1"/>
    <col min="53" max="53" width="9.81640625" style="1" customWidth="1"/>
    <col min="54" max="54" width="12.81640625" style="1" customWidth="1"/>
    <col min="55" max="55" width="7.6328125" style="1" customWidth="1"/>
    <col min="56" max="56" width="12.81640625" style="1" bestFit="1" customWidth="1"/>
    <col min="57" max="57" width="12.90625" style="1" bestFit="1" customWidth="1"/>
    <col min="58" max="58" width="12.36328125" style="1" customWidth="1"/>
    <col min="59" max="59" width="7.81640625" style="1" customWidth="1"/>
    <col min="60" max="61" width="8.90625" style="1"/>
    <col min="62" max="62" width="9.36328125" style="1" bestFit="1" customWidth="1"/>
    <col min="63" max="67" width="8.90625" style="1"/>
    <col min="68" max="68" width="21.81640625" style="1" bestFit="1" customWidth="1"/>
    <col min="69" max="16384" width="8.90625" style="1"/>
  </cols>
  <sheetData>
    <row r="1" spans="1:68" ht="15" thickBot="1" x14ac:dyDescent="0.4"/>
    <row r="2" spans="1:68" ht="24" thickBot="1" x14ac:dyDescent="0.6">
      <c r="E2" s="1737" t="s">
        <v>242</v>
      </c>
      <c r="F2" s="1738"/>
      <c r="G2" s="1738"/>
      <c r="H2" s="1738"/>
      <c r="I2" s="1738"/>
      <c r="J2" s="1738"/>
      <c r="K2" s="1738"/>
      <c r="L2" s="1738"/>
      <c r="M2" s="1738"/>
      <c r="N2" s="1738"/>
      <c r="O2" s="1738"/>
      <c r="P2" s="1738"/>
      <c r="Q2" s="1738"/>
      <c r="R2" s="1738"/>
      <c r="S2" s="1738"/>
      <c r="T2" s="1738"/>
      <c r="U2" s="1738"/>
      <c r="V2" s="1738"/>
      <c r="W2" s="1738"/>
      <c r="X2" s="1738"/>
      <c r="Y2" s="1738"/>
      <c r="Z2" s="1738"/>
      <c r="AA2" s="1738"/>
      <c r="AB2" s="1738"/>
      <c r="AC2" s="1738"/>
      <c r="AD2" s="1738"/>
      <c r="AE2" s="1738"/>
      <c r="AF2" s="1739"/>
    </row>
    <row r="3" spans="1:68" ht="24" thickBot="1" x14ac:dyDescent="0.6">
      <c r="E3" s="1737" t="s">
        <v>197</v>
      </c>
      <c r="F3" s="1738"/>
      <c r="G3" s="1738"/>
      <c r="H3" s="1738"/>
      <c r="I3" s="1738"/>
      <c r="J3" s="1738"/>
      <c r="K3" s="1738"/>
      <c r="L3" s="1738"/>
      <c r="M3" s="1738"/>
      <c r="N3" s="1738"/>
      <c r="O3" s="1738"/>
      <c r="P3" s="1738"/>
      <c r="Q3" s="1738"/>
      <c r="R3" s="1738"/>
      <c r="S3" s="1738"/>
      <c r="T3" s="1738"/>
      <c r="U3" s="1738"/>
      <c r="V3" s="1738"/>
      <c r="W3" s="1738"/>
      <c r="X3" s="1738"/>
      <c r="Y3" s="1738"/>
      <c r="Z3" s="1738"/>
      <c r="AA3" s="1738"/>
      <c r="AB3" s="1738"/>
      <c r="AC3" s="1738"/>
      <c r="AD3" s="1738"/>
      <c r="AE3" s="1738"/>
      <c r="AF3" s="1739"/>
      <c r="AJ3" s="136"/>
      <c r="AO3" s="2"/>
    </row>
    <row r="4" spans="1:68" ht="24" thickBot="1" x14ac:dyDescent="0.6">
      <c r="E4" s="1741" t="s">
        <v>535</v>
      </c>
      <c r="F4" s="1742"/>
      <c r="G4" s="1742"/>
      <c r="H4" s="1742"/>
      <c r="I4" s="1742"/>
      <c r="J4" s="1742"/>
      <c r="K4" s="1742"/>
      <c r="L4" s="1742"/>
      <c r="M4" s="1742"/>
      <c r="N4" s="1742"/>
      <c r="O4" s="1742"/>
      <c r="P4" s="1742"/>
      <c r="Q4" s="1742"/>
      <c r="R4" s="1742"/>
      <c r="S4" s="1742"/>
      <c r="T4" s="1742"/>
      <c r="U4" s="1742"/>
      <c r="V4" s="1742"/>
      <c r="W4" s="1742"/>
      <c r="X4" s="1742"/>
      <c r="Y4" s="1742"/>
      <c r="Z4" s="1742"/>
      <c r="AA4" s="1742"/>
      <c r="AB4" s="1742"/>
      <c r="AC4" s="1742"/>
      <c r="AD4" s="1742"/>
      <c r="AE4" s="1742"/>
      <c r="AF4" s="1743"/>
      <c r="AH4" s="422"/>
      <c r="AI4" s="2"/>
      <c r="AM4" s="2"/>
    </row>
    <row r="5" spans="1:68" x14ac:dyDescent="0.35">
      <c r="C5" s="10"/>
      <c r="G5" s="1231"/>
      <c r="O5" s="10"/>
      <c r="AJ5" s="2"/>
      <c r="AS5" s="2"/>
    </row>
    <row r="6" spans="1:68" x14ac:dyDescent="0.35">
      <c r="F6" s="1722" t="s">
        <v>843</v>
      </c>
      <c r="G6" s="1722"/>
      <c r="H6" s="1722" t="s">
        <v>844</v>
      </c>
      <c r="I6" s="1722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5">
      <c r="B7" s="1581" t="s">
        <v>258</v>
      </c>
      <c r="C7" s="205" t="s">
        <v>324</v>
      </c>
      <c r="D7" s="205" t="s">
        <v>704</v>
      </c>
      <c r="E7" s="1581" t="s">
        <v>243</v>
      </c>
      <c r="F7" s="1581" t="s">
        <v>244</v>
      </c>
      <c r="G7" s="1581" t="s">
        <v>245</v>
      </c>
      <c r="H7" s="1581" t="s">
        <v>246</v>
      </c>
      <c r="I7" s="1581" t="s">
        <v>247</v>
      </c>
      <c r="J7" s="1740" t="s">
        <v>144</v>
      </c>
      <c r="K7" s="1744" t="s">
        <v>678</v>
      </c>
      <c r="L7" s="1744" t="s">
        <v>935</v>
      </c>
      <c r="M7" s="1581" t="s">
        <v>249</v>
      </c>
      <c r="N7" s="1578" t="s">
        <v>248</v>
      </c>
      <c r="O7" s="224" t="s">
        <v>248</v>
      </c>
      <c r="P7" s="1578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81" t="s">
        <v>250</v>
      </c>
      <c r="W7" s="205" t="s">
        <v>302</v>
      </c>
      <c r="X7" s="1581" t="s">
        <v>259</v>
      </c>
      <c r="Y7" s="1581"/>
      <c r="Z7" s="1581"/>
      <c r="AA7" s="1725" t="s">
        <v>261</v>
      </c>
      <c r="AB7" s="1725"/>
      <c r="AC7" s="1725"/>
      <c r="AD7" s="1581" t="s">
        <v>268</v>
      </c>
      <c r="AE7" s="1581" t="s">
        <v>289</v>
      </c>
      <c r="AF7" s="1725" t="s">
        <v>255</v>
      </c>
      <c r="AG7" s="1725"/>
      <c r="AH7" s="1725"/>
      <c r="AI7" s="1725"/>
      <c r="AJ7" s="1725"/>
      <c r="AK7" s="1725"/>
      <c r="AL7" s="1725" t="s">
        <v>265</v>
      </c>
      <c r="AM7" s="1725"/>
      <c r="AN7" s="1725"/>
      <c r="AO7" s="1725" t="s">
        <v>266</v>
      </c>
      <c r="AP7" s="1725"/>
      <c r="AQ7" s="1725"/>
      <c r="AR7" s="131"/>
      <c r="AS7" s="247" t="s">
        <v>329</v>
      </c>
      <c r="AT7" s="1747" t="s">
        <v>272</v>
      </c>
      <c r="AU7" s="1748"/>
      <c r="AV7" s="1749"/>
      <c r="AW7" s="1753" t="s">
        <v>299</v>
      </c>
      <c r="AX7" s="1148"/>
      <c r="AY7" s="1578" t="s">
        <v>300</v>
      </c>
      <c r="AZ7" s="1725" t="s">
        <v>659</v>
      </c>
      <c r="BA7" s="1725"/>
      <c r="BB7" s="1725"/>
      <c r="BC7" s="131" t="s">
        <v>292</v>
      </c>
      <c r="BD7" s="1725" t="s">
        <v>276</v>
      </c>
      <c r="BE7" s="1725"/>
      <c r="BF7" s="1725"/>
      <c r="BG7" s="1725" t="s">
        <v>759</v>
      </c>
      <c r="BH7" s="1725"/>
      <c r="BI7" s="1725"/>
      <c r="BJ7" s="1725" t="s">
        <v>761</v>
      </c>
      <c r="BK7" s="1725"/>
      <c r="BL7" s="1725"/>
    </row>
    <row r="8" spans="1:68" x14ac:dyDescent="0.35">
      <c r="B8" s="1581"/>
      <c r="C8" s="205" t="s">
        <v>295</v>
      </c>
      <c r="D8" s="205" t="s">
        <v>36</v>
      </c>
      <c r="E8" s="1581"/>
      <c r="F8" s="1581"/>
      <c r="G8" s="1581"/>
      <c r="H8" s="1581"/>
      <c r="I8" s="1581"/>
      <c r="J8" s="1740"/>
      <c r="K8" s="1745"/>
      <c r="L8" s="1745"/>
      <c r="M8" s="1581"/>
      <c r="N8" s="1579"/>
      <c r="O8" s="225" t="s">
        <v>315</v>
      </c>
      <c r="P8" s="1579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81"/>
      <c r="W8" s="205" t="s">
        <v>184</v>
      </c>
      <c r="X8" s="1581" t="s">
        <v>260</v>
      </c>
      <c r="Y8" s="1581"/>
      <c r="Z8" s="1581"/>
      <c r="AA8" s="1725" t="s">
        <v>464</v>
      </c>
      <c r="AB8" s="1725"/>
      <c r="AC8" s="1725"/>
      <c r="AD8" s="1581"/>
      <c r="AE8" s="1581"/>
      <c r="AF8" s="1725" t="s">
        <v>262</v>
      </c>
      <c r="AG8" s="1725"/>
      <c r="AH8" s="1725"/>
      <c r="AI8" s="1725" t="s">
        <v>263</v>
      </c>
      <c r="AJ8" s="1725"/>
      <c r="AK8" s="1725"/>
      <c r="AL8" s="1725" t="s">
        <v>264</v>
      </c>
      <c r="AM8" s="1725"/>
      <c r="AN8" s="1725"/>
      <c r="AO8" s="1725" t="s">
        <v>256</v>
      </c>
      <c r="AP8" s="1725"/>
      <c r="AQ8" s="1725"/>
      <c r="AR8" s="131" t="s">
        <v>257</v>
      </c>
      <c r="AS8" s="248" t="s">
        <v>293</v>
      </c>
      <c r="AT8" s="1750"/>
      <c r="AU8" s="1751"/>
      <c r="AV8" s="1752"/>
      <c r="AW8" s="1754"/>
      <c r="AX8" s="1149"/>
      <c r="AY8" s="1580"/>
      <c r="AZ8" s="1725" t="s">
        <v>260</v>
      </c>
      <c r="BA8" s="1725"/>
      <c r="BB8" s="1725"/>
      <c r="BC8" s="131" t="s">
        <v>293</v>
      </c>
      <c r="BD8" s="1725" t="s">
        <v>40</v>
      </c>
      <c r="BE8" s="1725"/>
      <c r="BF8" s="1725"/>
      <c r="BG8" s="1725" t="s">
        <v>760</v>
      </c>
      <c r="BH8" s="1725"/>
      <c r="BI8" s="1725"/>
      <c r="BJ8" s="1725" t="s">
        <v>40</v>
      </c>
      <c r="BK8" s="1725"/>
      <c r="BL8" s="1725"/>
    </row>
    <row r="9" spans="1:68" x14ac:dyDescent="0.35">
      <c r="B9" s="1581"/>
      <c r="C9" s="205" t="s">
        <v>296</v>
      </c>
      <c r="D9" s="205" t="s">
        <v>741</v>
      </c>
      <c r="E9" s="1581"/>
      <c r="F9" s="1581"/>
      <c r="G9" s="1581"/>
      <c r="H9" s="1581"/>
      <c r="I9" s="1581"/>
      <c r="J9" s="1740"/>
      <c r="K9" s="1746"/>
      <c r="L9" s="1746"/>
      <c r="M9" s="1581"/>
      <c r="N9" s="1580"/>
      <c r="O9" s="204" t="s">
        <v>314</v>
      </c>
      <c r="P9" s="1580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81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81"/>
      <c r="AE9" s="1581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55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5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5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5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5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5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5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5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5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5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5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5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5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5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5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5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5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5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5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5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5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7.0166666666666669E-2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25.063729800000001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0.77922574937591327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189.78568691999996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5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5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367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0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0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5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5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5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5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5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5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5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5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5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5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5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5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5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5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5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5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5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5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5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5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5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5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5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5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5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5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5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5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5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0.10211083333333333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2.9380952380952386E-2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693.5568613889161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402.50851141890001</v>
      </c>
      <c r="AS60" s="134"/>
      <c r="AT60" s="232">
        <f>AVERAGE(AT10:AT59)</f>
        <v>0.70413826161282989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5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2932.6469458834708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5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5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2932.6469458834708</v>
      </c>
      <c r="BD63" s="10">
        <f>BD61*0.8</f>
        <v>2346.1175567067767</v>
      </c>
    </row>
    <row r="64" spans="2:64" x14ac:dyDescent="0.35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5">
      <c r="E65" s="10">
        <f>(O19+O20)/SUM(C19:C20)</f>
        <v>8.5546918470971463</v>
      </c>
      <c r="AO65" s="1369" t="s">
        <v>309</v>
      </c>
      <c r="AP65" s="1369"/>
      <c r="AQ65" s="1369"/>
      <c r="AR65" s="1369"/>
      <c r="AS65" s="249"/>
      <c r="AT65" s="131" t="s">
        <v>329</v>
      </c>
      <c r="AU65" s="1725" t="s">
        <v>259</v>
      </c>
      <c r="AV65" s="1725"/>
      <c r="AW65" s="1725"/>
      <c r="AX65" s="429"/>
      <c r="AY65" s="1396" t="s">
        <v>255</v>
      </c>
      <c r="AZ65" s="1397"/>
      <c r="BA65" s="1397"/>
      <c r="BB65" s="1397"/>
      <c r="BC65" s="1397"/>
      <c r="BD65" s="1398"/>
      <c r="BE65" s="1759" t="s">
        <v>276</v>
      </c>
      <c r="BF65" s="1760"/>
      <c r="BG65" s="1761"/>
      <c r="BH65" s="10"/>
    </row>
    <row r="66" spans="5:60" x14ac:dyDescent="0.35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25" t="s">
        <v>260</v>
      </c>
      <c r="AV66" s="1725"/>
      <c r="AW66" s="1725"/>
      <c r="AX66" s="429"/>
      <c r="AY66" s="1396" t="s">
        <v>262</v>
      </c>
      <c r="AZ66" s="1397"/>
      <c r="BA66" s="1398"/>
      <c r="BB66" s="1396" t="s">
        <v>263</v>
      </c>
      <c r="BC66" s="1397"/>
      <c r="BD66" s="1398"/>
      <c r="BE66" s="1396" t="s">
        <v>40</v>
      </c>
      <c r="BF66" s="1397"/>
      <c r="BG66" s="1398"/>
    </row>
    <row r="67" spans="5:60" x14ac:dyDescent="0.35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8.9186458177303543</v>
      </c>
      <c r="O67" s="39"/>
      <c r="P67" s="39">
        <f>(N61/J68)</f>
        <v>214.0474996255285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5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25" t="s">
        <v>259</v>
      </c>
      <c r="AE68" s="1725"/>
      <c r="AF68" s="1725"/>
      <c r="AG68" s="1725"/>
      <c r="AH68" s="1725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4">
      <c r="F69" s="43"/>
      <c r="AD69" s="1581" t="s">
        <v>258</v>
      </c>
      <c r="AE69" s="1581" t="s">
        <v>485</v>
      </c>
      <c r="AF69" s="1725" t="s">
        <v>260</v>
      </c>
      <c r="AG69" s="1725"/>
      <c r="AH69" s="1725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5">
      <c r="F70" s="43"/>
      <c r="J70" s="223" t="s">
        <v>304</v>
      </c>
      <c r="K70" s="223"/>
      <c r="L70" s="223"/>
      <c r="M70" s="39">
        <f>J67</f>
        <v>816.86666666666656</v>
      </c>
      <c r="O70" s="1735" t="s">
        <v>890</v>
      </c>
      <c r="P70" s="1728" t="s">
        <v>936</v>
      </c>
      <c r="Q70" s="1726" t="s">
        <v>937</v>
      </c>
      <c r="R70" s="1726"/>
      <c r="S70" s="1727"/>
      <c r="AD70" s="1581"/>
      <c r="AE70" s="1581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4">
      <c r="F71" s="43"/>
      <c r="J71" s="223" t="s">
        <v>305</v>
      </c>
      <c r="K71" s="223"/>
      <c r="L71" s="223"/>
      <c r="M71" s="39">
        <f>M67</f>
        <v>421.38333333333333</v>
      </c>
      <c r="O71" s="1736"/>
      <c r="P71" s="1729"/>
      <c r="Q71" s="1352" t="s">
        <v>337</v>
      </c>
      <c r="R71" s="1353" t="s">
        <v>338</v>
      </c>
      <c r="S71" s="1360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5">
      <c r="F72" s="43"/>
      <c r="J72" s="223" t="s">
        <v>312</v>
      </c>
      <c r="K72" s="223"/>
      <c r="L72" s="223"/>
      <c r="M72" s="39">
        <f>SUM(M70:M71)</f>
        <v>1238.25</v>
      </c>
      <c r="O72" s="1730">
        <v>46266</v>
      </c>
      <c r="P72" s="24">
        <v>1</v>
      </c>
      <c r="Q72" s="1354">
        <f>X10</f>
        <v>0.70799999999999996</v>
      </c>
      <c r="R72" s="1354">
        <f t="shared" ref="R72:S87" si="112">Y10</f>
        <v>0.53525</v>
      </c>
      <c r="S72" s="1355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5">
      <c r="F73" s="43"/>
      <c r="J73" s="223" t="s">
        <v>313</v>
      </c>
      <c r="K73" s="223"/>
      <c r="L73" s="223"/>
      <c r="M73" s="38">
        <f>M70/M72</f>
        <v>0.65969446126926434</v>
      </c>
      <c r="O73" s="1731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6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5">
      <c r="F74" s="43"/>
      <c r="J74" s="223" t="s">
        <v>36</v>
      </c>
      <c r="K74" s="223"/>
      <c r="L74" s="223"/>
      <c r="M74" s="419">
        <f>N67</f>
        <v>8.9186458177303543</v>
      </c>
      <c r="O74" s="1731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6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5">
      <c r="J75" s="223" t="s">
        <v>81</v>
      </c>
      <c r="K75" s="223"/>
      <c r="L75" s="223"/>
      <c r="M75" s="39">
        <f>P67</f>
        <v>214.0474996255285</v>
      </c>
      <c r="O75" s="1731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6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5">
      <c r="J76" s="223" t="s">
        <v>308</v>
      </c>
      <c r="K76" s="223"/>
      <c r="L76" s="223"/>
      <c r="M76" s="39">
        <f>U67</f>
        <v>51.59375</v>
      </c>
      <c r="O76" s="1731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6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5">
      <c r="J77" s="223" t="s">
        <v>327</v>
      </c>
      <c r="K77" s="223"/>
      <c r="L77" s="223"/>
      <c r="M77" s="38">
        <f>M67/(J67+M67)</f>
        <v>0.3403055387307356</v>
      </c>
      <c r="O77" s="1731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6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5">
      <c r="O78" s="1731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6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5">
      <c r="O79" s="1731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6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5">
      <c r="O80" s="1731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6">
        <f t="shared" si="112"/>
        <v>14.675833333333332</v>
      </c>
      <c r="AR80" s="10"/>
      <c r="AS80" s="10"/>
      <c r="AT80" s="1151" t="s">
        <v>17</v>
      </c>
      <c r="AU80" s="1756"/>
      <c r="AV80" s="1757"/>
      <c r="AW80" s="1757"/>
      <c r="AX80" s="1757"/>
      <c r="AY80" s="1757"/>
      <c r="AZ80" s="1757"/>
      <c r="BA80" s="1757"/>
      <c r="BB80" s="1757"/>
      <c r="BC80" s="1757"/>
      <c r="BD80" s="1758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5">
      <c r="O81" s="1731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6">
        <f t="shared" si="112"/>
        <v>17.893333333333334</v>
      </c>
      <c r="AR81" s="10"/>
      <c r="AS81" s="10"/>
    </row>
    <row r="82" spans="10:45" x14ac:dyDescent="0.35">
      <c r="O82" s="1731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6">
        <f t="shared" si="112"/>
        <v>18.880000000000003</v>
      </c>
      <c r="AR82" s="10"/>
    </row>
    <row r="83" spans="10:45" ht="15" thickBot="1" x14ac:dyDescent="0.4">
      <c r="O83" s="1731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9">
        <f t="shared" si="112"/>
        <v>16.069666666666667</v>
      </c>
      <c r="AR83" s="10"/>
      <c r="AS83" s="10"/>
    </row>
    <row r="84" spans="10:45" x14ac:dyDescent="0.35">
      <c r="O84" s="1732" t="s">
        <v>938</v>
      </c>
      <c r="P84" s="24">
        <v>13</v>
      </c>
      <c r="Q84" s="1354">
        <f t="shared" si="113"/>
        <v>0.52375000000000005</v>
      </c>
      <c r="R84" s="1354">
        <f t="shared" si="112"/>
        <v>0.7929166666666666</v>
      </c>
      <c r="S84" s="1355">
        <f t="shared" si="112"/>
        <v>20.323666666666668</v>
      </c>
    </row>
    <row r="85" spans="10:45" x14ac:dyDescent="0.35">
      <c r="O85" s="1733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6">
        <f t="shared" si="112"/>
        <v>11.179166666666667</v>
      </c>
    </row>
    <row r="86" spans="10:45" x14ac:dyDescent="0.35">
      <c r="O86" s="1733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6">
        <f t="shared" si="112"/>
        <v>9.163333333333334</v>
      </c>
    </row>
    <row r="87" spans="10:45" x14ac:dyDescent="0.35">
      <c r="O87" s="1733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6">
        <f t="shared" si="112"/>
        <v>12.970833333333335</v>
      </c>
    </row>
    <row r="88" spans="10:45" x14ac:dyDescent="0.35">
      <c r="O88" s="1733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6">
        <f t="shared" ref="S88:S91" si="118">Z26</f>
        <v>10.078333333333333</v>
      </c>
    </row>
    <row r="89" spans="10:45" x14ac:dyDescent="0.35">
      <c r="O89" s="1733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6">
        <f t="shared" si="118"/>
        <v>7.7222222222222223</v>
      </c>
    </row>
    <row r="90" spans="10:45" x14ac:dyDescent="0.35">
      <c r="O90" s="1733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6">
        <f t="shared" si="118"/>
        <v>13.407365079365078</v>
      </c>
    </row>
    <row r="91" spans="10:45" ht="15" thickBot="1" x14ac:dyDescent="0.4">
      <c r="O91" s="1734"/>
      <c r="P91" s="28">
        <v>20</v>
      </c>
      <c r="Q91" s="1357">
        <f t="shared" si="113"/>
        <v>0.68184444444444436</v>
      </c>
      <c r="R91" s="1357">
        <f t="shared" si="117"/>
        <v>0.5471111111111111</v>
      </c>
      <c r="S91" s="1358">
        <f t="shared" si="118"/>
        <v>8.7253333333333334</v>
      </c>
    </row>
    <row r="92" spans="10:45" ht="15" thickBot="1" x14ac:dyDescent="0.4">
      <c r="O92" s="1361"/>
      <c r="P92" s="1362" t="s">
        <v>321</v>
      </c>
      <c r="Q92" s="1363">
        <f>AVERAGE(Q72:Q91)</f>
        <v>0.59797400793650779</v>
      </c>
      <c r="R92" s="1363">
        <f t="shared" ref="R92:S92" si="119">AVERAGE(R72:R91)</f>
        <v>0.75617698412698409</v>
      </c>
      <c r="S92" s="1364">
        <f t="shared" si="119"/>
        <v>11.619769642857143</v>
      </c>
    </row>
    <row r="93" spans="10:45" x14ac:dyDescent="0.35">
      <c r="Q93" s="117"/>
      <c r="R93" s="117"/>
      <c r="S93" s="117"/>
    </row>
    <row r="94" spans="10:45" x14ac:dyDescent="0.35">
      <c r="J94" s="131" t="s">
        <v>258</v>
      </c>
      <c r="K94" s="131"/>
      <c r="L94" s="131"/>
      <c r="M94" s="131" t="s">
        <v>292</v>
      </c>
      <c r="N94" s="1723" t="s">
        <v>317</v>
      </c>
      <c r="O94" s="1725" t="s">
        <v>631</v>
      </c>
      <c r="P94" s="1725"/>
      <c r="Q94" s="1725"/>
      <c r="R94" s="429"/>
      <c r="S94" s="429"/>
      <c r="T94" s="429"/>
      <c r="U94" s="1396" t="s">
        <v>323</v>
      </c>
      <c r="V94" s="1397"/>
      <c r="W94" s="1398"/>
    </row>
    <row r="95" spans="10:45" x14ac:dyDescent="0.35">
      <c r="J95" s="131" t="s">
        <v>320</v>
      </c>
      <c r="K95" s="131"/>
      <c r="L95" s="131"/>
      <c r="M95" s="131" t="s">
        <v>632</v>
      </c>
      <c r="N95" s="1724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5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5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5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5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5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5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5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5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5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81640625" defaultRowHeight="14.5" x14ac:dyDescent="0.35"/>
  <cols>
    <col min="1" max="2" width="8.81640625" style="1"/>
    <col min="3" max="3" width="17.36328125" style="1" bestFit="1" customWidth="1"/>
    <col min="4" max="4" width="8.81640625" style="1"/>
    <col min="5" max="5" width="20.90625" style="1" customWidth="1"/>
    <col min="6" max="6" width="13.36328125" style="12" customWidth="1"/>
    <col min="7" max="7" width="9.81640625" style="12" bestFit="1" customWidth="1"/>
    <col min="8" max="8" width="10.6328125" style="12" bestFit="1" customWidth="1"/>
    <col min="9" max="9" width="12.36328125" style="1" customWidth="1"/>
    <col min="10" max="10" width="16.453125" style="12" customWidth="1"/>
    <col min="11" max="11" width="18.08984375" style="1" bestFit="1" customWidth="1"/>
    <col min="12" max="12" width="21.1796875" style="1" bestFit="1" customWidth="1"/>
    <col min="13" max="13" width="65.08984375" style="437" customWidth="1"/>
    <col min="14" max="14" width="13.81640625" style="1" bestFit="1" customWidth="1"/>
    <col min="15" max="16" width="8.81640625" style="1"/>
    <col min="17" max="17" width="22" style="1" bestFit="1" customWidth="1"/>
    <col min="18" max="18" width="15.54296875" style="1" customWidth="1"/>
    <col min="19" max="19" width="14.81640625" style="1" bestFit="1" customWidth="1"/>
    <col min="20" max="20" width="21.90625" style="1" customWidth="1"/>
    <col min="21" max="16384" width="8.81640625" style="1"/>
  </cols>
  <sheetData>
    <row r="3" spans="2:21" ht="15" thickBot="1" x14ac:dyDescent="0.4"/>
    <row r="4" spans="2:21" x14ac:dyDescent="0.35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2" t="s">
        <v>471</v>
      </c>
      <c r="R4" s="1763"/>
      <c r="S4" s="1763"/>
      <c r="T4" s="1764"/>
    </row>
    <row r="5" spans="2:21" ht="15" thickBot="1" x14ac:dyDescent="0.4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65"/>
      <c r="R5" s="1766"/>
      <c r="S5" s="1766"/>
      <c r="T5" s="1767"/>
    </row>
    <row r="6" spans="2:21" x14ac:dyDescent="0.35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9" x14ac:dyDescent="0.35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5" customHeight="1" x14ac:dyDescent="0.35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5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5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5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5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5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5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5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5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5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5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5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5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5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5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5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5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5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5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5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5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5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5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5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5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5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5" x14ac:dyDescent="0.35"/>
  <cols>
    <col min="1" max="1" width="11.36328125" bestFit="1" customWidth="1"/>
    <col min="2" max="2" width="28.36328125" bestFit="1" customWidth="1"/>
    <col min="3" max="3" width="16" bestFit="1" customWidth="1"/>
    <col min="4" max="4" width="23.90625" bestFit="1" customWidth="1"/>
    <col min="5" max="5" width="18.90625" bestFit="1" customWidth="1"/>
    <col min="6" max="6" width="15.81640625" bestFit="1" customWidth="1"/>
    <col min="7" max="7" width="9.1796875" style="50" bestFit="1" customWidth="1"/>
    <col min="8" max="8" width="15.54296875" bestFit="1" customWidth="1"/>
    <col min="9" max="9" width="22.81640625" bestFit="1" customWidth="1"/>
    <col min="10" max="14" width="22.81640625" customWidth="1"/>
    <col min="15" max="16" width="9.1796875" bestFit="1" customWidth="1"/>
    <col min="17" max="17" width="11.90625" bestFit="1" customWidth="1"/>
    <col min="18" max="19" width="9.1796875" bestFit="1" customWidth="1"/>
    <col min="20" max="20" width="11.90625" bestFit="1" customWidth="1"/>
    <col min="21" max="22" width="9.1796875" bestFit="1" customWidth="1"/>
    <col min="23" max="23" width="11.90625" bestFit="1" customWidth="1"/>
    <col min="24" max="25" width="9.1796875" bestFit="1" customWidth="1"/>
    <col min="26" max="26" width="11.90625" bestFit="1" customWidth="1"/>
    <col min="27" max="28" width="9.1796875" bestFit="1" customWidth="1"/>
    <col min="29" max="29" width="11.90625" bestFit="1" customWidth="1"/>
    <col min="30" max="31" width="9.1796875" bestFit="1" customWidth="1"/>
    <col min="32" max="32" width="11.90625" bestFit="1" customWidth="1"/>
    <col min="33" max="34" width="9.1796875" bestFit="1" customWidth="1"/>
    <col min="35" max="35" width="11.90625" bestFit="1" customWidth="1"/>
    <col min="36" max="37" width="9.1796875" bestFit="1" customWidth="1"/>
    <col min="38" max="38" width="11.90625" bestFit="1" customWidth="1"/>
    <col min="39" max="40" width="9.1796875" bestFit="1" customWidth="1"/>
    <col min="41" max="41" width="11.90625" bestFit="1" customWidth="1"/>
    <col min="42" max="43" width="9.1796875" bestFit="1" customWidth="1"/>
    <col min="44" max="44" width="11.90625" bestFit="1" customWidth="1"/>
    <col min="45" max="46" width="11.90625" customWidth="1"/>
    <col min="47" max="47" width="11.90625" bestFit="1" customWidth="1"/>
    <col min="48" max="48" width="172.08984375" bestFit="1" customWidth="1"/>
    <col min="49" max="49" width="25.81640625" customWidth="1"/>
  </cols>
  <sheetData>
    <row r="1" spans="1:49" x14ac:dyDescent="0.35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5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5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5">
      <c r="A4" s="1792" t="s">
        <v>0</v>
      </c>
      <c r="B4" s="1795" t="s">
        <v>50</v>
      </c>
      <c r="C4" s="1795"/>
      <c r="D4" s="1795"/>
      <c r="E4" s="1795"/>
      <c r="F4" s="99"/>
      <c r="G4" s="54"/>
      <c r="H4" s="54"/>
      <c r="I4" s="104"/>
      <c r="J4" s="104"/>
      <c r="K4" s="104"/>
      <c r="L4" s="1806" t="s">
        <v>238</v>
      </c>
      <c r="M4" s="1807"/>
      <c r="N4" s="1808"/>
      <c r="O4" s="1806" t="s">
        <v>234</v>
      </c>
      <c r="P4" s="1807"/>
      <c r="Q4" s="1808"/>
      <c r="R4" s="1806" t="s">
        <v>235</v>
      </c>
      <c r="S4" s="1807"/>
      <c r="T4" s="1808"/>
      <c r="U4" s="1806" t="s">
        <v>236</v>
      </c>
      <c r="V4" s="1807"/>
      <c r="W4" s="1808"/>
      <c r="X4" s="1806" t="s">
        <v>237</v>
      </c>
      <c r="Y4" s="1807"/>
      <c r="Z4" s="1808"/>
      <c r="AA4" s="1806" t="s">
        <v>51</v>
      </c>
      <c r="AB4" s="1807"/>
      <c r="AC4" s="1808"/>
      <c r="AD4" s="1806" t="s">
        <v>52</v>
      </c>
      <c r="AE4" s="1807"/>
      <c r="AF4" s="1808"/>
      <c r="AG4" s="1809">
        <v>0.83333333333333337</v>
      </c>
      <c r="AH4" s="1807"/>
      <c r="AI4" s="1808"/>
      <c r="AJ4" s="1809">
        <v>0.91666666666666663</v>
      </c>
      <c r="AK4" s="1810"/>
      <c r="AL4" s="1811"/>
      <c r="AM4" s="1812">
        <v>0</v>
      </c>
      <c r="AN4" s="1813"/>
      <c r="AO4" s="1814"/>
      <c r="AP4" s="1809">
        <v>8.3333333333333329E-2</v>
      </c>
      <c r="AQ4" s="1810"/>
      <c r="AR4" s="1811"/>
      <c r="AS4" s="1809">
        <v>0.16666666666666666</v>
      </c>
      <c r="AT4" s="1810"/>
      <c r="AU4" s="1811"/>
      <c r="AV4" s="59" t="s">
        <v>53</v>
      </c>
      <c r="AW4" s="44"/>
    </row>
    <row r="5" spans="1:49" x14ac:dyDescent="0.35">
      <c r="A5" s="179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5">
      <c r="A6" s="1790">
        <v>46147</v>
      </c>
      <c r="B6" s="1793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68" t="s">
        <v>230</v>
      </c>
      <c r="AW6" s="1769"/>
    </row>
    <row r="7" spans="1:49" x14ac:dyDescent="0.35">
      <c r="A7" s="1790"/>
      <c r="B7" s="179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68"/>
      <c r="AW7" s="1770"/>
    </row>
    <row r="8" spans="1:49" x14ac:dyDescent="0.35">
      <c r="A8" s="1790"/>
      <c r="B8" s="179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68"/>
      <c r="AW8" s="1770"/>
    </row>
    <row r="9" spans="1:49" ht="15" thickBot="1" x14ac:dyDescent="0.4">
      <c r="A9" s="1793"/>
      <c r="B9" s="179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69"/>
      <c r="AW9" s="1771"/>
    </row>
    <row r="10" spans="1:49" x14ac:dyDescent="0.35">
      <c r="A10" s="1796">
        <v>46148</v>
      </c>
      <c r="B10" s="181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78" t="s">
        <v>239</v>
      </c>
      <c r="AW10" s="1781" t="s">
        <v>229</v>
      </c>
    </row>
    <row r="11" spans="1:49" x14ac:dyDescent="0.35">
      <c r="A11" s="1797"/>
      <c r="B11" s="179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79"/>
      <c r="AW11" s="1782"/>
    </row>
    <row r="12" spans="1:49" x14ac:dyDescent="0.35">
      <c r="A12" s="1797"/>
      <c r="B12" s="179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79"/>
      <c r="AW12" s="1782"/>
    </row>
    <row r="13" spans="1:49" ht="15" thickBot="1" x14ac:dyDescent="0.4">
      <c r="A13" s="1798"/>
      <c r="B13" s="179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80"/>
      <c r="AW13" s="1783"/>
    </row>
    <row r="14" spans="1:49" ht="15" thickBot="1" x14ac:dyDescent="0.4">
      <c r="A14" s="179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78" t="s">
        <v>240</v>
      </c>
      <c r="AW14" s="1784"/>
    </row>
    <row r="15" spans="1:49" x14ac:dyDescent="0.35">
      <c r="A15" s="179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79"/>
      <c r="AW15" s="1785"/>
    </row>
    <row r="16" spans="1:49" x14ac:dyDescent="0.35">
      <c r="A16" s="179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79"/>
      <c r="AW16" s="1785"/>
    </row>
    <row r="17" spans="1:49" ht="15" thickBot="1" x14ac:dyDescent="0.4">
      <c r="A17" s="179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79"/>
      <c r="AW17" s="1786"/>
    </row>
    <row r="18" spans="1:49" x14ac:dyDescent="0.35">
      <c r="A18" s="1799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87"/>
    </row>
    <row r="19" spans="1:49" x14ac:dyDescent="0.35">
      <c r="A19" s="179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88"/>
    </row>
    <row r="20" spans="1:49" x14ac:dyDescent="0.35">
      <c r="A20" s="179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88"/>
    </row>
    <row r="21" spans="1:49" x14ac:dyDescent="0.35">
      <c r="A21" s="179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88"/>
    </row>
    <row r="22" spans="1:49" x14ac:dyDescent="0.35">
      <c r="A22" s="1790">
        <v>46151</v>
      </c>
      <c r="B22" s="51"/>
      <c r="C22" s="49"/>
      <c r="D22" s="1775"/>
      <c r="E22" s="177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88"/>
    </row>
    <row r="23" spans="1:49" x14ac:dyDescent="0.35">
      <c r="A23" s="1790"/>
      <c r="B23" s="52"/>
      <c r="C23" s="49"/>
      <c r="D23" s="1776"/>
      <c r="E23" s="177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88"/>
    </row>
    <row r="24" spans="1:49" x14ac:dyDescent="0.35">
      <c r="A24" s="1790"/>
      <c r="B24" s="52"/>
      <c r="C24" s="49"/>
      <c r="D24" s="1776"/>
      <c r="E24" s="177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88"/>
    </row>
    <row r="25" spans="1:49" ht="15" thickBot="1" x14ac:dyDescent="0.4">
      <c r="A25" s="1790"/>
      <c r="B25" s="53"/>
      <c r="C25" s="49"/>
      <c r="D25" s="1777"/>
      <c r="E25" s="177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89"/>
    </row>
    <row r="26" spans="1:49" x14ac:dyDescent="0.35">
      <c r="A26" s="1790">
        <v>46152</v>
      </c>
      <c r="B26" s="51"/>
      <c r="C26" s="49"/>
      <c r="D26" s="1775"/>
      <c r="E26" s="177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87"/>
      <c r="AW26" s="1787"/>
    </row>
    <row r="27" spans="1:49" x14ac:dyDescent="0.35">
      <c r="A27" s="1790"/>
      <c r="B27" s="52"/>
      <c r="C27" s="49"/>
      <c r="D27" s="1776"/>
      <c r="E27" s="177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88"/>
      <c r="AW27" s="1788"/>
    </row>
    <row r="28" spans="1:49" x14ac:dyDescent="0.35">
      <c r="A28" s="1790"/>
      <c r="B28" s="52"/>
      <c r="C28" s="49"/>
      <c r="D28" s="1776"/>
      <c r="E28" s="177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88"/>
      <c r="AW28" s="1788"/>
    </row>
    <row r="29" spans="1:49" x14ac:dyDescent="0.35">
      <c r="A29" s="1790"/>
      <c r="B29" s="53"/>
      <c r="C29" s="49"/>
      <c r="D29" s="1777"/>
      <c r="E29" s="177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88"/>
      <c r="AW29" s="1788"/>
    </row>
    <row r="30" spans="1:49" x14ac:dyDescent="0.35">
      <c r="A30" s="1790">
        <v>46153</v>
      </c>
      <c r="B30" s="51"/>
      <c r="C30" s="49"/>
      <c r="D30" s="1775"/>
      <c r="E30" s="177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88"/>
      <c r="AW30" s="1788"/>
    </row>
    <row r="31" spans="1:49" x14ac:dyDescent="0.35">
      <c r="A31" s="1790"/>
      <c r="B31" s="52"/>
      <c r="C31" s="49"/>
      <c r="D31" s="1776"/>
      <c r="E31" s="177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88"/>
      <c r="AW31" s="1788"/>
    </row>
    <row r="32" spans="1:49" x14ac:dyDescent="0.35">
      <c r="A32" s="1790"/>
      <c r="B32" s="52"/>
      <c r="C32" s="49"/>
      <c r="D32" s="1776"/>
      <c r="E32" s="177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88"/>
      <c r="AW32" s="1788"/>
    </row>
    <row r="33" spans="1:49" x14ac:dyDescent="0.35">
      <c r="A33" s="1790"/>
      <c r="B33" s="53"/>
      <c r="C33" s="49"/>
      <c r="D33" s="1777"/>
      <c r="E33" s="177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89"/>
      <c r="AW33" s="1789"/>
    </row>
    <row r="34" spans="1:49" x14ac:dyDescent="0.35">
      <c r="A34" s="1790">
        <v>46154</v>
      </c>
      <c r="B34" s="51"/>
      <c r="C34" s="49"/>
      <c r="D34" s="1775"/>
      <c r="E34" s="177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87"/>
      <c r="AW34" s="1787"/>
    </row>
    <row r="35" spans="1:49" x14ac:dyDescent="0.35">
      <c r="A35" s="1790"/>
      <c r="B35" s="52"/>
      <c r="C35" s="49"/>
      <c r="D35" s="1776"/>
      <c r="E35" s="177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88"/>
      <c r="AW35" s="1788"/>
    </row>
    <row r="36" spans="1:49" x14ac:dyDescent="0.35">
      <c r="A36" s="1790"/>
      <c r="B36" s="52"/>
      <c r="C36" s="49"/>
      <c r="D36" s="1776"/>
      <c r="E36" s="177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88"/>
      <c r="AW36" s="1788"/>
    </row>
    <row r="37" spans="1:49" x14ac:dyDescent="0.35">
      <c r="A37" s="1790"/>
      <c r="B37" s="53"/>
      <c r="C37" s="49"/>
      <c r="D37" s="1777"/>
      <c r="E37" s="177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88"/>
      <c r="AW37" s="1788"/>
    </row>
    <row r="38" spans="1:49" x14ac:dyDescent="0.35">
      <c r="A38" s="1790">
        <v>46155</v>
      </c>
      <c r="B38" s="51"/>
      <c r="C38" s="49"/>
      <c r="D38" s="1775"/>
      <c r="E38" s="177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88"/>
      <c r="AW38" s="1788"/>
    </row>
    <row r="39" spans="1:49" x14ac:dyDescent="0.35">
      <c r="A39" s="1790"/>
      <c r="B39" s="52"/>
      <c r="C39" s="49"/>
      <c r="D39" s="1776"/>
      <c r="E39" s="177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88"/>
      <c r="AW39" s="1788"/>
    </row>
    <row r="40" spans="1:49" x14ac:dyDescent="0.35">
      <c r="A40" s="1790"/>
      <c r="B40" s="52"/>
      <c r="C40" s="49"/>
      <c r="D40" s="1776"/>
      <c r="E40" s="177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88"/>
      <c r="AW40" s="1788"/>
    </row>
    <row r="41" spans="1:49" x14ac:dyDescent="0.35">
      <c r="A41" s="1790"/>
      <c r="B41" s="53"/>
      <c r="C41" s="49"/>
      <c r="D41" s="1777"/>
      <c r="E41" s="177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89"/>
      <c r="AW41" s="1789"/>
    </row>
    <row r="42" spans="1:49" x14ac:dyDescent="0.35">
      <c r="A42" s="1790">
        <v>46156</v>
      </c>
      <c r="B42" s="51"/>
      <c r="C42" s="49"/>
      <c r="D42" s="1775"/>
      <c r="E42" s="177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87"/>
      <c r="AW42" s="1787"/>
    </row>
    <row r="43" spans="1:49" x14ac:dyDescent="0.35">
      <c r="A43" s="1790"/>
      <c r="B43" s="52"/>
      <c r="C43" s="49"/>
      <c r="D43" s="1776"/>
      <c r="E43" s="177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88"/>
      <c r="AW43" s="1788"/>
    </row>
    <row r="44" spans="1:49" x14ac:dyDescent="0.35">
      <c r="A44" s="1790"/>
      <c r="B44" s="52"/>
      <c r="C44" s="49"/>
      <c r="D44" s="1776"/>
      <c r="E44" s="177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88"/>
      <c r="AW44" s="1788"/>
    </row>
    <row r="45" spans="1:49" x14ac:dyDescent="0.35">
      <c r="A45" s="1790"/>
      <c r="B45" s="53"/>
      <c r="C45" s="49"/>
      <c r="D45" s="1777"/>
      <c r="E45" s="177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88"/>
      <c r="AW45" s="1788"/>
    </row>
    <row r="46" spans="1:49" x14ac:dyDescent="0.35">
      <c r="A46" s="1790">
        <v>46157</v>
      </c>
      <c r="B46" s="51"/>
      <c r="C46" s="49"/>
      <c r="D46" s="1803" t="s">
        <v>157</v>
      </c>
      <c r="E46" s="177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88"/>
      <c r="AW46" s="1788"/>
    </row>
    <row r="47" spans="1:49" x14ac:dyDescent="0.35">
      <c r="A47" s="1790"/>
      <c r="B47" s="52"/>
      <c r="C47" s="49"/>
      <c r="D47" s="1804"/>
      <c r="E47" s="177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88"/>
      <c r="AW47" s="1788"/>
    </row>
    <row r="48" spans="1:49" x14ac:dyDescent="0.35">
      <c r="A48" s="1790"/>
      <c r="B48" s="52"/>
      <c r="C48" s="49"/>
      <c r="D48" s="1804"/>
      <c r="E48" s="177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88"/>
      <c r="AW48" s="1788"/>
    </row>
    <row r="49" spans="1:49" x14ac:dyDescent="0.35">
      <c r="A49" s="1790"/>
      <c r="B49" s="53"/>
      <c r="C49" s="49"/>
      <c r="D49" s="1805"/>
      <c r="E49" s="177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89"/>
      <c r="AW49" s="1789"/>
    </row>
    <row r="50" spans="1:49" x14ac:dyDescent="0.35">
      <c r="A50" s="1790">
        <v>46158</v>
      </c>
      <c r="B50" s="51"/>
      <c r="C50" s="49"/>
      <c r="D50" s="1775"/>
      <c r="E50" s="177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87"/>
      <c r="AW50" s="1787"/>
    </row>
    <row r="51" spans="1:49" x14ac:dyDescent="0.35">
      <c r="A51" s="1790"/>
      <c r="B51" s="52"/>
      <c r="C51" s="49"/>
      <c r="D51" s="1776"/>
      <c r="E51" s="177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88"/>
      <c r="AW51" s="1788"/>
    </row>
    <row r="52" spans="1:49" x14ac:dyDescent="0.35">
      <c r="A52" s="1790"/>
      <c r="B52" s="52"/>
      <c r="C52" s="49"/>
      <c r="D52" s="1776"/>
      <c r="E52" s="177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88"/>
      <c r="AW52" s="1788"/>
    </row>
    <row r="53" spans="1:49" x14ac:dyDescent="0.35">
      <c r="A53" s="1790"/>
      <c r="B53" s="53"/>
      <c r="C53" s="49"/>
      <c r="D53" s="1777"/>
      <c r="E53" s="177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88"/>
      <c r="AW53" s="1788"/>
    </row>
    <row r="54" spans="1:49" x14ac:dyDescent="0.35">
      <c r="A54" s="1790">
        <v>46159</v>
      </c>
      <c r="B54" s="51"/>
      <c r="C54" s="49"/>
      <c r="D54" s="97"/>
      <c r="E54" s="180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88"/>
      <c r="AW54" s="1788"/>
    </row>
    <row r="55" spans="1:49" x14ac:dyDescent="0.35">
      <c r="A55" s="1790"/>
      <c r="B55" s="52"/>
      <c r="C55" s="49"/>
      <c r="D55" s="97"/>
      <c r="E55" s="180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88"/>
      <c r="AW55" s="1788"/>
    </row>
    <row r="56" spans="1:49" x14ac:dyDescent="0.35">
      <c r="A56" s="1790"/>
      <c r="B56" s="52"/>
      <c r="C56" s="49"/>
      <c r="D56" s="97"/>
      <c r="E56" s="180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88"/>
      <c r="AW56" s="1788"/>
    </row>
    <row r="57" spans="1:49" x14ac:dyDescent="0.35">
      <c r="A57" s="1790"/>
      <c r="B57" s="53"/>
      <c r="C57" s="49"/>
      <c r="D57" s="97"/>
      <c r="E57" s="180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89"/>
      <c r="AW57" s="1789"/>
    </row>
    <row r="58" spans="1:49" x14ac:dyDescent="0.35">
      <c r="A58" s="179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87"/>
      <c r="AW58" s="1787"/>
    </row>
    <row r="59" spans="1:49" x14ac:dyDescent="0.35">
      <c r="A59" s="179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88"/>
      <c r="AW59" s="1788"/>
    </row>
    <row r="60" spans="1:49" x14ac:dyDescent="0.35">
      <c r="A60" s="179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88"/>
      <c r="AW60" s="1788"/>
    </row>
    <row r="61" spans="1:49" x14ac:dyDescent="0.35">
      <c r="A61" s="179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88"/>
      <c r="AW61" s="1788"/>
    </row>
    <row r="62" spans="1:49" x14ac:dyDescent="0.35">
      <c r="A62" s="179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88"/>
      <c r="AW62" s="1788"/>
    </row>
    <row r="63" spans="1:49" x14ac:dyDescent="0.35">
      <c r="A63" s="179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88"/>
      <c r="AW63" s="1788"/>
    </row>
    <row r="64" spans="1:49" x14ac:dyDescent="0.35">
      <c r="A64" s="179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88"/>
      <c r="AW64" s="1788"/>
    </row>
    <row r="65" spans="1:49" x14ac:dyDescent="0.35">
      <c r="A65" s="179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89"/>
      <c r="AW65" s="1789"/>
    </row>
    <row r="66" spans="1:49" x14ac:dyDescent="0.35">
      <c r="A66" s="179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87"/>
      <c r="AW66" s="1787"/>
    </row>
    <row r="67" spans="1:49" x14ac:dyDescent="0.35">
      <c r="A67" s="179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88"/>
      <c r="AW67" s="1788"/>
    </row>
    <row r="68" spans="1:49" x14ac:dyDescent="0.35">
      <c r="A68" s="179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88"/>
      <c r="AW68" s="1788"/>
    </row>
    <row r="69" spans="1:49" x14ac:dyDescent="0.35">
      <c r="A69" s="179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88"/>
      <c r="AW69" s="1788"/>
    </row>
    <row r="70" spans="1:49" x14ac:dyDescent="0.35">
      <c r="A70" s="179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88"/>
      <c r="AW70" s="1788"/>
    </row>
    <row r="71" spans="1:49" x14ac:dyDescent="0.35">
      <c r="A71" s="179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88"/>
      <c r="AW71" s="1788"/>
    </row>
    <row r="72" spans="1:49" x14ac:dyDescent="0.35">
      <c r="A72" s="179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88"/>
      <c r="AW72" s="1788"/>
    </row>
    <row r="73" spans="1:49" x14ac:dyDescent="0.35">
      <c r="A73" s="179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89"/>
      <c r="AW73" s="1789"/>
    </row>
    <row r="74" spans="1:49" x14ac:dyDescent="0.35">
      <c r="A74" s="179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87"/>
      <c r="AW74" s="1787"/>
    </row>
    <row r="75" spans="1:49" x14ac:dyDescent="0.35">
      <c r="A75" s="179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88"/>
      <c r="AW75" s="1788"/>
    </row>
    <row r="76" spans="1:49" x14ac:dyDescent="0.35">
      <c r="A76" s="179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88"/>
      <c r="AW76" s="1788"/>
    </row>
    <row r="77" spans="1:49" x14ac:dyDescent="0.35">
      <c r="A77" s="179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88"/>
      <c r="AW77" s="1788"/>
    </row>
    <row r="78" spans="1:49" x14ac:dyDescent="0.35">
      <c r="A78" s="179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88"/>
      <c r="AW78" s="1788"/>
    </row>
    <row r="79" spans="1:49" x14ac:dyDescent="0.35">
      <c r="A79" s="179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88"/>
      <c r="AW79" s="1788"/>
    </row>
    <row r="80" spans="1:49" x14ac:dyDescent="0.35">
      <c r="A80" s="179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88"/>
      <c r="AW80" s="1788"/>
    </row>
    <row r="81" spans="1:49" x14ac:dyDescent="0.35">
      <c r="A81" s="179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89"/>
      <c r="AW81" s="1789"/>
    </row>
    <row r="82" spans="1:49" x14ac:dyDescent="0.35">
      <c r="A82" s="179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87"/>
      <c r="AW82" s="1787"/>
    </row>
    <row r="83" spans="1:49" x14ac:dyDescent="0.35">
      <c r="A83" s="179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88"/>
      <c r="AW83" s="1788"/>
    </row>
    <row r="84" spans="1:49" x14ac:dyDescent="0.35">
      <c r="A84" s="179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88"/>
      <c r="AW84" s="1788"/>
    </row>
    <row r="85" spans="1:49" x14ac:dyDescent="0.35">
      <c r="A85" s="179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88"/>
      <c r="AW85" s="1788"/>
    </row>
    <row r="86" spans="1:49" x14ac:dyDescent="0.35">
      <c r="A86" s="179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88"/>
      <c r="AW86" s="1788"/>
    </row>
    <row r="87" spans="1:49" x14ac:dyDescent="0.35">
      <c r="A87" s="179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88"/>
      <c r="AW87" s="1788"/>
    </row>
    <row r="88" spans="1:49" x14ac:dyDescent="0.35">
      <c r="A88" s="179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88"/>
      <c r="AW88" s="1788"/>
    </row>
    <row r="89" spans="1:49" x14ac:dyDescent="0.35">
      <c r="A89" s="179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89"/>
      <c r="AW89" s="1789"/>
    </row>
    <row r="90" spans="1:49" x14ac:dyDescent="0.35">
      <c r="A90" s="179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87"/>
      <c r="AW90" s="1787"/>
    </row>
    <row r="91" spans="1:49" x14ac:dyDescent="0.35">
      <c r="A91" s="179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88"/>
      <c r="AW91" s="1788"/>
    </row>
    <row r="92" spans="1:49" x14ac:dyDescent="0.35">
      <c r="A92" s="179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88"/>
      <c r="AW92" s="1788"/>
    </row>
    <row r="93" spans="1:49" x14ac:dyDescent="0.35">
      <c r="A93" s="179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88"/>
      <c r="AW93" s="1788"/>
    </row>
    <row r="94" spans="1:49" x14ac:dyDescent="0.35">
      <c r="A94" s="179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88"/>
      <c r="AW94" s="1788"/>
    </row>
    <row r="95" spans="1:49" x14ac:dyDescent="0.35">
      <c r="A95" s="179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88"/>
      <c r="AW95" s="1788"/>
    </row>
    <row r="96" spans="1:49" x14ac:dyDescent="0.35">
      <c r="A96" s="179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88"/>
      <c r="AW96" s="1788"/>
    </row>
    <row r="97" spans="1:49" x14ac:dyDescent="0.35">
      <c r="A97" s="179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89"/>
      <c r="AW97" s="1789"/>
    </row>
    <row r="98" spans="1:49" x14ac:dyDescent="0.35">
      <c r="A98" s="179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87"/>
      <c r="AW98" s="1787"/>
    </row>
    <row r="99" spans="1:49" x14ac:dyDescent="0.35">
      <c r="A99" s="179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88"/>
      <c r="AW99" s="1788"/>
    </row>
    <row r="100" spans="1:49" x14ac:dyDescent="0.35">
      <c r="A100" s="179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88"/>
      <c r="AW100" s="1788"/>
    </row>
    <row r="101" spans="1:49" x14ac:dyDescent="0.35">
      <c r="A101" s="179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88"/>
      <c r="AW101" s="1788"/>
    </row>
    <row r="102" spans="1:49" x14ac:dyDescent="0.35">
      <c r="A102" s="179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88"/>
      <c r="AW102" s="1788"/>
    </row>
    <row r="103" spans="1:49" x14ac:dyDescent="0.35">
      <c r="A103" s="179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88"/>
      <c r="AW103" s="1788"/>
    </row>
    <row r="104" spans="1:49" x14ac:dyDescent="0.35">
      <c r="A104" s="179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88"/>
      <c r="AW104" s="1788"/>
    </row>
    <row r="105" spans="1:49" x14ac:dyDescent="0.35">
      <c r="A105" s="179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89"/>
      <c r="AW105" s="1789"/>
    </row>
    <row r="106" spans="1:49" x14ac:dyDescent="0.35">
      <c r="A106" s="179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87"/>
      <c r="AW106" s="1787"/>
    </row>
    <row r="107" spans="1:49" x14ac:dyDescent="0.35">
      <c r="A107" s="179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88"/>
      <c r="AW107" s="1788"/>
    </row>
    <row r="108" spans="1:49" x14ac:dyDescent="0.35">
      <c r="A108" s="179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88"/>
      <c r="AW108" s="1788"/>
    </row>
    <row r="109" spans="1:49" x14ac:dyDescent="0.35">
      <c r="A109" s="179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88"/>
      <c r="AW109" s="1788"/>
    </row>
    <row r="110" spans="1:49" x14ac:dyDescent="0.35">
      <c r="A110" s="179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88"/>
      <c r="AW110" s="1788"/>
    </row>
    <row r="111" spans="1:49" x14ac:dyDescent="0.35">
      <c r="A111" s="179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88"/>
      <c r="AW111" s="1788"/>
    </row>
    <row r="112" spans="1:49" x14ac:dyDescent="0.35">
      <c r="A112" s="179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88"/>
      <c r="AW112" s="1788"/>
    </row>
    <row r="113" spans="1:49" x14ac:dyDescent="0.35">
      <c r="A113" s="179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89"/>
      <c r="AW113" s="1789"/>
    </row>
    <row r="114" spans="1:49" x14ac:dyDescent="0.35">
      <c r="A114" s="179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87"/>
      <c r="AW114" s="1787"/>
    </row>
    <row r="115" spans="1:49" x14ac:dyDescent="0.35">
      <c r="A115" s="179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88"/>
      <c r="AW115" s="1788"/>
    </row>
    <row r="116" spans="1:49" x14ac:dyDescent="0.35">
      <c r="A116" s="179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88"/>
      <c r="AW116" s="1788"/>
    </row>
    <row r="117" spans="1:49" x14ac:dyDescent="0.35">
      <c r="A117" s="179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88"/>
      <c r="AW117" s="1788"/>
    </row>
    <row r="118" spans="1:49" x14ac:dyDescent="0.35">
      <c r="A118" s="1790">
        <v>46175</v>
      </c>
      <c r="B118" s="51"/>
      <c r="C118" s="49"/>
      <c r="D118" s="1775"/>
      <c r="E118" s="177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88"/>
      <c r="AW118" s="1788"/>
    </row>
    <row r="119" spans="1:49" x14ac:dyDescent="0.35">
      <c r="A119" s="1790"/>
      <c r="B119" s="52"/>
      <c r="C119" s="49"/>
      <c r="D119" s="1776"/>
      <c r="E119" s="177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88"/>
      <c r="AW119" s="1788"/>
    </row>
    <row r="120" spans="1:49" x14ac:dyDescent="0.35">
      <c r="A120" s="1790"/>
      <c r="B120" s="52"/>
      <c r="C120" s="49"/>
      <c r="D120" s="1776"/>
      <c r="E120" s="177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88"/>
      <c r="AW120" s="1788"/>
    </row>
    <row r="121" spans="1:49" x14ac:dyDescent="0.35">
      <c r="A121" s="1790"/>
      <c r="B121" s="53"/>
      <c r="C121" s="49"/>
      <c r="D121" s="1777"/>
      <c r="E121" s="177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89"/>
      <c r="AW121" s="1789"/>
    </row>
    <row r="122" spans="1:49" x14ac:dyDescent="0.35">
      <c r="A122" s="1790">
        <v>46176</v>
      </c>
      <c r="B122" s="51"/>
      <c r="C122" s="49"/>
      <c r="D122" s="1775"/>
      <c r="E122" s="177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87"/>
      <c r="AW122" s="1787"/>
    </row>
    <row r="123" spans="1:49" x14ac:dyDescent="0.35">
      <c r="A123" s="1790"/>
      <c r="B123" s="52"/>
      <c r="C123" s="49"/>
      <c r="D123" s="1776"/>
      <c r="E123" s="177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88"/>
      <c r="AW123" s="1788"/>
    </row>
    <row r="124" spans="1:49" x14ac:dyDescent="0.35">
      <c r="A124" s="1790"/>
      <c r="B124" s="52"/>
      <c r="C124" s="49"/>
      <c r="D124" s="1776"/>
      <c r="E124" s="177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88"/>
      <c r="AW124" s="1788"/>
    </row>
    <row r="125" spans="1:49" x14ac:dyDescent="0.35">
      <c r="A125" s="1790"/>
      <c r="B125" s="53"/>
      <c r="C125" s="49"/>
      <c r="D125" s="1777"/>
      <c r="E125" s="177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88"/>
      <c r="AW125" s="1788"/>
    </row>
    <row r="126" spans="1:49" x14ac:dyDescent="0.35">
      <c r="A126" s="1790">
        <v>46177</v>
      </c>
      <c r="B126" s="51"/>
      <c r="C126" s="49"/>
      <c r="D126" s="1775"/>
      <c r="E126" s="177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88"/>
      <c r="AW126" s="1788"/>
    </row>
    <row r="127" spans="1:49" x14ac:dyDescent="0.35">
      <c r="A127" s="1790"/>
      <c r="B127" s="52"/>
      <c r="C127" s="49"/>
      <c r="D127" s="1776"/>
      <c r="E127" s="177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88"/>
      <c r="AW127" s="1788"/>
    </row>
    <row r="128" spans="1:49" x14ac:dyDescent="0.35">
      <c r="A128" s="1790"/>
      <c r="B128" s="52"/>
      <c r="C128" s="49"/>
      <c r="D128" s="1776"/>
      <c r="E128" s="177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88"/>
      <c r="AW128" s="1788"/>
    </row>
    <row r="129" spans="1:49" x14ac:dyDescent="0.35">
      <c r="A129" s="1790"/>
      <c r="B129" s="53"/>
      <c r="C129" s="49"/>
      <c r="D129" s="1777"/>
      <c r="E129" s="177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89"/>
      <c r="AW129" s="1789"/>
    </row>
    <row r="130" spans="1:49" x14ac:dyDescent="0.35">
      <c r="A130" s="18"/>
      <c r="B130" s="18"/>
      <c r="C130" s="18"/>
      <c r="D130" s="1790"/>
      <c r="E130" s="179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87"/>
      <c r="AW130" s="1787"/>
    </row>
    <row r="131" spans="1:49" x14ac:dyDescent="0.35">
      <c r="A131" s="18"/>
      <c r="B131" s="18"/>
      <c r="C131" s="18"/>
      <c r="D131" s="1789"/>
      <c r="E131" s="178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88"/>
      <c r="AW131" s="1788"/>
    </row>
    <row r="132" spans="1:49" x14ac:dyDescent="0.35">
      <c r="A132" s="18"/>
      <c r="B132" s="18"/>
      <c r="C132" s="18"/>
      <c r="D132" s="1789"/>
      <c r="E132" s="178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88"/>
      <c r="AW132" s="1788"/>
    </row>
    <row r="133" spans="1:49" x14ac:dyDescent="0.35">
      <c r="A133" s="18"/>
      <c r="B133" s="18"/>
      <c r="C133" s="18"/>
      <c r="D133" s="1789"/>
      <c r="E133" s="178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88"/>
      <c r="AW133" s="1788"/>
    </row>
    <row r="134" spans="1:49" x14ac:dyDescent="0.35">
      <c r="A134" s="18"/>
      <c r="B134" s="18"/>
      <c r="C134" s="18"/>
      <c r="D134" s="1789"/>
      <c r="E134" s="178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88"/>
      <c r="AW134" s="1788"/>
    </row>
    <row r="135" spans="1:49" x14ac:dyDescent="0.35">
      <c r="A135" s="18"/>
      <c r="B135" s="18"/>
      <c r="C135" s="18"/>
      <c r="D135" s="1789"/>
      <c r="E135" s="178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88"/>
      <c r="AW135" s="1788"/>
    </row>
    <row r="136" spans="1:49" x14ac:dyDescent="0.35">
      <c r="A136" s="18"/>
      <c r="B136" s="18"/>
      <c r="C136" s="18"/>
      <c r="D136" s="1789"/>
      <c r="E136" s="178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88"/>
      <c r="AW136" s="1788"/>
    </row>
    <row r="137" spans="1:49" x14ac:dyDescent="0.35">
      <c r="A137" s="18"/>
      <c r="B137" s="18"/>
      <c r="C137" s="18"/>
      <c r="D137" s="1789"/>
      <c r="E137" s="178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89"/>
      <c r="AW137" s="1789"/>
    </row>
    <row r="138" spans="1:49" x14ac:dyDescent="0.35">
      <c r="A138" s="18"/>
      <c r="B138" s="18"/>
      <c r="C138" s="18"/>
      <c r="D138" s="1790"/>
      <c r="E138" s="179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87"/>
      <c r="AW138" s="1787"/>
    </row>
    <row r="139" spans="1:49" x14ac:dyDescent="0.35">
      <c r="A139" s="18"/>
      <c r="B139" s="18"/>
      <c r="C139" s="18"/>
      <c r="D139" s="1789"/>
      <c r="E139" s="178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88"/>
      <c r="AW139" s="1788"/>
    </row>
    <row r="140" spans="1:49" x14ac:dyDescent="0.35">
      <c r="A140" s="18"/>
      <c r="B140" s="18"/>
      <c r="C140" s="18"/>
      <c r="D140" s="1789"/>
      <c r="E140" s="178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88"/>
      <c r="AW140" s="1788"/>
    </row>
    <row r="141" spans="1:49" x14ac:dyDescent="0.35">
      <c r="A141" s="18"/>
      <c r="B141" s="18"/>
      <c r="C141" s="18"/>
      <c r="D141" s="1789"/>
      <c r="E141" s="178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88"/>
      <c r="AW141" s="1788"/>
    </row>
    <row r="142" spans="1:49" x14ac:dyDescent="0.35">
      <c r="A142" s="18"/>
      <c r="B142" s="18"/>
      <c r="C142" s="18"/>
      <c r="D142" s="1789"/>
      <c r="E142" s="178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88"/>
      <c r="AW142" s="1788"/>
    </row>
    <row r="143" spans="1:49" x14ac:dyDescent="0.35">
      <c r="A143" s="18"/>
      <c r="B143" s="18"/>
      <c r="C143" s="18"/>
      <c r="D143" s="1789"/>
      <c r="E143" s="178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88"/>
      <c r="AW143" s="1788"/>
    </row>
    <row r="144" spans="1:49" x14ac:dyDescent="0.35">
      <c r="A144" s="18"/>
      <c r="B144" s="18"/>
      <c r="C144" s="18"/>
      <c r="D144" s="1789"/>
      <c r="E144" s="178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88"/>
      <c r="AW144" s="1788"/>
    </row>
    <row r="145" spans="1:49" x14ac:dyDescent="0.35">
      <c r="A145" s="18"/>
      <c r="B145" s="18"/>
      <c r="C145" s="18"/>
      <c r="D145" s="1789"/>
      <c r="E145" s="178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89"/>
      <c r="AW145" s="1789"/>
    </row>
    <row r="146" spans="1:49" x14ac:dyDescent="0.35">
      <c r="A146" s="18"/>
      <c r="B146" s="18"/>
      <c r="C146" s="18"/>
      <c r="D146" s="1790"/>
      <c r="E146" s="179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87"/>
      <c r="AW146" s="1787"/>
    </row>
    <row r="147" spans="1:49" x14ac:dyDescent="0.35">
      <c r="A147" s="18"/>
      <c r="B147" s="18"/>
      <c r="C147" s="18"/>
      <c r="D147" s="1789"/>
      <c r="E147" s="178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88"/>
      <c r="AW147" s="1788"/>
    </row>
    <row r="148" spans="1:49" x14ac:dyDescent="0.35">
      <c r="A148" s="18"/>
      <c r="B148" s="18"/>
      <c r="C148" s="18"/>
      <c r="D148" s="1789"/>
      <c r="E148" s="178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88"/>
      <c r="AW148" s="1788"/>
    </row>
    <row r="149" spans="1:49" x14ac:dyDescent="0.35">
      <c r="A149" s="18"/>
      <c r="B149" s="18"/>
      <c r="C149" s="18"/>
      <c r="D149" s="1789"/>
      <c r="E149" s="178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88"/>
      <c r="AW149" s="1788"/>
    </row>
    <row r="150" spans="1:49" x14ac:dyDescent="0.35">
      <c r="A150" s="18"/>
      <c r="B150" s="18"/>
      <c r="C150" s="18"/>
      <c r="D150" s="1789"/>
      <c r="E150" s="178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88"/>
      <c r="AW150" s="1788"/>
    </row>
    <row r="151" spans="1:49" x14ac:dyDescent="0.35">
      <c r="A151" s="18"/>
      <c r="B151" s="18"/>
      <c r="C151" s="18"/>
      <c r="D151" s="1789"/>
      <c r="E151" s="178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88"/>
      <c r="AW151" s="1788"/>
    </row>
    <row r="152" spans="1:49" x14ac:dyDescent="0.35">
      <c r="A152" s="18"/>
      <c r="B152" s="18"/>
      <c r="C152" s="18"/>
      <c r="D152" s="1789"/>
      <c r="E152" s="178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88"/>
      <c r="AW152" s="1788"/>
    </row>
    <row r="153" spans="1:49" x14ac:dyDescent="0.35">
      <c r="A153" s="18"/>
      <c r="B153" s="18"/>
      <c r="C153" s="18"/>
      <c r="D153" s="1789"/>
      <c r="E153" s="178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89"/>
      <c r="AW153" s="1789"/>
    </row>
    <row r="154" spans="1:49" x14ac:dyDescent="0.35">
      <c r="A154" s="18"/>
      <c r="B154" s="18"/>
      <c r="C154" s="18"/>
      <c r="D154" s="1790"/>
      <c r="E154" s="179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87"/>
      <c r="AW154" s="1787"/>
    </row>
    <row r="155" spans="1:49" x14ac:dyDescent="0.35">
      <c r="A155" s="18"/>
      <c r="B155" s="18"/>
      <c r="C155" s="18"/>
      <c r="D155" s="1789"/>
      <c r="E155" s="178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88"/>
      <c r="AW155" s="1788"/>
    </row>
    <row r="156" spans="1:49" x14ac:dyDescent="0.35">
      <c r="A156" s="18"/>
      <c r="B156" s="18"/>
      <c r="C156" s="18"/>
      <c r="D156" s="1789"/>
      <c r="E156" s="178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88"/>
      <c r="AW156" s="1788"/>
    </row>
    <row r="157" spans="1:49" x14ac:dyDescent="0.35">
      <c r="A157" s="18"/>
      <c r="B157" s="18"/>
      <c r="C157" s="18"/>
      <c r="D157" s="1789"/>
      <c r="E157" s="178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88"/>
      <c r="AW157" s="1788"/>
    </row>
    <row r="158" spans="1:49" x14ac:dyDescent="0.35">
      <c r="A158" s="18"/>
      <c r="B158" s="18"/>
      <c r="C158" s="18"/>
      <c r="D158" s="1789"/>
      <c r="E158" s="178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88"/>
      <c r="AW158" s="1788"/>
    </row>
    <row r="159" spans="1:49" x14ac:dyDescent="0.35">
      <c r="A159" s="18"/>
      <c r="B159" s="18"/>
      <c r="C159" s="18"/>
      <c r="D159" s="1789"/>
      <c r="E159" s="178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88"/>
      <c r="AW159" s="1788"/>
    </row>
    <row r="160" spans="1:49" x14ac:dyDescent="0.35">
      <c r="A160" s="18"/>
      <c r="B160" s="18"/>
      <c r="C160" s="18"/>
      <c r="D160" s="1789"/>
      <c r="E160" s="178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88"/>
      <c r="AW160" s="1788"/>
    </row>
    <row r="161" spans="1:49" x14ac:dyDescent="0.35">
      <c r="A161" s="18"/>
      <c r="B161" s="18"/>
      <c r="C161" s="18"/>
      <c r="D161" s="1789"/>
      <c r="E161" s="178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89"/>
      <c r="AW161" s="1789"/>
    </row>
    <row r="162" spans="1:49" x14ac:dyDescent="0.35">
      <c r="A162" s="18"/>
      <c r="B162" s="18"/>
      <c r="C162" s="18"/>
      <c r="D162" s="1790"/>
      <c r="E162" s="179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87"/>
      <c r="AW162" s="1787"/>
    </row>
    <row r="163" spans="1:49" x14ac:dyDescent="0.35">
      <c r="A163" s="18"/>
      <c r="B163" s="18"/>
      <c r="C163" s="18"/>
      <c r="D163" s="1789"/>
      <c r="E163" s="178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88"/>
      <c r="AW163" s="1788"/>
    </row>
    <row r="164" spans="1:49" x14ac:dyDescent="0.35">
      <c r="A164" s="18"/>
      <c r="B164" s="18"/>
      <c r="C164" s="18"/>
      <c r="D164" s="1789"/>
      <c r="E164" s="178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88"/>
      <c r="AW164" s="1788"/>
    </row>
    <row r="165" spans="1:49" x14ac:dyDescent="0.35">
      <c r="A165" s="18"/>
      <c r="B165" s="18"/>
      <c r="C165" s="18"/>
      <c r="D165" s="1789"/>
      <c r="E165" s="178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88"/>
      <c r="AW165" s="1788"/>
    </row>
    <row r="166" spans="1:49" x14ac:dyDescent="0.35">
      <c r="A166" s="18"/>
      <c r="B166" s="18"/>
      <c r="C166" s="18"/>
      <c r="D166" s="1789"/>
      <c r="E166" s="178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88"/>
      <c r="AW166" s="1788"/>
    </row>
    <row r="167" spans="1:49" x14ac:dyDescent="0.35">
      <c r="A167" s="18"/>
      <c r="B167" s="18"/>
      <c r="C167" s="18"/>
      <c r="D167" s="1789"/>
      <c r="E167" s="178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88"/>
      <c r="AW167" s="1788"/>
    </row>
    <row r="168" spans="1:49" x14ac:dyDescent="0.35">
      <c r="A168" s="18"/>
      <c r="B168" s="18"/>
      <c r="C168" s="18"/>
      <c r="D168" s="1789"/>
      <c r="E168" s="178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88"/>
      <c r="AW168" s="1788"/>
    </row>
    <row r="169" spans="1:49" x14ac:dyDescent="0.35">
      <c r="A169" s="18"/>
      <c r="B169" s="18"/>
      <c r="C169" s="18"/>
      <c r="D169" s="1789"/>
      <c r="E169" s="178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89"/>
      <c r="AW169" s="1789"/>
    </row>
    <row r="170" spans="1:49" x14ac:dyDescent="0.35">
      <c r="A170" s="18"/>
      <c r="B170" s="18"/>
      <c r="C170" s="18"/>
      <c r="D170" s="1790"/>
      <c r="E170" s="179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87"/>
      <c r="AW170" s="1787"/>
    </row>
    <row r="171" spans="1:49" x14ac:dyDescent="0.35">
      <c r="A171" s="18"/>
      <c r="B171" s="18"/>
      <c r="C171" s="18"/>
      <c r="D171" s="1789"/>
      <c r="E171" s="178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88"/>
      <c r="AW171" s="1788"/>
    </row>
    <row r="172" spans="1:49" x14ac:dyDescent="0.35">
      <c r="A172" s="18"/>
      <c r="B172" s="18"/>
      <c r="C172" s="18"/>
      <c r="D172" s="1789"/>
      <c r="E172" s="178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88"/>
      <c r="AW172" s="1788"/>
    </row>
    <row r="173" spans="1:49" x14ac:dyDescent="0.35">
      <c r="A173" s="18"/>
      <c r="B173" s="18"/>
      <c r="C173" s="18"/>
      <c r="D173" s="1789"/>
      <c r="E173" s="178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88"/>
      <c r="AW173" s="1788"/>
    </row>
    <row r="174" spans="1:49" x14ac:dyDescent="0.35">
      <c r="A174" s="18"/>
      <c r="B174" s="18"/>
      <c r="C174" s="18"/>
      <c r="D174" s="1789"/>
      <c r="E174" s="178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88"/>
      <c r="AW174" s="1788"/>
    </row>
    <row r="175" spans="1:49" x14ac:dyDescent="0.35">
      <c r="A175" s="18"/>
      <c r="B175" s="18"/>
      <c r="C175" s="18"/>
      <c r="D175" s="1789"/>
      <c r="E175" s="178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88"/>
      <c r="AW175" s="1788"/>
    </row>
    <row r="176" spans="1:49" x14ac:dyDescent="0.35">
      <c r="A176" s="18"/>
      <c r="B176" s="18"/>
      <c r="C176" s="18"/>
      <c r="D176" s="1789"/>
      <c r="E176" s="178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88"/>
      <c r="AW176" s="1788"/>
    </row>
    <row r="177" spans="1:49" x14ac:dyDescent="0.35">
      <c r="A177" s="18"/>
      <c r="B177" s="18"/>
      <c r="C177" s="18"/>
      <c r="D177" s="1789"/>
      <c r="E177" s="178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89"/>
      <c r="AW177" s="1789"/>
    </row>
    <row r="178" spans="1:49" x14ac:dyDescent="0.35">
      <c r="A178" s="18"/>
      <c r="B178" s="18"/>
      <c r="C178" s="18"/>
      <c r="D178" s="1790"/>
      <c r="E178" s="179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87"/>
      <c r="AW178" s="1787"/>
    </row>
    <row r="179" spans="1:49" x14ac:dyDescent="0.35">
      <c r="A179" s="18"/>
      <c r="B179" s="18"/>
      <c r="C179" s="18"/>
      <c r="D179" s="1789"/>
      <c r="E179" s="178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88"/>
      <c r="AW179" s="1788"/>
    </row>
    <row r="180" spans="1:49" x14ac:dyDescent="0.35">
      <c r="A180" s="18"/>
      <c r="B180" s="18"/>
      <c r="C180" s="18"/>
      <c r="D180" s="1789"/>
      <c r="E180" s="178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88"/>
      <c r="AW180" s="1788"/>
    </row>
    <row r="181" spans="1:49" x14ac:dyDescent="0.35">
      <c r="A181" s="18"/>
      <c r="B181" s="18"/>
      <c r="C181" s="18"/>
      <c r="D181" s="1789"/>
      <c r="E181" s="178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88"/>
      <c r="AW181" s="1788"/>
    </row>
    <row r="182" spans="1:49" x14ac:dyDescent="0.35">
      <c r="A182" s="18"/>
      <c r="B182" s="18"/>
      <c r="C182" s="18"/>
      <c r="D182" s="1789"/>
      <c r="E182" s="178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88"/>
      <c r="AW182" s="1788"/>
    </row>
    <row r="183" spans="1:49" x14ac:dyDescent="0.35">
      <c r="A183" s="18"/>
      <c r="B183" s="18"/>
      <c r="C183" s="18"/>
      <c r="D183" s="1789"/>
      <c r="E183" s="178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88"/>
      <c r="AW183" s="1788"/>
    </row>
    <row r="184" spans="1:49" x14ac:dyDescent="0.35">
      <c r="A184" s="18"/>
      <c r="B184" s="18"/>
      <c r="C184" s="18"/>
      <c r="D184" s="1789"/>
      <c r="E184" s="178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88"/>
      <c r="AW184" s="1788"/>
    </row>
    <row r="185" spans="1:49" x14ac:dyDescent="0.35">
      <c r="A185" s="18"/>
      <c r="B185" s="18"/>
      <c r="C185" s="18"/>
      <c r="D185" s="1789"/>
      <c r="E185" s="178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89"/>
      <c r="AW185" s="1789"/>
    </row>
    <row r="186" spans="1:49" x14ac:dyDescent="0.35">
      <c r="A186" s="18"/>
      <c r="B186" s="18"/>
      <c r="C186" s="18"/>
      <c r="D186" s="1790"/>
      <c r="E186" s="179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87"/>
      <c r="AW186" s="1787"/>
    </row>
    <row r="187" spans="1:49" x14ac:dyDescent="0.35">
      <c r="A187" s="18"/>
      <c r="B187" s="18"/>
      <c r="C187" s="18"/>
      <c r="D187" s="1789"/>
      <c r="E187" s="178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88"/>
      <c r="AW187" s="1788"/>
    </row>
    <row r="188" spans="1:49" x14ac:dyDescent="0.35">
      <c r="A188" s="18"/>
      <c r="B188" s="18"/>
      <c r="C188" s="18"/>
      <c r="D188" s="1789"/>
      <c r="E188" s="178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88"/>
      <c r="AW188" s="1788"/>
    </row>
    <row r="189" spans="1:49" x14ac:dyDescent="0.35">
      <c r="A189" s="18"/>
      <c r="B189" s="18"/>
      <c r="C189" s="18"/>
      <c r="D189" s="1789"/>
      <c r="E189" s="178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88"/>
      <c r="AW189" s="1788"/>
    </row>
    <row r="190" spans="1:49" x14ac:dyDescent="0.35">
      <c r="A190" s="18"/>
      <c r="B190" s="18"/>
      <c r="C190" s="18"/>
      <c r="D190" s="1789"/>
      <c r="E190" s="178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88"/>
      <c r="AW190" s="1788"/>
    </row>
    <row r="191" spans="1:49" x14ac:dyDescent="0.35">
      <c r="A191" s="18"/>
      <c r="B191" s="18"/>
      <c r="C191" s="18"/>
      <c r="D191" s="1789"/>
      <c r="E191" s="178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88"/>
      <c r="AW191" s="1788"/>
    </row>
    <row r="192" spans="1:49" x14ac:dyDescent="0.35">
      <c r="A192" s="18"/>
      <c r="B192" s="18"/>
      <c r="C192" s="18"/>
      <c r="D192" s="1789"/>
      <c r="E192" s="178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88"/>
      <c r="AW192" s="1788"/>
    </row>
    <row r="193" spans="1:49" x14ac:dyDescent="0.35">
      <c r="A193" s="18"/>
      <c r="B193" s="18"/>
      <c r="C193" s="18"/>
      <c r="D193" s="1789"/>
      <c r="E193" s="178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89"/>
      <c r="AW193" s="1789"/>
    </row>
    <row r="194" spans="1:49" x14ac:dyDescent="0.35">
      <c r="A194" s="18"/>
      <c r="B194" s="18"/>
      <c r="C194" s="18"/>
      <c r="D194" s="1790"/>
      <c r="E194" s="179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87"/>
      <c r="AW194" s="1787"/>
    </row>
    <row r="195" spans="1:49" x14ac:dyDescent="0.35">
      <c r="A195" s="18"/>
      <c r="B195" s="18"/>
      <c r="C195" s="18"/>
      <c r="D195" s="1789"/>
      <c r="E195" s="178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88"/>
      <c r="AW195" s="1788"/>
    </row>
    <row r="196" spans="1:49" x14ac:dyDescent="0.35">
      <c r="A196" s="18"/>
      <c r="B196" s="18"/>
      <c r="C196" s="18"/>
      <c r="D196" s="1789"/>
      <c r="E196" s="178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88"/>
      <c r="AW196" s="1788"/>
    </row>
    <row r="197" spans="1:49" x14ac:dyDescent="0.35">
      <c r="A197" s="18"/>
      <c r="B197" s="18"/>
      <c r="C197" s="18"/>
      <c r="D197" s="1789"/>
      <c r="E197" s="178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88"/>
      <c r="AW197" s="1788"/>
    </row>
    <row r="198" spans="1:49" x14ac:dyDescent="0.35">
      <c r="A198" s="18"/>
      <c r="B198" s="18"/>
      <c r="C198" s="18"/>
      <c r="D198" s="1789"/>
      <c r="E198" s="178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88"/>
      <c r="AW198" s="1788"/>
    </row>
    <row r="199" spans="1:49" x14ac:dyDescent="0.35">
      <c r="A199" s="18"/>
      <c r="B199" s="18"/>
      <c r="C199" s="18"/>
      <c r="D199" s="1789"/>
      <c r="E199" s="178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88"/>
      <c r="AW199" s="1788"/>
    </row>
    <row r="200" spans="1:49" x14ac:dyDescent="0.35">
      <c r="A200" s="18"/>
      <c r="B200" s="18"/>
      <c r="C200" s="18"/>
      <c r="D200" s="1789"/>
      <c r="E200" s="178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88"/>
      <c r="AW200" s="1788"/>
    </row>
    <row r="201" spans="1:49" x14ac:dyDescent="0.35">
      <c r="A201" s="18"/>
      <c r="B201" s="18"/>
      <c r="C201" s="18"/>
      <c r="D201" s="1789"/>
      <c r="E201" s="178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89"/>
      <c r="AW201" s="1789"/>
    </row>
    <row r="202" spans="1:49" x14ac:dyDescent="0.35">
      <c r="A202" s="18"/>
      <c r="B202" s="18"/>
      <c r="C202" s="18"/>
      <c r="D202" s="1790"/>
      <c r="E202" s="179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87"/>
      <c r="AW202" s="1787"/>
    </row>
    <row r="203" spans="1:49" x14ac:dyDescent="0.35">
      <c r="A203" s="18"/>
      <c r="B203" s="18"/>
      <c r="C203" s="18"/>
      <c r="D203" s="1789"/>
      <c r="E203" s="178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88"/>
      <c r="AW203" s="1788"/>
    </row>
    <row r="204" spans="1:49" x14ac:dyDescent="0.35">
      <c r="A204" s="18"/>
      <c r="B204" s="18"/>
      <c r="C204" s="18"/>
      <c r="D204" s="1789"/>
      <c r="E204" s="178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88"/>
      <c r="AW204" s="1788"/>
    </row>
    <row r="205" spans="1:49" x14ac:dyDescent="0.35">
      <c r="A205" s="18"/>
      <c r="B205" s="18"/>
      <c r="C205" s="18"/>
      <c r="D205" s="1789"/>
      <c r="E205" s="178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88"/>
      <c r="AW205" s="1788"/>
    </row>
    <row r="206" spans="1:49" x14ac:dyDescent="0.35">
      <c r="A206" s="18"/>
      <c r="B206" s="18"/>
      <c r="C206" s="18"/>
      <c r="D206" s="1789"/>
      <c r="E206" s="178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88"/>
      <c r="AW206" s="1788"/>
    </row>
    <row r="207" spans="1:49" x14ac:dyDescent="0.35">
      <c r="A207" s="18"/>
      <c r="B207" s="18"/>
      <c r="C207" s="18"/>
      <c r="D207" s="1789"/>
      <c r="E207" s="178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88"/>
      <c r="AW207" s="1788"/>
    </row>
    <row r="208" spans="1:49" x14ac:dyDescent="0.35">
      <c r="A208" s="18"/>
      <c r="B208" s="18"/>
      <c r="C208" s="18"/>
      <c r="D208" s="1789"/>
      <c r="E208" s="178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88"/>
      <c r="AW208" s="1788"/>
    </row>
    <row r="209" spans="1:49" x14ac:dyDescent="0.35">
      <c r="A209" s="18"/>
      <c r="B209" s="18"/>
      <c r="C209" s="18"/>
      <c r="D209" s="1789"/>
      <c r="E209" s="178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89"/>
      <c r="AW209" s="1789"/>
    </row>
    <row r="210" spans="1:49" x14ac:dyDescent="0.35">
      <c r="A210" s="18"/>
      <c r="B210" s="18"/>
      <c r="C210" s="18"/>
      <c r="D210" s="1790"/>
      <c r="E210" s="179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87"/>
      <c r="AW210" s="1787"/>
    </row>
    <row r="211" spans="1:49" x14ac:dyDescent="0.35">
      <c r="A211" s="18"/>
      <c r="B211" s="18"/>
      <c r="C211" s="18"/>
      <c r="D211" s="1789"/>
      <c r="E211" s="178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88"/>
      <c r="AW211" s="1788"/>
    </row>
    <row r="212" spans="1:49" x14ac:dyDescent="0.35">
      <c r="A212" s="18"/>
      <c r="B212" s="18"/>
      <c r="C212" s="18"/>
      <c r="D212" s="1789"/>
      <c r="E212" s="178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88"/>
      <c r="AW212" s="1788"/>
    </row>
    <row r="213" spans="1:49" x14ac:dyDescent="0.35">
      <c r="A213" s="18"/>
      <c r="B213" s="18"/>
      <c r="C213" s="18"/>
      <c r="D213" s="1789"/>
      <c r="E213" s="178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88"/>
      <c r="AW213" s="1788"/>
    </row>
    <row r="214" spans="1:49" x14ac:dyDescent="0.35">
      <c r="A214" s="18"/>
      <c r="B214" s="18"/>
      <c r="C214" s="18"/>
      <c r="D214" s="1789"/>
      <c r="E214" s="178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88"/>
      <c r="AW214" s="1788"/>
    </row>
    <row r="215" spans="1:49" x14ac:dyDescent="0.35">
      <c r="A215" s="18"/>
      <c r="B215" s="18"/>
      <c r="C215" s="18"/>
      <c r="D215" s="1789"/>
      <c r="E215" s="178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88"/>
      <c r="AW215" s="1788"/>
    </row>
    <row r="216" spans="1:49" x14ac:dyDescent="0.35">
      <c r="A216" s="18"/>
      <c r="B216" s="18"/>
      <c r="C216" s="18"/>
      <c r="D216" s="1789"/>
      <c r="E216" s="178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88"/>
      <c r="AW216" s="1788"/>
    </row>
    <row r="217" spans="1:49" x14ac:dyDescent="0.35">
      <c r="A217" s="18"/>
      <c r="B217" s="18"/>
      <c r="C217" s="18"/>
      <c r="D217" s="1789"/>
      <c r="E217" s="178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89"/>
      <c r="AW217" s="1789"/>
    </row>
    <row r="218" spans="1:49" x14ac:dyDescent="0.35">
      <c r="A218" s="18"/>
      <c r="B218" s="18"/>
      <c r="C218" s="18"/>
      <c r="D218" s="1790"/>
      <c r="E218" s="179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87"/>
      <c r="AW218" s="1787"/>
    </row>
    <row r="219" spans="1:49" x14ac:dyDescent="0.35">
      <c r="A219" s="18"/>
      <c r="B219" s="18"/>
      <c r="C219" s="18"/>
      <c r="D219" s="1789"/>
      <c r="E219" s="178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88"/>
      <c r="AW219" s="1788"/>
    </row>
    <row r="220" spans="1:49" x14ac:dyDescent="0.35">
      <c r="A220" s="18"/>
      <c r="B220" s="18"/>
      <c r="C220" s="18"/>
      <c r="D220" s="1789"/>
      <c r="E220" s="178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88"/>
      <c r="AW220" s="1788"/>
    </row>
    <row r="221" spans="1:49" x14ac:dyDescent="0.35">
      <c r="A221" s="18"/>
      <c r="B221" s="18"/>
      <c r="C221" s="18"/>
      <c r="D221" s="1789"/>
      <c r="E221" s="178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88"/>
      <c r="AW221" s="1788"/>
    </row>
    <row r="222" spans="1:49" x14ac:dyDescent="0.35">
      <c r="A222" s="18"/>
      <c r="B222" s="18"/>
      <c r="C222" s="18"/>
      <c r="D222" s="1789"/>
      <c r="E222" s="178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88"/>
      <c r="AW222" s="1788"/>
    </row>
    <row r="223" spans="1:49" x14ac:dyDescent="0.35">
      <c r="A223" s="18"/>
      <c r="B223" s="18"/>
      <c r="C223" s="18"/>
      <c r="D223" s="1789"/>
      <c r="E223" s="178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88"/>
      <c r="AW223" s="1788"/>
    </row>
    <row r="224" spans="1:49" x14ac:dyDescent="0.35">
      <c r="A224" s="18"/>
      <c r="B224" s="18"/>
      <c r="C224" s="18"/>
      <c r="D224" s="1789"/>
      <c r="E224" s="178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88"/>
      <c r="AW224" s="1788"/>
    </row>
    <row r="225" spans="1:49" x14ac:dyDescent="0.35">
      <c r="A225" s="18"/>
      <c r="B225" s="18"/>
      <c r="C225" s="18"/>
      <c r="D225" s="1789"/>
      <c r="E225" s="178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89"/>
      <c r="AW225" s="1789"/>
    </row>
    <row r="226" spans="1:49" x14ac:dyDescent="0.35">
      <c r="A226" s="18"/>
      <c r="B226" s="18"/>
      <c r="C226" s="18"/>
      <c r="D226" s="1790"/>
      <c r="E226" s="179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87"/>
      <c r="AW226" s="1787"/>
    </row>
    <row r="227" spans="1:49" x14ac:dyDescent="0.35">
      <c r="A227" s="18"/>
      <c r="B227" s="18"/>
      <c r="C227" s="18"/>
      <c r="D227" s="1789"/>
      <c r="E227" s="178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88"/>
      <c r="AW227" s="1788"/>
    </row>
    <row r="228" spans="1:49" x14ac:dyDescent="0.35">
      <c r="A228" s="18"/>
      <c r="B228" s="18"/>
      <c r="C228" s="18"/>
      <c r="D228" s="1789"/>
      <c r="E228" s="178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88"/>
      <c r="AW228" s="1788"/>
    </row>
    <row r="229" spans="1:49" x14ac:dyDescent="0.35">
      <c r="A229" s="18"/>
      <c r="B229" s="18"/>
      <c r="C229" s="18"/>
      <c r="D229" s="1789"/>
      <c r="E229" s="178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88"/>
      <c r="AW229" s="1788"/>
    </row>
    <row r="230" spans="1:49" x14ac:dyDescent="0.35">
      <c r="A230" s="18"/>
      <c r="B230" s="18"/>
      <c r="C230" s="18"/>
      <c r="D230" s="1789"/>
      <c r="E230" s="178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88"/>
      <c r="AW230" s="1788"/>
    </row>
    <row r="231" spans="1:49" x14ac:dyDescent="0.35">
      <c r="A231" s="18"/>
      <c r="B231" s="18"/>
      <c r="C231" s="18"/>
      <c r="D231" s="1789"/>
      <c r="E231" s="178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88"/>
      <c r="AW231" s="1788"/>
    </row>
    <row r="232" spans="1:49" x14ac:dyDescent="0.35">
      <c r="A232" s="18"/>
      <c r="B232" s="18"/>
      <c r="C232" s="18"/>
      <c r="D232" s="1789"/>
      <c r="E232" s="178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88"/>
      <c r="AW232" s="1788"/>
    </row>
    <row r="233" spans="1:49" x14ac:dyDescent="0.35">
      <c r="A233" s="18"/>
      <c r="B233" s="18"/>
      <c r="C233" s="18"/>
      <c r="D233" s="1789"/>
      <c r="E233" s="178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89"/>
      <c r="AW233" s="1789"/>
    </row>
    <row r="234" spans="1:49" x14ac:dyDescent="0.35">
      <c r="A234" s="18"/>
      <c r="B234" s="18"/>
      <c r="C234" s="18"/>
      <c r="D234" s="1790"/>
      <c r="E234" s="179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87"/>
      <c r="AW234" s="1787"/>
    </row>
    <row r="235" spans="1:49" x14ac:dyDescent="0.35">
      <c r="A235" s="18"/>
      <c r="B235" s="18"/>
      <c r="C235" s="18"/>
      <c r="D235" s="1789"/>
      <c r="E235" s="178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88"/>
      <c r="AW235" s="1788"/>
    </row>
    <row r="236" spans="1:49" x14ac:dyDescent="0.35">
      <c r="A236" s="18"/>
      <c r="B236" s="18"/>
      <c r="C236" s="18"/>
      <c r="D236" s="1789"/>
      <c r="E236" s="178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88"/>
      <c r="AW236" s="1788"/>
    </row>
    <row r="237" spans="1:49" x14ac:dyDescent="0.35">
      <c r="A237" s="18"/>
      <c r="B237" s="18"/>
      <c r="C237" s="18"/>
      <c r="D237" s="1789"/>
      <c r="E237" s="178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88"/>
      <c r="AW237" s="1788"/>
    </row>
    <row r="238" spans="1:49" x14ac:dyDescent="0.35">
      <c r="A238" s="18"/>
      <c r="B238" s="18"/>
      <c r="C238" s="18"/>
      <c r="D238" s="1789"/>
      <c r="E238" s="178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88"/>
      <c r="AW238" s="1788"/>
    </row>
    <row r="239" spans="1:49" x14ac:dyDescent="0.35">
      <c r="A239" s="18"/>
      <c r="B239" s="18"/>
      <c r="C239" s="18"/>
      <c r="D239" s="1789"/>
      <c r="E239" s="178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88"/>
      <c r="AW239" s="1788"/>
    </row>
    <row r="240" spans="1:49" x14ac:dyDescent="0.35">
      <c r="A240" s="18"/>
      <c r="B240" s="18"/>
      <c r="C240" s="18"/>
      <c r="D240" s="1789"/>
      <c r="E240" s="178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88"/>
      <c r="AW240" s="1788"/>
    </row>
    <row r="241" spans="1:49" x14ac:dyDescent="0.35">
      <c r="A241" s="18"/>
      <c r="B241" s="18"/>
      <c r="C241" s="18"/>
      <c r="D241" s="1789"/>
      <c r="E241" s="178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89"/>
      <c r="AW241" s="1789"/>
    </row>
    <row r="242" spans="1:49" x14ac:dyDescent="0.35">
      <c r="A242" s="18"/>
      <c r="B242" s="18"/>
      <c r="C242" s="18"/>
      <c r="D242" s="1790"/>
      <c r="E242" s="179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87"/>
      <c r="AW242" s="1787"/>
    </row>
    <row r="243" spans="1:49" x14ac:dyDescent="0.35">
      <c r="A243" s="18"/>
      <c r="B243" s="18"/>
      <c r="C243" s="18"/>
      <c r="D243" s="1789"/>
      <c r="E243" s="178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88"/>
      <c r="AW243" s="1788"/>
    </row>
    <row r="244" spans="1:49" x14ac:dyDescent="0.35">
      <c r="A244" s="18"/>
      <c r="B244" s="18"/>
      <c r="C244" s="18"/>
      <c r="D244" s="1789"/>
      <c r="E244" s="178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88"/>
      <c r="AW244" s="1788"/>
    </row>
    <row r="245" spans="1:49" x14ac:dyDescent="0.35">
      <c r="A245" s="18"/>
      <c r="B245" s="18"/>
      <c r="C245" s="18"/>
      <c r="D245" s="1789"/>
      <c r="E245" s="178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88"/>
      <c r="AW245" s="1788"/>
    </row>
    <row r="246" spans="1:49" x14ac:dyDescent="0.35">
      <c r="A246" s="18"/>
      <c r="B246" s="18"/>
      <c r="C246" s="18"/>
      <c r="D246" s="1789"/>
      <c r="E246" s="178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88"/>
      <c r="AW246" s="1788"/>
    </row>
    <row r="247" spans="1:49" x14ac:dyDescent="0.35">
      <c r="A247" s="18"/>
      <c r="B247" s="18"/>
      <c r="C247" s="18"/>
      <c r="D247" s="1789"/>
      <c r="E247" s="178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88"/>
      <c r="AW247" s="1788"/>
    </row>
    <row r="248" spans="1:49" x14ac:dyDescent="0.35">
      <c r="A248" s="18"/>
      <c r="B248" s="18"/>
      <c r="C248" s="18"/>
      <c r="D248" s="1789"/>
      <c r="E248" s="178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88"/>
      <c r="AW248" s="1788"/>
    </row>
    <row r="249" spans="1:49" x14ac:dyDescent="0.35">
      <c r="A249" s="18"/>
      <c r="B249" s="18"/>
      <c r="C249" s="18"/>
      <c r="D249" s="1789"/>
      <c r="E249" s="178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89"/>
      <c r="AW249" s="1789"/>
    </row>
    <row r="250" spans="1:49" x14ac:dyDescent="0.35">
      <c r="A250" s="18"/>
      <c r="B250" s="18"/>
      <c r="C250" s="18"/>
      <c r="D250" s="1790"/>
      <c r="E250" s="179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87"/>
      <c r="AW250" s="1787"/>
    </row>
    <row r="251" spans="1:49" x14ac:dyDescent="0.35">
      <c r="A251" s="18"/>
      <c r="B251" s="18"/>
      <c r="C251" s="18"/>
      <c r="D251" s="1789"/>
      <c r="E251" s="178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88"/>
      <c r="AW251" s="1788"/>
    </row>
    <row r="252" spans="1:49" x14ac:dyDescent="0.35">
      <c r="A252" s="18"/>
      <c r="B252" s="18"/>
      <c r="C252" s="18"/>
      <c r="D252" s="1789"/>
      <c r="E252" s="178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88"/>
      <c r="AW252" s="1788"/>
    </row>
    <row r="253" spans="1:49" x14ac:dyDescent="0.35">
      <c r="A253" s="18"/>
      <c r="B253" s="18"/>
      <c r="C253" s="18"/>
      <c r="D253" s="1789"/>
      <c r="E253" s="178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88"/>
      <c r="AW253" s="1788"/>
    </row>
    <row r="254" spans="1:49" x14ac:dyDescent="0.35">
      <c r="A254" s="18"/>
      <c r="B254" s="18"/>
      <c r="C254" s="18"/>
      <c r="D254" s="1789"/>
      <c r="E254" s="178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88"/>
      <c r="AW254" s="1788"/>
    </row>
    <row r="255" spans="1:49" x14ac:dyDescent="0.35">
      <c r="A255" s="18"/>
      <c r="B255" s="18"/>
      <c r="C255" s="18"/>
      <c r="D255" s="1789"/>
      <c r="E255" s="178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88"/>
      <c r="AW255" s="1788"/>
    </row>
    <row r="256" spans="1:49" x14ac:dyDescent="0.35">
      <c r="A256" s="18"/>
      <c r="B256" s="18"/>
      <c r="C256" s="18"/>
      <c r="D256" s="1789"/>
      <c r="E256" s="178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88"/>
      <c r="AW256" s="1788"/>
    </row>
    <row r="257" spans="1:49" x14ac:dyDescent="0.35">
      <c r="A257" s="18"/>
      <c r="B257" s="18"/>
      <c r="C257" s="18"/>
      <c r="D257" s="1789"/>
      <c r="E257" s="178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89"/>
      <c r="AW257" s="1789"/>
    </row>
    <row r="258" spans="1:49" x14ac:dyDescent="0.35">
      <c r="A258" s="18"/>
      <c r="B258" s="18"/>
      <c r="C258" s="18"/>
      <c r="D258" s="1790"/>
      <c r="E258" s="179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87"/>
      <c r="AW258" s="1787"/>
    </row>
    <row r="259" spans="1:49" x14ac:dyDescent="0.35">
      <c r="A259" s="18"/>
      <c r="B259" s="18"/>
      <c r="C259" s="18"/>
      <c r="D259" s="1789"/>
      <c r="E259" s="178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88"/>
      <c r="AW259" s="1788"/>
    </row>
    <row r="260" spans="1:49" x14ac:dyDescent="0.35">
      <c r="A260" s="18"/>
      <c r="B260" s="18"/>
      <c r="C260" s="18"/>
      <c r="D260" s="1789"/>
      <c r="E260" s="178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88"/>
      <c r="AW260" s="1788"/>
    </row>
    <row r="261" spans="1:49" x14ac:dyDescent="0.35">
      <c r="A261" s="18"/>
      <c r="B261" s="18"/>
      <c r="C261" s="18"/>
      <c r="D261" s="1789"/>
      <c r="E261" s="178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88"/>
      <c r="AW261" s="1788"/>
    </row>
    <row r="262" spans="1:49" x14ac:dyDescent="0.35">
      <c r="A262" s="18"/>
      <c r="B262" s="18"/>
      <c r="C262" s="18"/>
      <c r="D262" s="1789"/>
      <c r="E262" s="178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88"/>
      <c r="AW262" s="1788"/>
    </row>
    <row r="263" spans="1:49" x14ac:dyDescent="0.35">
      <c r="A263" s="18"/>
      <c r="B263" s="18"/>
      <c r="C263" s="18"/>
      <c r="D263" s="1789"/>
      <c r="E263" s="178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88"/>
      <c r="AW263" s="1788"/>
    </row>
    <row r="264" spans="1:49" x14ac:dyDescent="0.35">
      <c r="A264" s="18"/>
      <c r="B264" s="18"/>
      <c r="C264" s="18"/>
      <c r="D264" s="1789"/>
      <c r="E264" s="178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88"/>
      <c r="AW264" s="1788"/>
    </row>
    <row r="265" spans="1:49" x14ac:dyDescent="0.35">
      <c r="A265" s="18"/>
      <c r="B265" s="18"/>
      <c r="C265" s="18"/>
      <c r="D265" s="1789"/>
      <c r="E265" s="178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89"/>
      <c r="AW265" s="1789"/>
    </row>
    <row r="266" spans="1:49" x14ac:dyDescent="0.35">
      <c r="A266" s="18"/>
      <c r="B266" s="18"/>
      <c r="C266" s="18"/>
      <c r="D266" s="1790"/>
      <c r="E266" s="179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87"/>
      <c r="AW266" s="1787"/>
    </row>
    <row r="267" spans="1:49" x14ac:dyDescent="0.35">
      <c r="A267" s="18"/>
      <c r="B267" s="18"/>
      <c r="C267" s="18"/>
      <c r="D267" s="1789"/>
      <c r="E267" s="178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88"/>
      <c r="AW267" s="1788"/>
    </row>
    <row r="268" spans="1:49" x14ac:dyDescent="0.35">
      <c r="A268" s="18"/>
      <c r="B268" s="18"/>
      <c r="C268" s="18"/>
      <c r="D268" s="1789"/>
      <c r="E268" s="178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88"/>
      <c r="AW268" s="1788"/>
    </row>
    <row r="269" spans="1:49" x14ac:dyDescent="0.35">
      <c r="A269" s="18"/>
      <c r="B269" s="18"/>
      <c r="C269" s="18"/>
      <c r="D269" s="1789"/>
      <c r="E269" s="178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88"/>
      <c r="AW269" s="1788"/>
    </row>
    <row r="270" spans="1:49" x14ac:dyDescent="0.35">
      <c r="A270" s="18"/>
      <c r="B270" s="18"/>
      <c r="C270" s="18"/>
      <c r="D270" s="1789"/>
      <c r="E270" s="178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88"/>
      <c r="AW270" s="1788"/>
    </row>
    <row r="271" spans="1:49" x14ac:dyDescent="0.35">
      <c r="A271" s="18"/>
      <c r="B271" s="18"/>
      <c r="C271" s="18"/>
      <c r="D271" s="1789"/>
      <c r="E271" s="178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88"/>
      <c r="AW271" s="1788"/>
    </row>
    <row r="272" spans="1:49" x14ac:dyDescent="0.35">
      <c r="A272" s="18"/>
      <c r="B272" s="18"/>
      <c r="C272" s="18"/>
      <c r="D272" s="1789"/>
      <c r="E272" s="178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88"/>
      <c r="AW272" s="1788"/>
    </row>
    <row r="273" spans="1:49" x14ac:dyDescent="0.35">
      <c r="A273" s="18"/>
      <c r="B273" s="18"/>
      <c r="C273" s="18"/>
      <c r="D273" s="1789"/>
      <c r="E273" s="178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89"/>
      <c r="AW273" s="1789"/>
    </row>
    <row r="274" spans="1:49" x14ac:dyDescent="0.35">
      <c r="A274" s="18"/>
      <c r="B274" s="18"/>
      <c r="C274" s="18"/>
      <c r="D274" s="1790"/>
      <c r="E274" s="179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87"/>
      <c r="AW274" s="1787"/>
    </row>
    <row r="275" spans="1:49" x14ac:dyDescent="0.35">
      <c r="A275" s="18"/>
      <c r="B275" s="18"/>
      <c r="C275" s="18"/>
      <c r="D275" s="1789"/>
      <c r="E275" s="178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88"/>
      <c r="AW275" s="1788"/>
    </row>
    <row r="276" spans="1:49" x14ac:dyDescent="0.35">
      <c r="A276" s="18"/>
      <c r="B276" s="18"/>
      <c r="C276" s="18"/>
      <c r="D276" s="1789"/>
      <c r="E276" s="178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88"/>
      <c r="AW276" s="1788"/>
    </row>
    <row r="277" spans="1:49" x14ac:dyDescent="0.35">
      <c r="A277" s="18"/>
      <c r="B277" s="18"/>
      <c r="C277" s="18"/>
      <c r="D277" s="1789"/>
      <c r="E277" s="178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88"/>
      <c r="AW277" s="1788"/>
    </row>
    <row r="278" spans="1:49" x14ac:dyDescent="0.35">
      <c r="A278" s="18"/>
      <c r="B278" s="18"/>
      <c r="C278" s="18"/>
      <c r="D278" s="1789"/>
      <c r="E278" s="178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88"/>
      <c r="AW278" s="1788"/>
    </row>
    <row r="279" spans="1:49" x14ac:dyDescent="0.35">
      <c r="A279" s="18"/>
      <c r="B279" s="18"/>
      <c r="C279" s="18"/>
      <c r="D279" s="1789"/>
      <c r="E279" s="178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88"/>
      <c r="AW279" s="1788"/>
    </row>
    <row r="280" spans="1:49" x14ac:dyDescent="0.35">
      <c r="A280" s="18"/>
      <c r="B280" s="18"/>
      <c r="C280" s="18"/>
      <c r="D280" s="1789"/>
      <c r="E280" s="178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88"/>
      <c r="AW280" s="1788"/>
    </row>
    <row r="281" spans="1:49" x14ac:dyDescent="0.35">
      <c r="A281" s="18"/>
      <c r="B281" s="18"/>
      <c r="C281" s="18"/>
      <c r="D281" s="1789"/>
      <c r="E281" s="178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89"/>
      <c r="AW281" s="1789"/>
    </row>
    <row r="282" spans="1:49" x14ac:dyDescent="0.35">
      <c r="A282" s="18"/>
      <c r="B282" s="18"/>
      <c r="C282" s="18"/>
      <c r="D282" s="1790"/>
      <c r="E282" s="179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87"/>
      <c r="AW282" s="1787"/>
    </row>
    <row r="283" spans="1:49" x14ac:dyDescent="0.35">
      <c r="A283" s="18"/>
      <c r="B283" s="18"/>
      <c r="C283" s="18"/>
      <c r="D283" s="1789"/>
      <c r="E283" s="178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88"/>
      <c r="AW283" s="1788"/>
    </row>
    <row r="284" spans="1:49" x14ac:dyDescent="0.35">
      <c r="A284" s="18"/>
      <c r="B284" s="18"/>
      <c r="C284" s="18"/>
      <c r="D284" s="1789"/>
      <c r="E284" s="178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88"/>
      <c r="AW284" s="1788"/>
    </row>
    <row r="285" spans="1:49" x14ac:dyDescent="0.35">
      <c r="A285" s="18"/>
      <c r="B285" s="18"/>
      <c r="C285" s="18"/>
      <c r="D285" s="1789"/>
      <c r="E285" s="178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88"/>
      <c r="AW285" s="1788"/>
    </row>
    <row r="286" spans="1:49" x14ac:dyDescent="0.35">
      <c r="A286" s="18"/>
      <c r="B286" s="18"/>
      <c r="C286" s="18"/>
      <c r="D286" s="1789"/>
      <c r="E286" s="178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88"/>
      <c r="AW286" s="1788"/>
    </row>
    <row r="287" spans="1:49" x14ac:dyDescent="0.35">
      <c r="A287" s="18"/>
      <c r="B287" s="18"/>
      <c r="C287" s="18"/>
      <c r="D287" s="1789"/>
      <c r="E287" s="178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88"/>
      <c r="AW287" s="1788"/>
    </row>
    <row r="288" spans="1:49" x14ac:dyDescent="0.35">
      <c r="A288" s="18"/>
      <c r="B288" s="18"/>
      <c r="C288" s="18"/>
      <c r="D288" s="1789"/>
      <c r="E288" s="178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88"/>
      <c r="AW288" s="1788"/>
    </row>
    <row r="289" spans="1:49" x14ac:dyDescent="0.35">
      <c r="A289" s="18"/>
      <c r="B289" s="18"/>
      <c r="C289" s="18"/>
      <c r="D289" s="1789"/>
      <c r="E289" s="178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89"/>
      <c r="AW289" s="178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81640625" defaultRowHeight="14.5" x14ac:dyDescent="0.35"/>
  <cols>
    <col min="1" max="1" width="8.81640625" style="1"/>
    <col min="2" max="2" width="8.81640625" style="12"/>
    <col min="3" max="3" width="19.1796875" style="1" customWidth="1"/>
    <col min="4" max="4" width="28.1796875" style="1" bestFit="1" customWidth="1"/>
    <col min="5" max="5" width="11.1796875" style="1" bestFit="1" customWidth="1"/>
    <col min="6" max="13" width="8.81640625" style="1"/>
    <col min="14" max="14" width="11.453125" style="1" bestFit="1" customWidth="1"/>
    <col min="15" max="16384" width="8.81640625" style="1"/>
  </cols>
  <sheetData>
    <row r="1" spans="2:15" x14ac:dyDescent="0.35">
      <c r="D1" s="1816" t="s">
        <v>71</v>
      </c>
      <c r="E1" s="1816"/>
      <c r="F1" s="1816"/>
    </row>
    <row r="3" spans="2:15" x14ac:dyDescent="0.35">
      <c r="B3" s="72" t="s">
        <v>70</v>
      </c>
      <c r="C3" s="72" t="s">
        <v>0</v>
      </c>
      <c r="D3" s="72" t="s">
        <v>69</v>
      </c>
    </row>
    <row r="4" spans="2:15" x14ac:dyDescent="0.35">
      <c r="B4" s="13">
        <v>1</v>
      </c>
      <c r="C4" s="73">
        <v>46252</v>
      </c>
      <c r="D4" s="13">
        <v>320</v>
      </c>
      <c r="N4" s="970"/>
      <c r="O4" s="971"/>
    </row>
    <row r="5" spans="2:15" x14ac:dyDescent="0.35">
      <c r="B5" s="13">
        <v>2</v>
      </c>
      <c r="C5" s="73">
        <v>46253</v>
      </c>
      <c r="D5" s="13">
        <v>320</v>
      </c>
      <c r="N5" s="970"/>
      <c r="O5" s="971"/>
    </row>
    <row r="6" spans="2:15" x14ac:dyDescent="0.35">
      <c r="B6" s="13">
        <v>3</v>
      </c>
      <c r="C6" s="73">
        <v>46254</v>
      </c>
      <c r="D6" s="13">
        <v>388</v>
      </c>
      <c r="N6" s="970"/>
      <c r="O6" s="971"/>
    </row>
    <row r="7" spans="2:15" x14ac:dyDescent="0.35">
      <c r="B7" s="13">
        <v>4</v>
      </c>
      <c r="C7" s="73">
        <v>46255</v>
      </c>
      <c r="D7" s="13">
        <v>425</v>
      </c>
      <c r="N7" s="970"/>
      <c r="O7" s="971"/>
    </row>
    <row r="8" spans="2:15" x14ac:dyDescent="0.35">
      <c r="B8" s="13">
        <v>5</v>
      </c>
      <c r="C8" s="73">
        <v>46256</v>
      </c>
      <c r="D8" s="13">
        <v>452</v>
      </c>
      <c r="N8" s="970"/>
      <c r="O8" s="971"/>
    </row>
    <row r="9" spans="2:15" x14ac:dyDescent="0.35">
      <c r="B9" s="13">
        <v>6</v>
      </c>
      <c r="C9" s="73">
        <v>46257</v>
      </c>
      <c r="D9" s="13">
        <v>397</v>
      </c>
      <c r="N9" s="970"/>
      <c r="O9" s="971"/>
    </row>
    <row r="10" spans="2:15" x14ac:dyDescent="0.35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5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5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5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5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5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5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5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5">
      <c r="B18" s="13">
        <v>15</v>
      </c>
      <c r="C18" s="73">
        <v>46266</v>
      </c>
      <c r="D18" s="13">
        <v>1798</v>
      </c>
    </row>
    <row r="19" spans="2:15" x14ac:dyDescent="0.35">
      <c r="B19" s="13">
        <v>16</v>
      </c>
      <c r="C19" s="73">
        <v>46267</v>
      </c>
      <c r="D19" s="13">
        <v>1841</v>
      </c>
    </row>
    <row r="20" spans="2:15" x14ac:dyDescent="0.35">
      <c r="B20" s="13">
        <v>17</v>
      </c>
      <c r="C20" s="73">
        <v>46268</v>
      </c>
      <c r="D20" s="13">
        <v>2492</v>
      </c>
    </row>
    <row r="21" spans="2:15" x14ac:dyDescent="0.35">
      <c r="B21" s="13">
        <v>18</v>
      </c>
      <c r="C21" s="73">
        <v>46269</v>
      </c>
      <c r="D21" s="13">
        <v>864</v>
      </c>
    </row>
    <row r="22" spans="2:15" x14ac:dyDescent="0.35">
      <c r="B22" s="13">
        <v>19</v>
      </c>
      <c r="C22" s="73">
        <v>46270</v>
      </c>
      <c r="D22" s="13">
        <v>837</v>
      </c>
    </row>
    <row r="23" spans="2:15" x14ac:dyDescent="0.35">
      <c r="B23" s="13">
        <v>20</v>
      </c>
      <c r="C23" s="73">
        <v>46271</v>
      </c>
      <c r="D23" s="13">
        <v>810</v>
      </c>
    </row>
    <row r="24" spans="2:15" x14ac:dyDescent="0.35">
      <c r="B24" s="13">
        <v>21</v>
      </c>
      <c r="C24" s="73">
        <v>46272</v>
      </c>
      <c r="D24" s="13">
        <v>1841</v>
      </c>
    </row>
    <row r="25" spans="2:15" x14ac:dyDescent="0.35">
      <c r="B25" s="13">
        <v>22</v>
      </c>
      <c r="C25" s="73">
        <v>46273</v>
      </c>
      <c r="D25" s="13">
        <v>1784</v>
      </c>
    </row>
    <row r="26" spans="2:15" x14ac:dyDescent="0.35">
      <c r="B26" s="13">
        <v>23</v>
      </c>
      <c r="C26" s="73">
        <v>46274</v>
      </c>
      <c r="D26" s="13">
        <v>2237</v>
      </c>
    </row>
    <row r="27" spans="2:15" x14ac:dyDescent="0.35">
      <c r="B27" s="13">
        <v>24</v>
      </c>
      <c r="C27" s="73">
        <v>46275</v>
      </c>
      <c r="D27" s="13">
        <v>1203</v>
      </c>
    </row>
    <row r="28" spans="2:15" x14ac:dyDescent="0.35">
      <c r="B28" s="13">
        <v>25</v>
      </c>
      <c r="C28" s="73">
        <v>46276</v>
      </c>
      <c r="D28" s="13">
        <v>2655</v>
      </c>
    </row>
    <row r="29" spans="2:15" x14ac:dyDescent="0.35">
      <c r="B29" s="13">
        <v>26</v>
      </c>
      <c r="C29" s="73">
        <v>46277</v>
      </c>
      <c r="D29" s="13">
        <v>1557</v>
      </c>
    </row>
    <row r="30" spans="2:15" x14ac:dyDescent="0.35">
      <c r="B30" s="13">
        <v>27</v>
      </c>
      <c r="C30" s="73">
        <v>46278</v>
      </c>
      <c r="D30" s="13">
        <v>1278</v>
      </c>
    </row>
    <row r="31" spans="2:15" x14ac:dyDescent="0.35">
      <c r="B31" s="13">
        <v>28</v>
      </c>
      <c r="C31" s="73">
        <v>46279</v>
      </c>
      <c r="D31" s="13">
        <v>1099</v>
      </c>
    </row>
    <row r="32" spans="2:15" x14ac:dyDescent="0.35">
      <c r="B32" s="13">
        <v>29</v>
      </c>
      <c r="C32" s="73">
        <v>46280</v>
      </c>
      <c r="D32" s="13">
        <v>1988</v>
      </c>
    </row>
    <row r="33" spans="2:4" x14ac:dyDescent="0.35">
      <c r="B33" s="13">
        <v>30</v>
      </c>
      <c r="C33" s="73">
        <v>46281</v>
      </c>
      <c r="D33" s="13">
        <v>1588</v>
      </c>
    </row>
    <row r="34" spans="2:4" x14ac:dyDescent="0.35">
      <c r="B34" s="13">
        <v>31</v>
      </c>
      <c r="C34" s="73">
        <v>46282</v>
      </c>
      <c r="D34" s="13">
        <v>2109</v>
      </c>
    </row>
    <row r="35" spans="2:4" x14ac:dyDescent="0.35">
      <c r="B35" s="13">
        <v>32</v>
      </c>
      <c r="C35" s="73">
        <v>46283</v>
      </c>
      <c r="D35" s="13">
        <v>2436</v>
      </c>
    </row>
    <row r="36" spans="2:4" x14ac:dyDescent="0.35">
      <c r="B36" s="13">
        <v>33</v>
      </c>
      <c r="C36" s="73">
        <v>46284</v>
      </c>
      <c r="D36" s="13">
        <v>2232</v>
      </c>
    </row>
    <row r="37" spans="2:4" x14ac:dyDescent="0.35">
      <c r="B37" s="13">
        <v>34</v>
      </c>
      <c r="C37" s="73">
        <v>46285</v>
      </c>
      <c r="D37" s="13">
        <v>1968</v>
      </c>
    </row>
    <row r="38" spans="2:4" x14ac:dyDescent="0.35">
      <c r="B38" s="13">
        <v>35</v>
      </c>
      <c r="C38" s="6"/>
      <c r="D38" s="6"/>
    </row>
    <row r="39" spans="2:4" x14ac:dyDescent="0.35">
      <c r="B39" s="13">
        <v>36</v>
      </c>
      <c r="C39" s="6"/>
      <c r="D39" s="6"/>
    </row>
    <row r="40" spans="2:4" x14ac:dyDescent="0.35">
      <c r="B40" s="13">
        <v>37</v>
      </c>
      <c r="C40" s="6"/>
      <c r="D40" s="6"/>
    </row>
    <row r="41" spans="2:4" x14ac:dyDescent="0.35">
      <c r="B41" s="13">
        <v>38</v>
      </c>
      <c r="C41" s="6"/>
      <c r="D41" s="6"/>
    </row>
    <row r="42" spans="2:4" x14ac:dyDescent="0.35">
      <c r="B42" s="13">
        <v>39</v>
      </c>
      <c r="C42" s="6"/>
      <c r="D42" s="6"/>
    </row>
    <row r="43" spans="2:4" x14ac:dyDescent="0.35">
      <c r="B43" s="13">
        <v>40</v>
      </c>
      <c r="C43" s="6"/>
      <c r="D43" s="6"/>
    </row>
    <row r="44" spans="2:4" x14ac:dyDescent="0.35">
      <c r="B44" s="13">
        <v>41</v>
      </c>
      <c r="C44" s="6"/>
      <c r="D44" s="6"/>
    </row>
    <row r="45" spans="2:4" x14ac:dyDescent="0.35">
      <c r="B45" s="13">
        <v>42</v>
      </c>
      <c r="C45" s="6"/>
      <c r="D45" s="6"/>
    </row>
    <row r="46" spans="2:4" x14ac:dyDescent="0.35">
      <c r="B46" s="13">
        <v>43</v>
      </c>
      <c r="C46" s="6"/>
      <c r="D46" s="6"/>
    </row>
    <row r="47" spans="2:4" x14ac:dyDescent="0.35">
      <c r="B47" s="13">
        <v>44</v>
      </c>
      <c r="C47" s="6"/>
      <c r="D47" s="6"/>
    </row>
    <row r="48" spans="2:4" x14ac:dyDescent="0.35">
      <c r="B48" s="13">
        <v>45</v>
      </c>
      <c r="C48" s="6"/>
      <c r="D48" s="6"/>
    </row>
    <row r="49" spans="2:5" x14ac:dyDescent="0.35">
      <c r="B49" s="13">
        <v>46</v>
      </c>
      <c r="C49" s="6"/>
      <c r="D49" s="6"/>
    </row>
    <row r="50" spans="2:5" x14ac:dyDescent="0.35">
      <c r="B50" s="13">
        <v>47</v>
      </c>
      <c r="C50" s="6"/>
      <c r="D50" s="6"/>
    </row>
    <row r="51" spans="2:5" x14ac:dyDescent="0.35">
      <c r="B51" s="13">
        <v>48</v>
      </c>
      <c r="C51" s="6"/>
      <c r="D51" s="6"/>
    </row>
    <row r="52" spans="2:5" x14ac:dyDescent="0.35">
      <c r="B52" s="13">
        <v>49</v>
      </c>
      <c r="C52" s="6"/>
      <c r="D52" s="6"/>
    </row>
    <row r="53" spans="2:5" x14ac:dyDescent="0.35">
      <c r="B53" s="13">
        <v>50</v>
      </c>
      <c r="C53" s="6"/>
      <c r="D53" s="6"/>
    </row>
    <row r="54" spans="2:5" x14ac:dyDescent="0.35">
      <c r="B54" s="13">
        <v>51</v>
      </c>
      <c r="C54" s="6"/>
      <c r="D54" s="6"/>
    </row>
    <row r="55" spans="2:5" x14ac:dyDescent="0.35">
      <c r="B55" s="13">
        <v>52</v>
      </c>
      <c r="C55" s="6"/>
      <c r="D55" s="6"/>
    </row>
    <row r="56" spans="2:5" x14ac:dyDescent="0.35">
      <c r="B56" s="13">
        <v>53</v>
      </c>
      <c r="C56" s="6"/>
      <c r="D56" s="6"/>
    </row>
    <row r="57" spans="2:5" x14ac:dyDescent="0.35">
      <c r="B57" s="13">
        <v>54</v>
      </c>
      <c r="C57" s="6"/>
      <c r="D57" s="6"/>
    </row>
    <row r="58" spans="2:5" x14ac:dyDescent="0.35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5">
      <c r="B59" s="14"/>
      <c r="C59" s="14" t="s">
        <v>640</v>
      </c>
      <c r="D59" s="972">
        <f>D58*E58</f>
        <v>936005000</v>
      </c>
    </row>
    <row r="60" spans="2:5" x14ac:dyDescent="0.35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3.453125" style="12" bestFit="1" customWidth="1"/>
    <col min="5" max="5" width="37.90625" style="12" bestFit="1" customWidth="1"/>
    <col min="6" max="6" width="9.81640625" style="558" customWidth="1"/>
    <col min="7" max="7" width="8.81640625" style="1"/>
    <col min="8" max="8" width="20.54296875" style="1" customWidth="1"/>
    <col min="9" max="10" width="18.90625" style="1" customWidth="1"/>
    <col min="11" max="11" width="9.81640625" style="1" customWidth="1"/>
    <col min="12" max="12" width="20.90625" style="12" bestFit="1" customWidth="1"/>
    <col min="13" max="13" width="27.90625" style="1" customWidth="1"/>
    <col min="14" max="14" width="16.6328125" style="12" customWidth="1"/>
    <col min="15" max="15" width="8.81640625" style="1"/>
    <col min="16" max="16" width="18.90625" style="12" bestFit="1" customWidth="1"/>
    <col min="17" max="17" width="18.90625" style="1" customWidth="1"/>
    <col min="18" max="18" width="14.1796875" style="1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81640625" style="1" bestFit="1" customWidth="1"/>
    <col min="27" max="27" width="35.6328125" style="1" bestFit="1" customWidth="1"/>
    <col min="28" max="28" width="8.81640625" style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14.08984375" style="1" bestFit="1" customWidth="1"/>
    <col min="33" max="33" width="12.1796875" style="1" bestFit="1" customWidth="1"/>
    <col min="34" max="16384" width="8.81640625" style="1"/>
  </cols>
  <sheetData>
    <row r="2" spans="1:33" ht="21" x14ac:dyDescent="0.5">
      <c r="B2" s="128" t="s">
        <v>167</v>
      </c>
      <c r="C2" s="128" t="s">
        <v>168</v>
      </c>
      <c r="D2" s="508"/>
      <c r="E2" s="508"/>
      <c r="H2" s="1598" t="s">
        <v>585</v>
      </c>
      <c r="I2" s="1598"/>
      <c r="J2" s="1598"/>
      <c r="K2" s="1598"/>
      <c r="O2" s="1">
        <f>720+180</f>
        <v>900</v>
      </c>
    </row>
    <row r="4" spans="1:33" ht="29.5" thickBot="1" x14ac:dyDescent="0.4">
      <c r="A4" s="585" t="s">
        <v>542</v>
      </c>
      <c r="B4" s="1447" t="s">
        <v>0</v>
      </c>
      <c r="C4" s="144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" thickBot="1" x14ac:dyDescent="0.4">
      <c r="A5" s="1818">
        <v>1</v>
      </c>
      <c r="B5" s="1662">
        <v>46265</v>
      </c>
      <c r="C5" s="166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40">
        <f>SUM(M5:M6)</f>
        <v>74.069659139999999</v>
      </c>
      <c r="O5" s="461">
        <f t="shared" ref="O5:O11" si="1">M5/((720-R5)/60)</f>
        <v>2.8865657961661344</v>
      </c>
      <c r="P5" s="1655">
        <f>'Milling Down Time Hours'!Q5</f>
        <v>22.433333333333334</v>
      </c>
      <c r="Q5" s="483"/>
      <c r="R5" s="466">
        <f>'Milling Down Time Hours'!P5</f>
        <v>94</v>
      </c>
      <c r="S5" s="184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" thickBot="1" x14ac:dyDescent="0.4">
      <c r="A6" s="1818"/>
      <c r="B6" s="1664"/>
      <c r="C6" s="166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41"/>
      <c r="O6" s="461">
        <f t="shared" si="1"/>
        <v>3.6627629999999995</v>
      </c>
      <c r="P6" s="1844"/>
      <c r="Q6" s="524"/>
      <c r="R6" s="466">
        <v>0</v>
      </c>
      <c r="S6" s="1837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" thickBot="1" x14ac:dyDescent="0.4">
      <c r="A7" s="1818"/>
      <c r="B7" s="1662">
        <v>46266</v>
      </c>
      <c r="C7" s="166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40">
        <f>SUM(M7:M8)</f>
        <v>218.24394086000001</v>
      </c>
      <c r="O7" s="461">
        <f t="shared" si="1"/>
        <v>8.6932442900719415</v>
      </c>
      <c r="P7" s="1842">
        <f>'Milling Down Time Hours'!Q6</f>
        <v>22.9</v>
      </c>
      <c r="Q7" s="504"/>
      <c r="R7" s="466">
        <v>25</v>
      </c>
      <c r="S7" s="1837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" thickBot="1" x14ac:dyDescent="0.4">
      <c r="A8" s="1818"/>
      <c r="B8" s="1664"/>
      <c r="C8" s="166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41"/>
      <c r="O8" s="461">
        <f t="shared" si="1"/>
        <v>10.387086406480119</v>
      </c>
      <c r="P8" s="1843"/>
      <c r="Q8" s="504"/>
      <c r="R8" s="466">
        <v>41</v>
      </c>
      <c r="S8" s="184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" thickBot="1" x14ac:dyDescent="0.4">
      <c r="A9" s="1819">
        <v>2</v>
      </c>
      <c r="B9" s="1658">
        <v>46267</v>
      </c>
      <c r="C9" s="165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38">
        <f>SUM(M9:M10)</f>
        <v>209.804</v>
      </c>
      <c r="O9" s="477">
        <f t="shared" si="1"/>
        <v>10.565099999999999</v>
      </c>
      <c r="P9" s="1853">
        <f>'Milling Down Time Hours'!Q7</f>
        <v>22</v>
      </c>
      <c r="Q9" s="492"/>
      <c r="R9" s="471">
        <f>'Milling Down Time Hours'!P7</f>
        <v>120.00000000000001</v>
      </c>
      <c r="S9" s="183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" thickBot="1" x14ac:dyDescent="0.4">
      <c r="A10" s="1819"/>
      <c r="B10" s="1660"/>
      <c r="C10" s="166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9"/>
      <c r="O10" s="477">
        <f t="shared" si="1"/>
        <v>8.6794166666666666</v>
      </c>
      <c r="P10" s="1854"/>
      <c r="Q10" s="492"/>
      <c r="R10" s="471">
        <v>0</v>
      </c>
      <c r="S10" s="185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" thickBot="1" x14ac:dyDescent="0.4">
      <c r="A11" s="1819"/>
      <c r="B11" s="1658">
        <v>46268</v>
      </c>
      <c r="C11" s="165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38">
        <f>SUM(M11:M12)</f>
        <v>90.338150000000013</v>
      </c>
      <c r="O11" s="477">
        <f t="shared" si="1"/>
        <v>8.2125590909090924</v>
      </c>
      <c r="P11" s="1859">
        <f>'Milling Down Time Hours'!Q8</f>
        <v>23</v>
      </c>
      <c r="Q11" s="529"/>
      <c r="R11" s="492">
        <v>60</v>
      </c>
      <c r="S11" s="185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" thickBot="1" x14ac:dyDescent="0.4">
      <c r="A12" s="1819"/>
      <c r="B12" s="1660"/>
      <c r="C12" s="166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9"/>
      <c r="O12" s="477"/>
      <c r="P12" s="1860"/>
      <c r="Q12" s="531"/>
      <c r="R12" s="490">
        <v>720</v>
      </c>
      <c r="S12" s="167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" thickBot="1" x14ac:dyDescent="0.4">
      <c r="A13" s="1819"/>
      <c r="B13" s="1658">
        <v>46269</v>
      </c>
      <c r="C13" s="1659"/>
      <c r="D13" s="184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53">
        <f>'Milling Down Time Hours'!Q9</f>
        <v>0</v>
      </c>
      <c r="Q13" s="514"/>
      <c r="R13" s="185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5" x14ac:dyDescent="0.35">
      <c r="A14" s="1819"/>
      <c r="B14" s="1849"/>
      <c r="C14" s="1850"/>
      <c r="D14" s="184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61"/>
      <c r="Q14" s="492"/>
      <c r="R14" s="186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5" x14ac:dyDescent="0.35">
      <c r="B15" s="1857">
        <v>46270</v>
      </c>
      <c r="C15" s="185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5" x14ac:dyDescent="0.35">
      <c r="A16" s="1820">
        <v>3</v>
      </c>
      <c r="B16" s="1521">
        <v>46270</v>
      </c>
      <c r="C16" s="1521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5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4">
      <c r="A17" s="1820"/>
      <c r="B17" s="1521">
        <v>46271</v>
      </c>
      <c r="C17" s="1521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5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4">
      <c r="A18" s="1820"/>
      <c r="B18" s="1521"/>
      <c r="C18" s="1521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5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4">
      <c r="A19" s="1820"/>
      <c r="B19" s="1664">
        <v>46272</v>
      </c>
      <c r="C19" s="166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5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4">
      <c r="A20" s="1819">
        <v>4</v>
      </c>
      <c r="B20" s="1855">
        <v>46272</v>
      </c>
      <c r="C20" s="185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5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2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4">
      <c r="A21" s="1819"/>
      <c r="B21" s="1658">
        <v>46273</v>
      </c>
      <c r="C21" s="165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3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2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4">
      <c r="A22" s="1819"/>
      <c r="B22" s="1660"/>
      <c r="C22" s="166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5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2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5" thickBot="1" x14ac:dyDescent="0.4">
      <c r="A23" s="1819"/>
      <c r="B23" s="1658">
        <v>46274</v>
      </c>
      <c r="C23" s="165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2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4">
      <c r="B24" s="1633">
        <v>46274</v>
      </c>
      <c r="C24" s="1634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5">
      <c r="A25" s="1818">
        <v>5</v>
      </c>
      <c r="B25" s="1662">
        <v>46275</v>
      </c>
      <c r="C25" s="166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1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1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4">
      <c r="A26" s="1818"/>
      <c r="B26" s="1664"/>
      <c r="C26" s="166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5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1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9" x14ac:dyDescent="0.35">
      <c r="A27" s="1818"/>
      <c r="B27" s="1662">
        <v>46276</v>
      </c>
      <c r="C27" s="166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5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1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5">
      <c r="A28" s="676"/>
      <c r="B28" s="1513">
        <v>46276</v>
      </c>
      <c r="C28" s="151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3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3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4" thickBot="1" x14ac:dyDescent="0.4">
      <c r="A29" s="1819">
        <v>6</v>
      </c>
      <c r="B29" s="1849">
        <v>46276</v>
      </c>
      <c r="C29" s="185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5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5" thickBot="1" x14ac:dyDescent="0.4">
      <c r="A30" s="1819"/>
      <c r="B30" s="1658">
        <v>46277</v>
      </c>
      <c r="C30" s="165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3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5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5" thickBot="1" x14ac:dyDescent="0.4">
      <c r="A31" s="1819"/>
      <c r="B31" s="1660"/>
      <c r="C31" s="166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7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4">
      <c r="B32" s="1629">
        <v>46278</v>
      </c>
      <c r="C32" s="163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8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4">
      <c r="A33" s="686">
        <v>7</v>
      </c>
      <c r="B33" s="1633"/>
      <c r="C33" s="1634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9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4">
      <c r="A34" s="686"/>
      <c r="B34" s="1662">
        <v>46279</v>
      </c>
      <c r="C34" s="166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4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4">
      <c r="A35" s="686"/>
      <c r="B35" s="1664"/>
      <c r="C35" s="166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4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4">
      <c r="A36" s="686"/>
      <c r="B36" s="1662">
        <v>46280</v>
      </c>
      <c r="C36" s="166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4">
      <c r="A37" s="686"/>
      <c r="B37" s="1664"/>
      <c r="C37" s="166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4">
      <c r="A38" s="686"/>
      <c r="B38" s="1662">
        <v>46281</v>
      </c>
      <c r="C38" s="166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4">
      <c r="A39" s="686"/>
      <c r="B39" s="1664"/>
      <c r="C39" s="166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28"/>
      <c r="U39" s="1828"/>
      <c r="V39" s="183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4">
      <c r="A40" s="686"/>
      <c r="B40" s="1629">
        <v>46282</v>
      </c>
      <c r="C40" s="163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29"/>
      <c r="U40" s="1829"/>
      <c r="V40" s="183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4">
      <c r="A41" s="686"/>
      <c r="B41" s="1633"/>
      <c r="C41" s="163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4">
      <c r="B42" s="1629">
        <v>46283</v>
      </c>
      <c r="C42" s="163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4">
      <c r="B43" s="1633"/>
      <c r="C43" s="163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4">
      <c r="B44" s="1629">
        <v>46284</v>
      </c>
      <c r="C44" s="163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4">
      <c r="B45" s="1633"/>
      <c r="C45" s="163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4">
      <c r="B46" s="1629">
        <v>46285</v>
      </c>
      <c r="C46" s="163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4">
      <c r="B47" s="1633"/>
      <c r="C47" s="163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21"/>
      <c r="U47" s="1821"/>
      <c r="V47" s="1830"/>
      <c r="W47" s="159"/>
      <c r="X47" s="154"/>
      <c r="Y47" s="154"/>
    </row>
    <row r="48" spans="1:32" ht="15" thickBot="1" x14ac:dyDescent="0.4">
      <c r="B48" s="1629">
        <v>46286</v>
      </c>
      <c r="C48" s="163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23"/>
      <c r="U48" s="1823"/>
      <c r="V48" s="1831"/>
      <c r="W48" s="159"/>
      <c r="X48" s="154"/>
      <c r="Y48" s="154"/>
    </row>
    <row r="49" spans="2:28" ht="15" thickBot="1" x14ac:dyDescent="0.4">
      <c r="B49" s="1633"/>
      <c r="C49" s="163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21"/>
      <c r="U49" s="1821"/>
      <c r="V49" s="1830"/>
      <c r="W49" s="159"/>
      <c r="X49" s="154"/>
      <c r="Y49" s="154"/>
    </row>
    <row r="50" spans="2:28" ht="15" thickBot="1" x14ac:dyDescent="0.4">
      <c r="B50" s="1629">
        <v>46287</v>
      </c>
      <c r="C50" s="163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23"/>
      <c r="U50" s="1823"/>
      <c r="V50" s="1831"/>
      <c r="W50" s="159"/>
      <c r="X50" s="154"/>
      <c r="Y50" s="154"/>
    </row>
    <row r="51" spans="2:28" ht="15" thickBot="1" x14ac:dyDescent="0.4">
      <c r="B51" s="1633"/>
      <c r="C51" s="163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21"/>
      <c r="U51" s="1821"/>
      <c r="V51" s="1830"/>
      <c r="W51" s="159"/>
      <c r="X51" s="154"/>
      <c r="Y51" s="154"/>
    </row>
    <row r="52" spans="2:28" ht="15" thickBot="1" x14ac:dyDescent="0.4">
      <c r="B52" s="1629">
        <v>46288</v>
      </c>
      <c r="C52" s="163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23"/>
      <c r="U52" s="1823"/>
      <c r="V52" s="1831"/>
      <c r="W52" s="159"/>
      <c r="X52" s="154"/>
      <c r="Y52" s="154"/>
    </row>
    <row r="53" spans="2:28" ht="15" thickBot="1" x14ac:dyDescent="0.4">
      <c r="B53" s="1633"/>
      <c r="C53" s="163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21"/>
      <c r="U53" s="1821"/>
      <c r="V53" s="1830"/>
      <c r="W53" s="159"/>
      <c r="X53" s="154"/>
      <c r="Y53" s="154"/>
    </row>
    <row r="54" spans="2:28" ht="15" thickBot="1" x14ac:dyDescent="0.4">
      <c r="B54" s="1629">
        <v>46289</v>
      </c>
      <c r="C54" s="163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23"/>
      <c r="U54" s="1823"/>
      <c r="V54" s="1831"/>
      <c r="W54" s="159"/>
      <c r="X54" s="154"/>
      <c r="Y54" s="154"/>
      <c r="AB54" s="1">
        <v>9570</v>
      </c>
    </row>
    <row r="55" spans="2:28" ht="15" thickBot="1" x14ac:dyDescent="0.4">
      <c r="B55" s="1633"/>
      <c r="C55" s="163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21"/>
      <c r="U55" s="1821"/>
      <c r="V55" s="1830"/>
      <c r="W55" s="159"/>
      <c r="X55" s="154"/>
      <c r="Y55" s="154"/>
      <c r="AB55" s="1">
        <v>8795</v>
      </c>
    </row>
    <row r="56" spans="2:28" ht="15" thickBot="1" x14ac:dyDescent="0.4">
      <c r="B56" s="1629">
        <v>46290</v>
      </c>
      <c r="C56" s="163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23"/>
      <c r="U56" s="1823"/>
      <c r="V56" s="1831"/>
      <c r="W56" s="159"/>
      <c r="X56" s="154"/>
      <c r="Y56" s="154"/>
      <c r="AB56" s="1">
        <f>(AB54-AB55)/AB54</f>
        <v>8.0982236154649945E-2</v>
      </c>
    </row>
    <row r="57" spans="2:28" ht="15" thickBot="1" x14ac:dyDescent="0.4">
      <c r="B57" s="1633"/>
      <c r="C57" s="163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21"/>
      <c r="U57" s="1821"/>
      <c r="V57" s="1830"/>
      <c r="W57" s="159"/>
      <c r="X57" s="154"/>
      <c r="Y57" s="154"/>
    </row>
    <row r="58" spans="2:28" ht="15" thickBot="1" x14ac:dyDescent="0.4">
      <c r="B58" s="1629">
        <v>46291</v>
      </c>
      <c r="C58" s="163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23"/>
      <c r="U58" s="1823"/>
      <c r="V58" s="1831"/>
      <c r="W58" s="159"/>
      <c r="X58" s="154"/>
      <c r="Y58" s="154"/>
    </row>
    <row r="59" spans="2:28" ht="15" thickBot="1" x14ac:dyDescent="0.4">
      <c r="B59" s="1633"/>
      <c r="C59" s="163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21"/>
      <c r="U59" s="1821"/>
      <c r="V59" s="1830"/>
      <c r="W59" s="159"/>
      <c r="X59" s="154"/>
      <c r="Y59" s="154"/>
    </row>
    <row r="60" spans="2:28" ht="15" thickBot="1" x14ac:dyDescent="0.4">
      <c r="B60" s="1629">
        <v>46292</v>
      </c>
      <c r="C60" s="163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23"/>
      <c r="U60" s="1823"/>
      <c r="V60" s="1831"/>
      <c r="W60" s="159"/>
      <c r="X60" s="154"/>
      <c r="Y60" s="154"/>
    </row>
    <row r="61" spans="2:28" ht="15" thickBot="1" x14ac:dyDescent="0.4">
      <c r="B61" s="1633"/>
      <c r="C61" s="163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21"/>
      <c r="U61" s="1821"/>
      <c r="V61" s="1830"/>
      <c r="W61" s="159"/>
      <c r="X61" s="154"/>
      <c r="Y61" s="154"/>
    </row>
    <row r="62" spans="2:28" ht="15" thickBot="1" x14ac:dyDescent="0.4">
      <c r="B62" s="1629">
        <v>46293</v>
      </c>
      <c r="C62" s="163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23"/>
      <c r="U62" s="1823"/>
      <c r="V62" s="1831"/>
      <c r="W62" s="159"/>
      <c r="X62" s="154"/>
      <c r="Y62" s="154"/>
    </row>
    <row r="63" spans="2:28" ht="15" thickBot="1" x14ac:dyDescent="0.4">
      <c r="B63" s="1633"/>
      <c r="C63" s="163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24"/>
      <c r="U63" s="1824"/>
      <c r="V63" s="182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4">
      <c r="B64" s="1629">
        <v>46294</v>
      </c>
      <c r="C64" s="163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25"/>
      <c r="U64" s="1825"/>
      <c r="V64" s="182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4">
      <c r="B65" s="1633"/>
      <c r="C65" s="163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24"/>
      <c r="U65" s="1824"/>
      <c r="V65" s="183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4">
      <c r="B66" s="1629">
        <v>46295</v>
      </c>
      <c r="C66" s="163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25"/>
      <c r="U66" s="1825"/>
      <c r="V66" s="183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4">
      <c r="B67" s="1633"/>
      <c r="C67" s="163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24"/>
      <c r="U67" s="1824"/>
      <c r="V67" s="183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4">
      <c r="B68" s="1629">
        <v>46296</v>
      </c>
      <c r="C68" s="163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25"/>
      <c r="U68" s="1825"/>
      <c r="V68" s="183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4">
      <c r="B69" s="1633"/>
      <c r="C69" s="163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24"/>
      <c r="U69" s="1824"/>
      <c r="V69" s="182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4">
      <c r="B70" s="1629">
        <v>46297</v>
      </c>
      <c r="C70" s="163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25"/>
      <c r="U70" s="1825"/>
      <c r="V70" s="182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4">
      <c r="B71" s="1633"/>
      <c r="C71" s="163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24"/>
      <c r="U71" s="1824"/>
      <c r="V71" s="182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4">
      <c r="B72" s="1629">
        <v>46298</v>
      </c>
      <c r="C72" s="163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25"/>
      <c r="U72" s="1825"/>
      <c r="V72" s="182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4">
      <c r="B73" s="1633"/>
      <c r="C73" s="163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24"/>
      <c r="U73" s="1824"/>
      <c r="V73" s="182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4">
      <c r="B74" s="1629">
        <v>46299</v>
      </c>
      <c r="C74" s="163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25"/>
      <c r="U74" s="1825"/>
      <c r="V74" s="182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4">
      <c r="B75" s="1633"/>
      <c r="C75" s="163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21"/>
      <c r="U75" s="1821"/>
      <c r="V75" s="183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4">
      <c r="B76" s="1629">
        <v>46300</v>
      </c>
      <c r="C76" s="163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23"/>
      <c r="U76" s="1823"/>
      <c r="V76" s="183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4">
      <c r="B77" s="1633"/>
      <c r="C77" s="163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24"/>
      <c r="U77" s="1824"/>
      <c r="V77" s="182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4">
      <c r="B78" s="1629">
        <v>46301</v>
      </c>
      <c r="C78" s="163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25"/>
      <c r="U78" s="1825"/>
      <c r="V78" s="182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" hidden="1" customHeight="1" thickBot="1" x14ac:dyDescent="0.4">
      <c r="B79" s="1631"/>
      <c r="C79" s="163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7">
        <f>'Milling Down Time Hours'!Q43</f>
        <v>23.5</v>
      </c>
      <c r="Q79" s="39"/>
      <c r="R79" s="1817">
        <f>'Milling Down Time Hours'!L85</f>
        <v>0.8965277777777777</v>
      </c>
      <c r="S79" s="13"/>
      <c r="T79" s="1824">
        <v>0.35699999999999998</v>
      </c>
      <c r="U79" s="1824">
        <v>1.056</v>
      </c>
      <c r="V79" s="182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4">
      <c r="B80" s="1631"/>
      <c r="C80" s="163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7"/>
      <c r="Q80" s="39"/>
      <c r="R80" s="1817"/>
      <c r="S80" s="13"/>
      <c r="T80" s="1825"/>
      <c r="U80" s="1825"/>
      <c r="V80" s="182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" hidden="1" customHeight="1" thickBot="1" x14ac:dyDescent="0.4">
      <c r="B81" s="1631"/>
      <c r="C81" s="163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7">
        <f>'Milling Down Time Hours'!M87</f>
        <v>0</v>
      </c>
      <c r="Q81" s="39"/>
      <c r="R81" s="1817">
        <f>'Milling Down Time Hours'!L87</f>
        <v>0.7090277777777777</v>
      </c>
      <c r="S81" s="13"/>
      <c r="T81" s="1821" t="e">
        <f>SUM(#REF!)</f>
        <v>#REF!</v>
      </c>
      <c r="U81" s="1821" t="e">
        <f t="shared" ref="U81" si="26">SUM(T81:T83)</f>
        <v>#REF!</v>
      </c>
      <c r="V81" s="183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4">
      <c r="B82" s="1631"/>
      <c r="C82" s="163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7"/>
      <c r="Q82" s="39"/>
      <c r="R82" s="1817"/>
      <c r="S82" s="13"/>
      <c r="T82" s="1823"/>
      <c r="U82" s="1823"/>
      <c r="V82" s="183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" hidden="1" customHeight="1" thickBot="1" x14ac:dyDescent="0.4">
      <c r="B83" s="1631"/>
      <c r="C83" s="163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7">
        <f>'Milling Down Time Hours'!M89</f>
        <v>0</v>
      </c>
      <c r="Q83" s="39"/>
      <c r="R83" s="1817">
        <f>'Milling Down Time Hours'!L89</f>
        <v>1</v>
      </c>
      <c r="S83" s="13"/>
      <c r="T83" s="1821" t="e">
        <f>SUM(#REF!)</f>
        <v>#REF!</v>
      </c>
      <c r="U83" s="1821" t="e">
        <f t="shared" ref="U83" si="28">SUM(T83:T85)</f>
        <v>#REF!</v>
      </c>
      <c r="V83" s="183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4">
      <c r="B84" s="1631"/>
      <c r="C84" s="163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7"/>
      <c r="Q84" s="39"/>
      <c r="R84" s="1817"/>
      <c r="S84" s="13"/>
      <c r="T84" s="1823"/>
      <c r="U84" s="1823"/>
      <c r="V84" s="183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" hidden="1" customHeight="1" thickBot="1" x14ac:dyDescent="0.4">
      <c r="B85" s="1631"/>
      <c r="C85" s="163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7">
        <f>'Milling Down Time Hours'!M91</f>
        <v>0</v>
      </c>
      <c r="Q85" s="39"/>
      <c r="R85" s="1817">
        <f>'Milling Down Time Hours'!L91</f>
        <v>0.73611111111111116</v>
      </c>
      <c r="S85" s="13"/>
      <c r="T85" s="1821" t="e">
        <f>SUM(#REF!)</f>
        <v>#REF!</v>
      </c>
      <c r="U85" s="1821" t="e">
        <f t="shared" ref="U85" si="30">SUM(T85:T87)</f>
        <v>#REF!</v>
      </c>
      <c r="V85" s="183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4">
      <c r="B86" s="1631"/>
      <c r="C86" s="163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7"/>
      <c r="Q86" s="39"/>
      <c r="R86" s="1817"/>
      <c r="S86" s="13"/>
      <c r="T86" s="1823"/>
      <c r="U86" s="1823"/>
      <c r="V86" s="183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" hidden="1" customHeight="1" thickBot="1" x14ac:dyDescent="0.4">
      <c r="B87" s="1631"/>
      <c r="C87" s="163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7">
        <f>'Milling Down Time Hours'!M93</f>
        <v>0</v>
      </c>
      <c r="Q87" s="39"/>
      <c r="R87" s="1817">
        <f>'Milling Down Time Hours'!L93</f>
        <v>1</v>
      </c>
      <c r="S87" s="13"/>
      <c r="T87" s="1821" t="e">
        <f>SUM(#REF!)</f>
        <v>#REF!</v>
      </c>
      <c r="U87" s="1821" t="e">
        <f t="shared" ref="U87" si="32">SUM(T87:T89)</f>
        <v>#REF!</v>
      </c>
      <c r="V87" s="183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4">
      <c r="B88" s="1631"/>
      <c r="C88" s="163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7"/>
      <c r="Q88" s="39"/>
      <c r="R88" s="1817"/>
      <c r="S88" s="13"/>
      <c r="T88" s="1823"/>
      <c r="U88" s="1823"/>
      <c r="V88" s="183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" hidden="1" customHeight="1" thickBot="1" x14ac:dyDescent="0.4">
      <c r="B89" s="1631"/>
      <c r="C89" s="163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7">
        <f>'Milling Down Time Hours'!M95</f>
        <v>0</v>
      </c>
      <c r="Q89" s="39"/>
      <c r="R89" s="1817">
        <f>'Milling Down Time Hours'!L95</f>
        <v>1</v>
      </c>
      <c r="S89" s="13"/>
      <c r="T89" s="1821" t="e">
        <f>SUM(#REF!)</f>
        <v>#REF!</v>
      </c>
      <c r="U89" s="1821" t="e">
        <f t="shared" ref="U89" si="34">SUM(T89:T91)</f>
        <v>#REF!</v>
      </c>
      <c r="V89" s="183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4">
      <c r="B90" s="1631"/>
      <c r="C90" s="163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7"/>
      <c r="Q90" s="39"/>
      <c r="R90" s="1817"/>
      <c r="S90" s="13"/>
      <c r="T90" s="1823"/>
      <c r="U90" s="1823"/>
      <c r="V90" s="183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" hidden="1" customHeight="1" thickBot="1" x14ac:dyDescent="0.4">
      <c r="B91" s="1631"/>
      <c r="C91" s="163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7">
        <f>'Milling Down Time Hours'!M97</f>
        <v>0</v>
      </c>
      <c r="Q91" s="39"/>
      <c r="R91" s="1817">
        <f>'Milling Down Time Hours'!L97</f>
        <v>1</v>
      </c>
      <c r="S91" s="13"/>
      <c r="T91" s="1821" t="e">
        <f>SUM(#REF!)</f>
        <v>#REF!</v>
      </c>
      <c r="U91" s="1821" t="e">
        <f t="shared" ref="U91" si="36">SUM(T91:T93)</f>
        <v>#REF!</v>
      </c>
      <c r="V91" s="183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4">
      <c r="B92" s="1631"/>
      <c r="C92" s="163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7"/>
      <c r="Q92" s="39"/>
      <c r="R92" s="1817"/>
      <c r="S92" s="13"/>
      <c r="T92" s="1823"/>
      <c r="U92" s="1823"/>
      <c r="V92" s="183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" hidden="1" customHeight="1" thickBot="1" x14ac:dyDescent="0.4">
      <c r="B93" s="1631"/>
      <c r="C93" s="163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7">
        <f>'Milling Down Time Hours'!M99</f>
        <v>0</v>
      </c>
      <c r="Q93" s="39"/>
      <c r="R93" s="1817">
        <f>'Milling Down Time Hours'!L99</f>
        <v>1</v>
      </c>
      <c r="S93" s="13"/>
      <c r="T93" s="1821" t="e">
        <f>SUM(#REF!)</f>
        <v>#REF!</v>
      </c>
      <c r="U93" s="1821" t="e">
        <f t="shared" ref="U93" si="38">SUM(T93:T95)</f>
        <v>#REF!</v>
      </c>
      <c r="V93" s="183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4">
      <c r="B94" s="1631"/>
      <c r="C94" s="163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7"/>
      <c r="Q94" s="39"/>
      <c r="R94" s="1817"/>
      <c r="S94" s="13"/>
      <c r="T94" s="1823"/>
      <c r="U94" s="1823"/>
      <c r="V94" s="183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" hidden="1" customHeight="1" thickBot="1" x14ac:dyDescent="0.4">
      <c r="B95" s="1631"/>
      <c r="C95" s="163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7">
        <f>'Milling Down Time Hours'!M101</f>
        <v>0</v>
      </c>
      <c r="Q95" s="39"/>
      <c r="R95" s="1817">
        <f>'Milling Down Time Hours'!L101</f>
        <v>0.67013888888888884</v>
      </c>
      <c r="S95" s="13"/>
      <c r="T95" s="1821" t="e">
        <f>SUM(#REF!)</f>
        <v>#REF!</v>
      </c>
      <c r="U95" s="1821" t="e">
        <f>SUM(T95:T99)</f>
        <v>#REF!</v>
      </c>
      <c r="V95" s="183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" hidden="1" customHeight="1" thickBot="1" x14ac:dyDescent="0.4">
      <c r="B96" s="1631"/>
      <c r="C96" s="163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7"/>
      <c r="Q96" s="39"/>
      <c r="R96" s="1817"/>
      <c r="S96" s="95"/>
      <c r="T96" s="1822"/>
      <c r="U96" s="1822"/>
      <c r="V96" s="183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4">
      <c r="B97" s="1633"/>
      <c r="C97" s="163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4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.5" x14ac:dyDescent="0.4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5">
      <c r="Z101" s="1" t="s">
        <v>202</v>
      </c>
      <c r="AA101" s="1">
        <f>MIN(Z5:Z98)</f>
        <v>0</v>
      </c>
    </row>
    <row r="102" spans="2:27" x14ac:dyDescent="0.35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5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DZULHAM LOUR MOKOBOMBANG</cp:lastModifiedBy>
  <dcterms:created xsi:type="dcterms:W3CDTF">2025-08-02T01:05:13Z</dcterms:created>
  <dcterms:modified xsi:type="dcterms:W3CDTF">2026-10-21T14:06:51Z</dcterms:modified>
</cp:coreProperties>
</file>