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Euler" sheetId="1" state="visible" r:id="rId1"/>
    <sheet name="Euler modificador" sheetId="2" state="visible" r:id="rId2"/>
    <sheet name="Runge-Kutta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<sst xmlns="http://schemas.openxmlformats.org/spreadsheetml/2006/main" count="26" uniqueCount="26">
  <si>
    <t>n</t>
  </si>
  <si>
    <t>Xn</t>
  </si>
  <si>
    <t>Yn</t>
  </si>
  <si>
    <t>f(Xn,Yn)</t>
  </si>
  <si>
    <r>
      <rPr>
        <color theme="1"/>
        <rFont val="Arial"/>
      </rPr>
      <t>Y</t>
    </r>
    <r>
      <rPr>
        <sz val="8"/>
        <color theme="1"/>
        <rFont val="Arial"/>
      </rPr>
      <t>n+1</t>
    </r>
  </si>
  <si>
    <t>Nombre</t>
  </si>
  <si>
    <t xml:space="preserve">Oziel Misael Velazquez Carrizales</t>
  </si>
  <si>
    <t>Matricula</t>
  </si>
  <si>
    <t>Materia</t>
  </si>
  <si>
    <t xml:space="preserve">Metodos Numericos</t>
  </si>
  <si>
    <t xml:space="preserve">Fecha entrega</t>
  </si>
  <si>
    <t>Parcial</t>
  </si>
  <si>
    <t>Metodo</t>
  </si>
  <si>
    <t xml:space="preserve">Metodo de Runge-Kutta</t>
  </si>
  <si>
    <t xml:space="preserve">y(0) = </t>
  </si>
  <si>
    <t xml:space="preserve">n =</t>
  </si>
  <si>
    <t xml:space="preserve">h =</t>
  </si>
  <si>
    <r>
      <rPr>
        <color theme="1"/>
        <rFont val="Arial"/>
      </rPr>
      <t>(Y</t>
    </r>
    <r>
      <rPr>
        <sz val="8"/>
        <color theme="1"/>
        <rFont val="Arial"/>
      </rPr>
      <t>n+1)*</t>
    </r>
  </si>
  <si>
    <r>
      <rPr>
        <color theme="1"/>
        <rFont val="Arial"/>
      </rPr>
      <t>X</t>
    </r>
    <r>
      <rPr>
        <sz val="8"/>
        <color theme="1"/>
        <rFont val="Arial"/>
      </rPr>
      <t>n+1</t>
    </r>
  </si>
  <si>
    <t>k1</t>
  </si>
  <si>
    <t>k2</t>
  </si>
  <si>
    <t>k3</t>
  </si>
  <si>
    <t>k4</t>
  </si>
  <si>
    <t>Yn+1</t>
  </si>
  <si>
    <t xml:space="preserve">x(0) =</t>
  </si>
  <si>
    <t xml:space="preserve">xn =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</si>
</sst>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5">
    <font>
      <sz val="10.000000"/>
      <color indexed="64"/>
      <name val="Arial"/>
      <scheme val="minor"/>
    </font>
    <font>
      <color theme="1"/>
      <name val="Arial"/>
      <scheme val="minor"/>
    </font>
    <font>
      <color theme="1"/>
      <name val="Arial"/>
    </font>
    <font>
      <sz val="11.000000"/>
      <name val="Calibri"/>
    </font>
    <font>
      <sz val="10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1" fillId="0" borderId="0" numFmtId="0" xfId="0" applyFont="1"/>
    <xf fontId="2" fillId="2" borderId="1" numFmtId="0" xfId="0" applyFont="1" applyFill="1" applyBorder="1"/>
    <xf fontId="3" fillId="2" borderId="2" numFmtId="0" xfId="0" applyFont="1" applyFill="1" applyBorder="1" applyAlignment="1">
      <alignment horizontal="center"/>
      <protection hidden="0" locked="1"/>
    </xf>
    <xf fontId="3" fillId="0" borderId="3" numFmtId="0" xfId="0" applyFont="1" applyBorder="1" applyAlignment="1">
      <alignment horizontal="center"/>
      <protection hidden="0" locked="1"/>
    </xf>
    <xf fontId="3" fillId="0" borderId="4" numFmtId="0" xfId="0" applyFont="1" applyBorder="1" applyAlignment="1">
      <alignment horizontal="center"/>
      <protection hidden="0" locked="1"/>
    </xf>
    <xf fontId="2" fillId="0" borderId="1" numFmtId="0" xfId="0" applyFont="1" applyBorder="1" applyAlignment="1">
      <alignment horizontal="right"/>
    </xf>
    <xf fontId="3" fillId="0" borderId="2" numFmtId="0" xfId="0" applyFont="1" applyBorder="1" applyAlignment="1">
      <alignment horizontal="center"/>
      <protection hidden="0" locked="1"/>
    </xf>
    <xf fontId="4" fillId="0" borderId="2" numFmtId="0" xfId="0" applyFont="1" applyBorder="1" applyAlignment="1">
      <alignment horizontal="center"/>
      <protection hidden="0" locked="1"/>
    </xf>
    <xf fontId="3" fillId="0" borderId="2" numFmtId="164" xfId="0" applyNumberFormat="1" applyFont="1" applyBorder="1" applyAlignment="1">
      <alignment horizontal="center"/>
      <protection hidden="0" locked="1"/>
    </xf>
    <xf fontId="1" fillId="2" borderId="1" numFmtId="0" xfId="0" applyFont="1" applyFill="1" applyBorder="1" applyAlignment="1">
      <alignment horizontal="center"/>
    </xf>
    <xf fontId="1" fillId="0" borderId="1" numFmtId="0" xfId="0" applyFont="1" applyBorder="1" applyAlignment="1">
      <alignment horizontal="center"/>
    </xf>
    <xf fontId="1" fillId="2" borderId="1" numFmtId="0" xfId="0" applyFont="1" applyFill="1" applyBorder="1"/>
    <xf fontId="1" fillId="0" borderId="1" numFmt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2" max="2" width="5.75"/>
    <col customWidth="1" min="3" max="3" width="10.8515625"/>
    <col customWidth="1" min="5" max="5" width="14.00390625"/>
    <col customWidth="1" min="6" max="6" width="19.8515625"/>
    <col customWidth="1" min="9" max="9" width="21.57421875"/>
  </cols>
  <sheetData>
    <row r="1" ht="15.75" customHeight="1">
      <c r="A1"/>
      <c r="B1"/>
      <c r="C1"/>
      <c r="D1"/>
      <c r="E1"/>
      <c r="F1"/>
      <c r="G1"/>
      <c r="H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/>
      <c r="H2" s="3" t="s">
        <v>5</v>
      </c>
      <c r="I2" s="4" t="s">
        <v>6</v>
      </c>
      <c r="J2" s="5"/>
    </row>
    <row r="3" ht="15.75" customHeight="1">
      <c r="A3"/>
      <c r="B3" s="6">
        <v>0</v>
      </c>
      <c r="C3" s="6">
        <v>0</v>
      </c>
      <c r="D3" s="6">
        <f>C16</f>
        <v>1</v>
      </c>
      <c r="E3" s="6">
        <f>-2*(C3*(D3^2))</f>
        <v>0</v>
      </c>
      <c r="F3" s="6">
        <f>D3+$C$18*E3</f>
        <v>1</v>
      </c>
      <c r="G3"/>
      <c r="H3" s="3" t="s">
        <v>7</v>
      </c>
      <c r="I3" s="7">
        <v>746441</v>
      </c>
      <c r="J3" s="8"/>
    </row>
    <row r="4">
      <c r="A4"/>
      <c r="B4" s="6">
        <v>1</v>
      </c>
      <c r="C4" s="6">
        <f>C3+$C$18</f>
        <v>0.10000000000000001</v>
      </c>
      <c r="D4" s="6">
        <f>F3</f>
        <v>1</v>
      </c>
      <c r="E4" s="6">
        <f>-2*(C4*(D4^2))</f>
        <v>-0.20000000000000001</v>
      </c>
      <c r="F4" s="6">
        <f>D4+$C$18*E4</f>
        <v>0.97999999999999998</v>
      </c>
      <c r="G4"/>
      <c r="H4" s="3" t="s">
        <v>8</v>
      </c>
      <c r="I4" s="7" t="s">
        <v>9</v>
      </c>
      <c r="J4" s="8"/>
    </row>
    <row r="5">
      <c r="A5"/>
      <c r="B5" s="6">
        <v>2</v>
      </c>
      <c r="C5" s="6">
        <f>C4+$C$18</f>
        <v>0.20000000000000001</v>
      </c>
      <c r="D5" s="6">
        <f>F4</f>
        <v>0.97999999999999998</v>
      </c>
      <c r="E5" s="6">
        <f>-2*(C5*(D5^2))</f>
        <v>-0.38416</v>
      </c>
      <c r="F5" s="6">
        <f>D5+$C$18*E5</f>
        <v>0.94158399999999998</v>
      </c>
      <c r="G5"/>
      <c r="H5" s="3" t="s">
        <v>10</v>
      </c>
      <c r="I5" s="9">
        <v>45755</v>
      </c>
      <c r="J5" s="8"/>
    </row>
    <row r="6">
      <c r="A6"/>
      <c r="B6" s="6">
        <v>3</v>
      </c>
      <c r="C6" s="6">
        <f>C5+$C$18</f>
        <v>0.30000000000000004</v>
      </c>
      <c r="D6" s="6">
        <f>F5</f>
        <v>0.94158399999999998</v>
      </c>
      <c r="E6" s="6">
        <f>-2*(C6*(D6^2))</f>
        <v>-0.53194825743360008</v>
      </c>
      <c r="F6" s="6">
        <f>D6+$C$18*E6</f>
        <v>0.88838917425663999</v>
      </c>
      <c r="G6"/>
      <c r="H6" s="3" t="s">
        <v>11</v>
      </c>
      <c r="I6" s="7">
        <v>3</v>
      </c>
      <c r="J6" s="8"/>
    </row>
    <row r="7">
      <c r="A7"/>
      <c r="B7" s="6">
        <v>4</v>
      </c>
      <c r="C7" s="6">
        <f>C6+$C$18</f>
        <v>0.40000000000000002</v>
      </c>
      <c r="D7" s="6">
        <f>F6</f>
        <v>0.88838917425663999</v>
      </c>
      <c r="E7" s="6">
        <f>-2*(C7*(D7^2))</f>
        <v>-0.63138825994911585</v>
      </c>
      <c r="F7" s="6">
        <f>D7+$C$18*E7</f>
        <v>0.82525034826172838</v>
      </c>
      <c r="G7"/>
      <c r="H7" s="3" t="s">
        <v>12</v>
      </c>
      <c r="I7" s="4" t="s">
        <v>13</v>
      </c>
      <c r="J7" s="5"/>
    </row>
    <row r="8">
      <c r="A8"/>
      <c r="B8" s="6">
        <v>5</v>
      </c>
      <c r="C8" s="6">
        <f>C7+$C$18</f>
        <v>0.5</v>
      </c>
      <c r="D8" s="6">
        <f>F7</f>
        <v>0.82525034826172838</v>
      </c>
      <c r="E8" s="6">
        <f>-2*(C8*(D8^2))</f>
        <v>-0.68103813730610396</v>
      </c>
      <c r="F8" s="6">
        <f>D8+$C$18*E8</f>
        <v>0.75714653453111802</v>
      </c>
      <c r="G8"/>
      <c r="H8"/>
    </row>
    <row r="9">
      <c r="A9"/>
      <c r="B9" s="6">
        <v>6</v>
      </c>
      <c r="C9" s="6">
        <f>C8+$C$18</f>
        <v>0.59999999999999998</v>
      </c>
      <c r="D9" s="6">
        <f>F8</f>
        <v>0.75714653453111802</v>
      </c>
      <c r="E9" s="6">
        <f>-2*(C9*(D9^2))</f>
        <v>-0.68792504970297774</v>
      </c>
      <c r="F9" s="6">
        <f>D9+$C$18*E9</f>
        <v>0.68835402956082026</v>
      </c>
      <c r="G9"/>
      <c r="H9"/>
    </row>
    <row r="10">
      <c r="A10"/>
      <c r="B10" s="6">
        <v>7</v>
      </c>
      <c r="C10" s="6">
        <f>C9+$C$18</f>
        <v>0.69999999999999996</v>
      </c>
      <c r="D10" s="6">
        <f>F9</f>
        <v>0.68835402956082026</v>
      </c>
      <c r="E10" s="6">
        <f>-2*(C10*(D10^2))</f>
        <v>-0.66336377801766599</v>
      </c>
      <c r="F10" s="6">
        <f>D10+$C$18*E10</f>
        <v>0.62201765175905366</v>
      </c>
      <c r="G10"/>
      <c r="H10"/>
    </row>
    <row r="11">
      <c r="A11"/>
      <c r="B11" s="6">
        <v>8</v>
      </c>
      <c r="C11" s="6">
        <f>C10+$C$18</f>
        <v>0.79999999999999993</v>
      </c>
      <c r="D11" s="6">
        <f>F10</f>
        <v>0.62201765175905366</v>
      </c>
      <c r="E11" s="6">
        <f>-2*(C11*(D11^2))</f>
        <v>-0.61904953455975575</v>
      </c>
      <c r="F11" s="6">
        <f>D11+$C$18*E11</f>
        <v>0.56011269830307808</v>
      </c>
      <c r="G11"/>
      <c r="H11"/>
    </row>
    <row r="12">
      <c r="A12"/>
      <c r="B12" s="6">
        <v>9</v>
      </c>
      <c r="C12" s="6">
        <f>C11+$C$18</f>
        <v>0.89999999999999991</v>
      </c>
      <c r="D12" s="6">
        <f>F11</f>
        <v>0.56011269830307808</v>
      </c>
      <c r="E12" s="6">
        <f>-2*(C12*(D12^2))</f>
        <v>-0.56470722264063888</v>
      </c>
      <c r="F12" s="6">
        <f>D12+$C$18*E12</f>
        <v>0.50364197603901417</v>
      </c>
      <c r="G12"/>
      <c r="H12"/>
    </row>
    <row r="13">
      <c r="A13"/>
      <c r="B13" s="6">
        <v>10</v>
      </c>
      <c r="C13" s="6">
        <f>C12+$C$18</f>
        <v>0.99999999999999989</v>
      </c>
      <c r="D13" s="6">
        <f>F12</f>
        <v>0.50364197603901417</v>
      </c>
      <c r="E13" s="6">
        <f>-2*(C13*(D13^2))</f>
        <v>-0.50731048005696577</v>
      </c>
      <c r="F13" s="6">
        <f>D13+$C$18*E13</f>
        <v>0.45291092803331756</v>
      </c>
      <c r="G13"/>
      <c r="H13"/>
    </row>
    <row r="14">
      <c r="A14"/>
      <c r="B14"/>
      <c r="C14"/>
      <c r="D14"/>
      <c r="E14"/>
      <c r="F14"/>
      <c r="G14"/>
      <c r="H14"/>
    </row>
    <row r="15">
      <c r="A15"/>
      <c r="B15"/>
      <c r="C15"/>
      <c r="D15"/>
      <c r="E15"/>
      <c r="F15"/>
      <c r="G15"/>
      <c r="H15"/>
    </row>
    <row r="16" ht="15.75" customHeight="1">
      <c r="A16"/>
      <c r="B16" s="2" t="s">
        <v>14</v>
      </c>
      <c r="C16" s="6">
        <v>1</v>
      </c>
      <c r="D16"/>
      <c r="E16"/>
      <c r="F16"/>
      <c r="G16"/>
      <c r="H16"/>
    </row>
    <row r="17" ht="15.75" customHeight="1">
      <c r="A17"/>
      <c r="B17" s="2" t="s">
        <v>15</v>
      </c>
      <c r="C17" s="6">
        <v>10</v>
      </c>
      <c r="D17"/>
      <c r="E17"/>
      <c r="F17"/>
      <c r="G17"/>
      <c r="H17"/>
    </row>
    <row r="18" ht="15.75" customHeight="1">
      <c r="A18"/>
      <c r="B18" s="2" t="s">
        <v>16</v>
      </c>
      <c r="C18" s="6">
        <v>0.10000000000000001</v>
      </c>
      <c r="D18"/>
      <c r="E18"/>
      <c r="F18"/>
      <c r="G18"/>
      <c r="H18"/>
    </row>
    <row r="19" ht="15.75" customHeight="1">
      <c r="A19"/>
      <c r="B19"/>
      <c r="C19"/>
      <c r="D19"/>
      <c r="E19"/>
      <c r="F19"/>
      <c r="G19"/>
      <c r="H19"/>
    </row>
    <row r="20" ht="15.75" customHeight="1">
      <c r="A20"/>
      <c r="B20"/>
      <c r="C20"/>
      <c r="D20"/>
      <c r="E20"/>
      <c r="F20"/>
      <c r="G20"/>
      <c r="H20"/>
    </row>
  </sheetData>
  <mergeCells count="2">
    <mergeCell ref="I2:J2"/>
    <mergeCell ref="I7:J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2" max="2" width="5.75"/>
    <col customWidth="1" min="3" max="3" width="8.8515625"/>
  </cols>
  <sheetData>
    <row r="2">
      <c r="A2" s="1"/>
      <c r="B2"/>
      <c r="C2"/>
      <c r="D2"/>
      <c r="E2"/>
      <c r="F2"/>
      <c r="G2"/>
      <c r="H2"/>
      <c r="I2"/>
      <c r="J2"/>
    </row>
    <row r="3" ht="15.75" customHeight="1">
      <c r="A3"/>
      <c r="B3" s="2" t="s">
        <v>0</v>
      </c>
      <c r="C3" s="2" t="s">
        <v>1</v>
      </c>
      <c r="D3" s="2" t="s">
        <v>2</v>
      </c>
      <c r="E3" s="2" t="s">
        <v>3</v>
      </c>
      <c r="F3" s="2" t="s">
        <v>17</v>
      </c>
      <c r="G3" s="2" t="s">
        <v>18</v>
      </c>
      <c r="H3" s="2" t="s">
        <v>4</v>
      </c>
      <c r="I3"/>
      <c r="J3"/>
    </row>
    <row r="4">
      <c r="A4"/>
      <c r="B4" s="6">
        <v>0</v>
      </c>
      <c r="C4" s="6">
        <v>0</v>
      </c>
      <c r="D4" s="6">
        <f>D17</f>
        <v>1</v>
      </c>
      <c r="E4" s="6">
        <f>-2*(C4*(D4^2))</f>
        <v>0</v>
      </c>
      <c r="F4" s="6">
        <f>D4+$D$19*E4</f>
        <v>1</v>
      </c>
      <c r="G4" s="6">
        <v>0.10000000000000001</v>
      </c>
      <c r="H4" s="6">
        <f>D4+(D19/2)*((-2*C4*D4^2)+(-2*G4*F4^2))</f>
        <v>0.98999999999999999</v>
      </c>
      <c r="I4"/>
      <c r="J4"/>
    </row>
    <row r="5">
      <c r="A5"/>
      <c r="B5" s="6">
        <v>1</v>
      </c>
      <c r="C5" s="6">
        <f>C4+$D$19</f>
        <v>0.10000000000000001</v>
      </c>
      <c r="D5" s="6">
        <f>H4</f>
        <v>0.98999999999999999</v>
      </c>
      <c r="E5" s="6">
        <f>-2*(C5*(D5^2))</f>
        <v>-0.19602</v>
      </c>
      <c r="F5" s="6">
        <f>D5+(C5*E5)</f>
        <v>0.97039799999999998</v>
      </c>
      <c r="G5" s="6">
        <f>G4+$D$19</f>
        <v>0.20000000000000001</v>
      </c>
      <c r="H5" s="6">
        <f>D5+($D$19/2)*((-2*C5*D5^2)+(-2*G5*F5^2))</f>
        <v>0.96136555443191996</v>
      </c>
      <c r="I5"/>
      <c r="J5"/>
    </row>
    <row r="6">
      <c r="A6"/>
      <c r="B6" s="6">
        <v>2</v>
      </c>
      <c r="C6" s="6">
        <f>C5+$D$19</f>
        <v>0.20000000000000001</v>
      </c>
      <c r="D6" s="6">
        <f>H5</f>
        <v>0.96136555443191996</v>
      </c>
      <c r="E6" s="6">
        <f>-2*(C6*(D6^2))</f>
        <v>-0.36968949169927717</v>
      </c>
      <c r="F6" s="6">
        <f>D6+(C5*E6)</f>
        <v>0.92439660526199219</v>
      </c>
      <c r="G6" s="6">
        <f>G5+$D$19</f>
        <v>0.30000000000000004</v>
      </c>
      <c r="H6" s="6">
        <f>D6+($D$19/2)*((-2*C6*D6^2)+(-2*G6*F6^2))</f>
        <v>0.91724580733235928</v>
      </c>
      <c r="I6"/>
      <c r="J6"/>
    </row>
    <row r="7">
      <c r="A7"/>
      <c r="B7" s="6">
        <v>3</v>
      </c>
      <c r="C7" s="6">
        <f>C6+$D$19</f>
        <v>0.30000000000000004</v>
      </c>
      <c r="D7" s="6">
        <f>H6</f>
        <v>0.91724580733235928</v>
      </c>
      <c r="E7" s="6">
        <f>-2*(C7*(D7^2))</f>
        <v>-0.50480392264127505</v>
      </c>
      <c r="F7" s="6">
        <f>D7+$D$19*E7</f>
        <v>0.86676541506823179</v>
      </c>
      <c r="G7" s="6">
        <f>G6+$D$19</f>
        <v>0.40000000000000002</v>
      </c>
      <c r="H7" s="6">
        <f>D7+($D$19/2)*((-2*C7*D7^2)+(-2*G7*F7^2))</f>
        <v>0.8619543198099594</v>
      </c>
      <c r="I7"/>
      <c r="J7"/>
    </row>
    <row r="8">
      <c r="A8"/>
      <c r="B8" s="6">
        <v>4</v>
      </c>
      <c r="C8" s="6">
        <f>C7+$D$19</f>
        <v>0.40000000000000002</v>
      </c>
      <c r="D8" s="6">
        <f>H7</f>
        <v>0.8619543198099594</v>
      </c>
      <c r="E8" s="6">
        <f>-2*(C8*(D8^2))</f>
        <v>-0.59437219955123977</v>
      </c>
      <c r="F8" s="6">
        <f>D8+(C8*E8)</f>
        <v>0.62420543998946343</v>
      </c>
      <c r="G8" s="6">
        <f>G7+$D$19</f>
        <v>0.5</v>
      </c>
      <c r="H8" s="6">
        <f>D8+($D$19/2)*((-2*C8*D8^2)+(-2*G8*F8^2))</f>
        <v>0.81275408826677542</v>
      </c>
      <c r="I8"/>
      <c r="J8"/>
    </row>
    <row r="9">
      <c r="A9"/>
      <c r="B9" s="6">
        <v>5</v>
      </c>
      <c r="C9" s="6">
        <f>C8+$D$19</f>
        <v>0.5</v>
      </c>
      <c r="D9" s="6">
        <f>H8</f>
        <v>0.81275408826677542</v>
      </c>
      <c r="E9" s="6">
        <f>-2*(C9*(D9^2))</f>
        <v>-0.66056920799435737</v>
      </c>
      <c r="F9" s="6">
        <f>D9+(C8*E9)</f>
        <v>0.54852640506903239</v>
      </c>
      <c r="G9" s="6">
        <f>G8+$D$19</f>
        <v>0.59999999999999998</v>
      </c>
      <c r="H9" s="6">
        <f>D9+($D$19/2)*((-2*C9*D9^2)+(-2*G9*F9^2))</f>
        <v>0.76167275484358021</v>
      </c>
      <c r="I9"/>
      <c r="J9"/>
    </row>
    <row r="10">
      <c r="A10"/>
      <c r="B10" s="6">
        <v>6</v>
      </c>
      <c r="C10" s="6">
        <f>C9+$D$19</f>
        <v>0.59999999999999998</v>
      </c>
      <c r="D10" s="6">
        <f>H9</f>
        <v>0.76167275484358021</v>
      </c>
      <c r="E10" s="6">
        <f>-2*(C10*(D10^2))</f>
        <v>-0.69617446256521043</v>
      </c>
      <c r="F10" s="6">
        <f>D10+$D$19*E10</f>
        <v>0.69205530858705921</v>
      </c>
      <c r="G10" s="6">
        <f>G9+$D$19</f>
        <v>0.69999999999999996</v>
      </c>
      <c r="H10" s="6">
        <f>D10+($D$19/2)*((-2*C10*D10^2)+(-2*G10*F10^2))</f>
        <v>0.69333819320527257</v>
      </c>
      <c r="I10"/>
      <c r="J10"/>
    </row>
    <row r="11">
      <c r="A11"/>
      <c r="B11" s="6">
        <v>7</v>
      </c>
      <c r="C11" s="6">
        <f>C10+$D$19</f>
        <v>0.69999999999999996</v>
      </c>
      <c r="D11" s="6">
        <f>H10</f>
        <v>0.69333819320527257</v>
      </c>
      <c r="E11" s="6">
        <f>-2*(C11*(D11^2))</f>
        <v>-0.67300499022001259</v>
      </c>
      <c r="F11" s="6">
        <f>D11+(C11*E11)</f>
        <v>0.22223470005126378</v>
      </c>
      <c r="G11" s="6">
        <f>G10+$D$19</f>
        <v>0.79999999999999993</v>
      </c>
      <c r="H11" s="6">
        <f>D11+($D$19/2)*((-2*C11*D11^2)+(-2*G11*F11^2))</f>
        <v>0.65573688274172193</v>
      </c>
      <c r="I11"/>
      <c r="J11"/>
    </row>
    <row r="12">
      <c r="A12"/>
      <c r="B12" s="6">
        <v>8</v>
      </c>
      <c r="C12" s="6">
        <f>C11+$D$19</f>
        <v>0.79999999999999993</v>
      </c>
      <c r="D12" s="6">
        <f>H11</f>
        <v>0.65573688274172193</v>
      </c>
      <c r="E12" s="6">
        <f>-2*(C12*(D12^2))</f>
        <v>-0.68798537502052914</v>
      </c>
      <c r="F12" s="6">
        <f>D12+(C11*E12)</f>
        <v>0.17414712022735157</v>
      </c>
      <c r="G12" s="6">
        <f>G11+$D$19</f>
        <v>0.89999999999999991</v>
      </c>
      <c r="H12" s="6">
        <f>D12+($D$19/2)*((-2*C12*D12^2)+(-2*G12*F12^2))</f>
        <v>0.61860816423718235</v>
      </c>
      <c r="I12"/>
      <c r="J12"/>
    </row>
    <row r="13">
      <c r="A13"/>
      <c r="B13" s="6">
        <v>9</v>
      </c>
      <c r="C13" s="6">
        <f>C12+$D$19</f>
        <v>0.89999999999999991</v>
      </c>
      <c r="D13" s="6">
        <f>H12</f>
        <v>0.61860816423718235</v>
      </c>
      <c r="E13" s="6">
        <f>-2*(C13*(D13^2))</f>
        <v>-0.68881690954961416</v>
      </c>
      <c r="F13" s="6">
        <f>D13+$D$19*E13</f>
        <v>0.54972647328222091</v>
      </c>
      <c r="G13" s="6">
        <f>G12+$D$19</f>
        <v>0.99999999999999989</v>
      </c>
      <c r="H13" s="6">
        <f>D13+($D$19/2)*((-2*C13*D13^2)+(-2*G13*F13^2))</f>
        <v>0.55394739921697078</v>
      </c>
      <c r="I13"/>
      <c r="J13"/>
    </row>
    <row r="14">
      <c r="A14"/>
      <c r="B14" s="6">
        <v>10</v>
      </c>
      <c r="C14" s="6">
        <f>C13+$D$19</f>
        <v>0.99999999999999989</v>
      </c>
      <c r="D14" s="6">
        <f>H13</f>
        <v>0.55394739921697078</v>
      </c>
      <c r="E14" s="6">
        <f>-2*(C14*(D14^2))</f>
        <v>-0.61371544219849195</v>
      </c>
      <c r="F14" s="6">
        <f>D14+(C14*E14)</f>
        <v>-0.059768042981521052</v>
      </c>
      <c r="G14" s="6">
        <f>G13+$D$19</f>
        <v>1.0999999999999999</v>
      </c>
      <c r="H14" s="6">
        <f>D14+($D$19/2)*((-2*C14*D14^2)+(-2*G14*F14^2))</f>
        <v>0.52286868302124367</v>
      </c>
      <c r="I14"/>
      <c r="J14"/>
    </row>
    <row r="15">
      <c r="A15"/>
      <c r="B15"/>
      <c r="C15"/>
      <c r="D15"/>
      <c r="E15"/>
      <c r="F15"/>
      <c r="G15"/>
      <c r="H15"/>
      <c r="I15"/>
      <c r="J15"/>
    </row>
    <row r="16" ht="15.75" customHeight="1">
      <c r="A16"/>
      <c r="B16"/>
      <c r="C16"/>
      <c r="D16"/>
      <c r="E16"/>
      <c r="F16"/>
      <c r="G16"/>
      <c r="H16"/>
      <c r="I16"/>
      <c r="J16"/>
    </row>
    <row r="17" ht="15.75" customHeight="1">
      <c r="A17"/>
      <c r="B17"/>
      <c r="C17" s="2" t="s">
        <v>14</v>
      </c>
      <c r="D17" s="6">
        <v>1</v>
      </c>
      <c r="E17"/>
      <c r="F17"/>
      <c r="G17"/>
      <c r="H17"/>
      <c r="I17"/>
      <c r="J17"/>
    </row>
    <row r="18" ht="15.75" customHeight="1">
      <c r="A18"/>
      <c r="B18"/>
      <c r="C18" s="2" t="s">
        <v>15</v>
      </c>
      <c r="D18" s="6">
        <v>10</v>
      </c>
      <c r="E18"/>
      <c r="F18"/>
      <c r="G18"/>
      <c r="H18"/>
      <c r="I18"/>
      <c r="J18"/>
    </row>
    <row r="19" ht="15.75" customHeight="1">
      <c r="A19"/>
      <c r="B19"/>
      <c r="C19" s="2" t="s">
        <v>16</v>
      </c>
      <c r="D19" s="6">
        <v>0.10000000000000001</v>
      </c>
      <c r="E19"/>
      <c r="F19"/>
      <c r="G19"/>
      <c r="H19"/>
      <c r="I19"/>
      <c r="J19"/>
    </row>
    <row r="20" ht="15.75" customHeight="1">
      <c r="A20"/>
      <c r="B20"/>
      <c r="C20"/>
      <c r="D20"/>
      <c r="E20"/>
      <c r="F20"/>
      <c r="G20"/>
      <c r="H20"/>
      <c r="I20"/>
      <c r="J20"/>
    </row>
    <row r="21" ht="15.75" customHeight="1">
      <c r="A21"/>
      <c r="B21"/>
      <c r="C21"/>
      <c r="D21"/>
      <c r="E21"/>
      <c r="F21"/>
      <c r="G21"/>
      <c r="H21"/>
      <c r="I21"/>
      <c r="J2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2" max="2" width="5.75"/>
    <col customWidth="1" min="4" max="4" width="12.7109375"/>
    <col customWidth="1" min="5" max="5" width="11.57421875"/>
  </cols>
  <sheetData>
    <row r="1" ht="15.75" customHeight="1">
      <c r="A1"/>
      <c r="B1"/>
      <c r="C1"/>
      <c r="D1"/>
      <c r="E1"/>
      <c r="F1"/>
      <c r="G1"/>
      <c r="H1"/>
      <c r="I1"/>
      <c r="J1"/>
      <c r="K1"/>
      <c r="L1"/>
    </row>
    <row r="2">
      <c r="A2" s="1"/>
      <c r="B2" s="10" t="s">
        <v>0</v>
      </c>
      <c r="C2" s="10" t="s">
        <v>1</v>
      </c>
      <c r="D2" s="10" t="s">
        <v>2</v>
      </c>
      <c r="E2" s="10" t="s">
        <v>19</v>
      </c>
      <c r="F2" s="10" t="s">
        <v>20</v>
      </c>
      <c r="G2" s="10" t="s">
        <v>21</v>
      </c>
      <c r="H2" s="10" t="s">
        <v>22</v>
      </c>
      <c r="I2" s="10" t="s">
        <v>23</v>
      </c>
    </row>
    <row r="3">
      <c r="A3"/>
      <c r="B3" s="11">
        <v>0</v>
      </c>
      <c r="C3" s="11">
        <v>0</v>
      </c>
      <c r="D3" s="11">
        <v>1</v>
      </c>
      <c r="E3" s="11">
        <f>-2*(C3)*(D3)^2</f>
        <v>0</v>
      </c>
      <c r="F3" s="11">
        <f>-2*(C3+$C$20/2)*(D3+($C$20*E3)/2)^2</f>
        <v>-0.10000000000000001</v>
      </c>
      <c r="G3" s="11">
        <f>-2*(C3+$C$20/2)*(D3+($C$20*F3)/2)^2</f>
        <v>-0.099002500000000007</v>
      </c>
      <c r="H3" s="11">
        <f>-2*(C3+$C$20)*(D3+($C$20*G3))^2</f>
        <v>-0.19605950299001249</v>
      </c>
      <c r="I3" s="11">
        <f>D3+$C$20/6*(E3+(2*F3)+(2*G3)+H3)</f>
        <v>0.99009892495016649</v>
      </c>
    </row>
    <row r="4">
      <c r="A4"/>
      <c r="B4" s="11">
        <v>1</v>
      </c>
      <c r="C4" s="11">
        <f>C3+$C$20</f>
        <v>0.10000000000000001</v>
      </c>
      <c r="D4" s="11">
        <f>I3</f>
        <v>0.99009892495016649</v>
      </c>
      <c r="E4" s="11">
        <f>-2*(C4)*(D4)^2</f>
        <v>-0.19605917623749511</v>
      </c>
      <c r="F4" s="11">
        <f>-2*(C4+$C$20/2)*(D4+($C$20*E4)/2)^2</f>
        <v>-0.28829405436810207</v>
      </c>
      <c r="G4" s="11">
        <f>-2*(C4+$C$20/2)*(D4+($C$20*F4)/2)^2</f>
        <v>-0.28558791045359921</v>
      </c>
      <c r="H4" s="11">
        <f>-2*(C4+$C$20)*(D4+($C$20*G4))^2</f>
        <v>-0.36982377164386931</v>
      </c>
      <c r="I4" s="11">
        <f>D4+$C$20/6*(E4+(2*F4)+(2*G4)+H4)</f>
        <v>0.96153814365808699</v>
      </c>
    </row>
    <row r="5">
      <c r="A5"/>
      <c r="B5" s="11">
        <v>2</v>
      </c>
      <c r="C5" s="11">
        <f>C4+$C$20</f>
        <v>0.20000000000000001</v>
      </c>
      <c r="D5" s="11">
        <f>I4</f>
        <v>0.96153814365808699</v>
      </c>
      <c r="E5" s="11">
        <f>-2*(C5)*(D5)^2</f>
        <v>-0.369822240683776</v>
      </c>
      <c r="F5" s="11">
        <f>-2*(C5+$C$20/2)*(D5+($C$20*E5)/2)^2</f>
        <v>-0.44466885192732275</v>
      </c>
      <c r="G5" s="11">
        <f>-2*(C5+$C$20/2)*(D5+($C$20*F5)/2)^2</f>
        <v>-0.44114666071832437</v>
      </c>
      <c r="H5" s="11">
        <f>-2*(C5+$C$20)*(D5+($C$20*G5))^2</f>
        <v>-0.50499950233587421</v>
      </c>
      <c r="I5" s="11">
        <f>D5+$C$20/6*(E5+(2*F5)+(2*G5)+H5)</f>
        <v>0.91743059751957123</v>
      </c>
    </row>
    <row r="6">
      <c r="A6"/>
      <c r="B6" s="11">
        <v>3</v>
      </c>
      <c r="C6" s="11">
        <f>C5+$C$20</f>
        <v>0.30000000000000004</v>
      </c>
      <c r="D6" s="11">
        <f>I5</f>
        <v>0.91743059751957123</v>
      </c>
      <c r="E6" s="11">
        <f>-2*(C6)*(D6)^2</f>
        <v>-0.5050073407590705</v>
      </c>
      <c r="F6" s="11">
        <f>-2*(C6+$C$20/2)*(D6+($C$20*E6)/2)^2</f>
        <v>-0.55718989456356283</v>
      </c>
      <c r="G6" s="11">
        <f>-2*(C6+$C$20/2)*(D6+($C$20*F6)/2)^2</f>
        <v>-0.55393572284504677</v>
      </c>
      <c r="H6" s="11">
        <f>-2*(C6+$C$20)*(D6+($C$20*G6))^2</f>
        <v>-0.59448626630089818</v>
      </c>
      <c r="I6" s="11">
        <f>D6+$C$20/6*(E6+(2*F6)+(2*G6)+H6)</f>
        <v>0.86206818348828473</v>
      </c>
    </row>
    <row r="7">
      <c r="A7"/>
      <c r="B7" s="11">
        <v>4</v>
      </c>
      <c r="C7" s="11">
        <f>C6+$C$20</f>
        <v>0.40000000000000002</v>
      </c>
      <c r="D7" s="11">
        <f>I6</f>
        <v>0.86206818348828473</v>
      </c>
      <c r="E7" s="11">
        <f>-2*(C7)*(D7)^2</f>
        <v>-0.59452924238623284</v>
      </c>
      <c r="F7" s="11">
        <f>-2*(C7+$C$20/2)*(D7+($C$20*E7)/2)^2</f>
        <v>-0.62351346701831878</v>
      </c>
      <c r="G7" s="11">
        <f>-2*(C7+$C$20/2)*(D7+($C$20*F7)/2)^2</f>
        <v>-0.62134412706213971</v>
      </c>
      <c r="H7" s="11">
        <f>-2*(C7+$C$20)*(D7+($C$20*G7))^2</f>
        <v>-0.63989403763762243</v>
      </c>
      <c r="I7" s="11">
        <f>D7+$C$20/6*(E7+(2*F7)+(2*G7)+H7)</f>
        <v>0.79999920901853849</v>
      </c>
    </row>
    <row r="8">
      <c r="A8"/>
      <c r="B8" s="11">
        <v>5</v>
      </c>
      <c r="C8" s="11">
        <f>C7+$C$20</f>
        <v>0.5</v>
      </c>
      <c r="D8" s="11">
        <f>I7</f>
        <v>0.79999920901853849</v>
      </c>
      <c r="E8" s="11">
        <f>-2*(C8)*(D8)^2</f>
        <v>-0.63999873443028721</v>
      </c>
      <c r="F8" s="11">
        <f>-2*(C8+$C$20/2)*(D8+($C$20*E8)/2)^2</f>
        <v>-0.64880517047363462</v>
      </c>
      <c r="G8" s="11">
        <f>-2*(C8+$C$20/2)*(D8+($C$20*F8)/2)^2</f>
        <v>-0.64806141673324269</v>
      </c>
      <c r="H8" s="11">
        <f>-2*(C8+$C$20)*(D8+($C$20*G8))^2</f>
        <v>-0.64861061552695765</v>
      </c>
      <c r="I8" s="11">
        <f>D8+$C$20/6*(E8+(2*F8)+(2*G8)+H8)</f>
        <v>0.73529350027902185</v>
      </c>
    </row>
    <row r="9">
      <c r="A9"/>
      <c r="B9" s="11">
        <v>6</v>
      </c>
      <c r="C9" s="11">
        <f>C8+$C$20</f>
        <v>0.59999999999999998</v>
      </c>
      <c r="D9" s="11">
        <f>I8</f>
        <v>0.73529350027902185</v>
      </c>
      <c r="E9" s="11">
        <f>-2*(C9)*(D9)^2</f>
        <v>-0.64878783786309102</v>
      </c>
      <c r="F9" s="11">
        <f>-2*(C9+$C$20/2)*(D9+($C$20*E9)/2)^2</f>
        <v>-0.64220506697736024</v>
      </c>
      <c r="G9" s="11">
        <f>-2*(C9+$C$20/2)*(D9+($C$20*F9)/2)^2</f>
        <v>-0.64280668239220384</v>
      </c>
      <c r="H9" s="11">
        <f>-2*(C9+$C$20)*(D9+($C$20*G9))^2</f>
        <v>-0.63036150906690469</v>
      </c>
      <c r="I9" s="11">
        <f>D9+$C$20/6*(E9+(2*F9)+(2*G9)+H9)</f>
        <v>0.67114061951786974</v>
      </c>
    </row>
    <row r="10">
      <c r="A10"/>
      <c r="B10" s="11">
        <v>7</v>
      </c>
      <c r="C10" s="11">
        <f>C9+$C$20</f>
        <v>0.69999999999999996</v>
      </c>
      <c r="D10" s="11">
        <f>I9</f>
        <v>0.67114061951786974</v>
      </c>
      <c r="E10" s="11">
        <f>-2*(C10)*(D10)^2</f>
        <v>-0.63060162363356198</v>
      </c>
      <c r="F10" s="11">
        <f>-2*(C10+$C$20/2)*(D10+($C$20*E10)/2)^2</f>
        <v>-0.6136524611260693</v>
      </c>
      <c r="G10" s="11">
        <f>-2*(C10+$C$20/2)*(D10+($C$20*F10)/2)^2</f>
        <v>-0.61527966784734556</v>
      </c>
      <c r="H10" s="11">
        <f>-2*(C10+$C$20)*(D10+($C$20*G10))^2</f>
        <v>-0.59460413819572799</v>
      </c>
      <c r="I10" s="11">
        <f>D10+$C$20/6*(E10+(2*F10)+(2*G10)+H10)</f>
        <v>0.60975611918826778</v>
      </c>
    </row>
    <row r="11">
      <c r="A11"/>
      <c r="B11" s="11">
        <v>8</v>
      </c>
      <c r="C11" s="11">
        <f>C10+$C$20</f>
        <v>0.79999999999999993</v>
      </c>
      <c r="D11" s="11">
        <f>I10</f>
        <v>0.60975611918826778</v>
      </c>
      <c r="E11" s="11">
        <f>-2*(C11)*(D11)^2</f>
        <v>-0.59488403982005922</v>
      </c>
      <c r="F11" s="11">
        <f>-2*(C11+$C$20/2)*(D11+($C$20*E11)/2)^2</f>
        <v>-0.57190350095443954</v>
      </c>
      <c r="G11" s="11">
        <f>-2*(C11+$C$20/2)*(D11+($C$20*F11)/2)^2</f>
        <v>-0.57417167309036188</v>
      </c>
      <c r="H11" s="11">
        <f>-2*(C11+$C$20)*(D11+($C$20*G11))^2</f>
        <v>-0.54914097197348644</v>
      </c>
      <c r="I11" s="11">
        <f>D11+$C$20/6*(E11+(2*F11)+(2*G11)+H11)</f>
        <v>0.55248652985688196</v>
      </c>
    </row>
    <row r="12">
      <c r="A12"/>
      <c r="B12" s="11">
        <v>9</v>
      </c>
      <c r="C12" s="11">
        <f>C11+$C$20</f>
        <v>0.89999999999999991</v>
      </c>
      <c r="D12" s="11">
        <f>I11</f>
        <v>0.55248652985688196</v>
      </c>
      <c r="E12" s="11">
        <f>-2*(C12)*(D12)^2</f>
        <v>-0.5494344582119387</v>
      </c>
      <c r="F12" s="11">
        <f>-2*(C12+$C$20/2)*(D12+($C$20*E12)/2)^2</f>
        <v>-0.52371704027440524</v>
      </c>
      <c r="G12" s="11">
        <f>-2*(C12+$C$20/2)*(D12+($C$20*F12)/2)^2</f>
        <v>-0.52628556664652582</v>
      </c>
      <c r="H12" s="11">
        <f>-2*(C12+$C$20)*(D12+($C$20*G12))^2</f>
        <v>-0.49971598672768691</v>
      </c>
      <c r="I12" s="11">
        <f>D12+$C$20/6*(E12+(2*F12)+(2*G12)+H12)</f>
        <v>0.50000060221052389</v>
      </c>
    </row>
    <row r="13">
      <c r="A13"/>
      <c r="B13" s="11">
        <v>10</v>
      </c>
      <c r="C13" s="11">
        <f>C12+$C$20</f>
        <v>0.99999999999999989</v>
      </c>
      <c r="D13" s="11">
        <f>I12</f>
        <v>0.50000060221052389</v>
      </c>
      <c r="E13" s="11">
        <f>-2*(C13)*(D13)^2</f>
        <v>-0.50000120442177298</v>
      </c>
      <c r="F13" s="11">
        <f>-2*(C13+$C$20/2)*(D13+($C$20*E13)/2)^2</f>
        <v>-0.47381358126954015</v>
      </c>
      <c r="G13" s="11">
        <f>-2*(C13+$C$20/2)*(D13+($C$20*F13)/2)^2</f>
        <v>-0.47642940006552592</v>
      </c>
      <c r="H13" s="11">
        <f>-2*(C13+$C$20)*(D13+($C$20*G13))^2</f>
        <v>-0.45018040002021276</v>
      </c>
      <c r="I13" s="11">
        <f>D13+$C$20/6*(E13+(2*F13)+(2*G13)+H13)</f>
        <v>0.45248947609198858</v>
      </c>
    </row>
    <row r="14" ht="15.75" customHeight="1">
      <c r="A14"/>
      <c r="B14"/>
      <c r="C14"/>
      <c r="D14"/>
      <c r="E14"/>
      <c r="F14"/>
      <c r="G14"/>
      <c r="H14"/>
      <c r="I14"/>
      <c r="J14"/>
      <c r="K14"/>
      <c r="L14"/>
    </row>
    <row r="15" ht="15.75" customHeight="1">
      <c r="A15"/>
      <c r="B15"/>
      <c r="C15"/>
      <c r="D15"/>
      <c r="E15"/>
      <c r="F15"/>
      <c r="G15"/>
      <c r="H15"/>
      <c r="I15"/>
      <c r="J15"/>
      <c r="K15"/>
      <c r="L15"/>
    </row>
    <row r="16" ht="15.75" customHeight="1">
      <c r="B16" s="12" t="s">
        <v>24</v>
      </c>
      <c r="C16" s="13">
        <v>0</v>
      </c>
    </row>
    <row r="17" ht="15.75" customHeight="1">
      <c r="B17" s="2" t="s">
        <v>14</v>
      </c>
      <c r="C17" s="6">
        <v>1</v>
      </c>
    </row>
    <row r="18" ht="15.75" customHeight="1">
      <c r="B18" s="12" t="s">
        <v>25</v>
      </c>
      <c r="C18" s="13">
        <v>1</v>
      </c>
    </row>
    <row r="19" ht="15.75" customHeight="1">
      <c r="B19" s="2" t="s">
        <v>15</v>
      </c>
      <c r="C19" s="6">
        <v>10</v>
      </c>
    </row>
    <row r="20" ht="15.75" customHeight="1">
      <c r="B20" s="2" t="s">
        <v>16</v>
      </c>
      <c r="C20" s="6">
        <v>0.10000000000000001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