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Compuesta" sheetId="1" state="visible" r:id="rId4"/>
    <sheet name="Simple" sheetId="2" state="visible" r:id="rId5"/>
    <sheet name="1_3" sheetId="3" state="visible" r:id="rId6"/>
    <sheet name="3_8" sheetId="4" state="visible" r:id="rId7"/>
    <sheet name="1_3 y trapecio " sheetId="5" state="visible" r:id="rId8"/>
    <sheet name="Romberg" sheetId="6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<sst xmlns="http://schemas.openxmlformats.org/spreadsheetml/2006/main" count="39" uniqueCount="39">
  <si>
    <t>x</t>
  </si>
  <si>
    <t>f(x)</t>
  </si>
  <si>
    <t>Nombre</t>
  </si>
  <si>
    <t xml:space="preserve">Oziel Misael Velazquez Carrizales</t>
  </si>
  <si>
    <t>x0=</t>
  </si>
  <si>
    <t>Matricula</t>
  </si>
  <si>
    <t>x1=</t>
  </si>
  <si>
    <t>Materia</t>
  </si>
  <si>
    <t xml:space="preserve">Metodos Numericos</t>
  </si>
  <si>
    <t>x2=</t>
  </si>
  <si>
    <t xml:space="preserve">Fecha entrega</t>
  </si>
  <si>
    <t>28/7/2025</t>
  </si>
  <si>
    <t>x3=</t>
  </si>
  <si>
    <t>Parcial</t>
  </si>
  <si>
    <t>x4=</t>
  </si>
  <si>
    <t>Metodo</t>
  </si>
  <si>
    <t xml:space="preserve">Metodo de Romberg</t>
  </si>
  <si>
    <t>x5=</t>
  </si>
  <si>
    <t>x6=</t>
  </si>
  <si>
    <t>x7=</t>
  </si>
  <si>
    <t>x8=</t>
  </si>
  <si>
    <t>a=</t>
  </si>
  <si>
    <t>f=</t>
  </si>
  <si>
    <t>b=</t>
  </si>
  <si>
    <t>n=</t>
  </si>
  <si>
    <t>:</t>
  </si>
  <si>
    <t>h=</t>
  </si>
  <si>
    <t>f(a)=</t>
  </si>
  <si>
    <t>f(b)=</t>
  </si>
  <si>
    <t>F=</t>
  </si>
  <si>
    <t>f(x)=</t>
  </si>
  <si>
    <t>xn</t>
  </si>
  <si>
    <t>f(xn)</t>
  </si>
  <si>
    <t>ko</t>
  </si>
  <si>
    <t>k1</t>
  </si>
  <si>
    <t>k2</t>
  </si>
  <si>
    <t>n=2</t>
  </si>
  <si>
    <t>n=4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</si>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</sst>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0.00000"/>
  </numFmts>
  <fonts count="9">
    <font>
      <sz val="11.000000"/>
      <color theme="1"/>
      <name val="Aptos Narrow"/>
      <scheme val="minor"/>
    </font>
    <font>
      <sz val="11.000000"/>
      <name val="Calibri"/>
    </font>
    <font>
      <sz val="10.000000"/>
      <color theme="1"/>
      <name val="Arial"/>
      <scheme val="minor"/>
    </font>
    <font>
      <sz val="18.000000"/>
      <color theme="1"/>
      <name val="Aptos Narrow"/>
      <scheme val="minor"/>
    </font>
    <font>
      <b/>
      <sz val="12.000000"/>
      <color theme="1"/>
      <name val="Aptos Narrow"/>
      <scheme val="minor"/>
    </font>
    <font>
      <sz val="12.000000"/>
      <color theme="1"/>
      <name val="Aptos Narrow"/>
      <scheme val="minor"/>
    </font>
    <font>
      <b/>
      <sz val="11.000000"/>
      <color theme="1"/>
      <name val="Aptos Narrow"/>
      <scheme val="minor"/>
    </font>
    <font>
      <sz val="11.000000"/>
      <color theme="1" tint="0"/>
      <name val="Aptos Narrow"/>
      <scheme val="minor"/>
    </font>
    <font>
      <sz val="11.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 tint="0"/>
        <bgColor theme="0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2">
    <xf fontId="0" fillId="0" borderId="0" numFmtId="0" xfId="0"/>
    <xf fontId="0" fillId="0" borderId="0" numFmtId="0" xfId="0" applyAlignment="1">
      <alignment horizont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1" fillId="2" borderId="4" numFmtId="0" xfId="0" applyFont="1" applyFill="1" applyBorder="1" applyAlignment="1">
      <alignment horizontal="center"/>
      <protection hidden="0" locked="1"/>
    </xf>
    <xf fontId="1" fillId="0" borderId="5" numFmtId="0" xfId="0" applyFont="1" applyBorder="1" applyAlignment="1">
      <alignment horizontal="center"/>
      <protection hidden="0" locked="1"/>
    </xf>
    <xf fontId="1" fillId="0" borderId="6" numFmtId="0" xfId="0" applyFont="1" applyBorder="1" applyAlignment="1">
      <alignment horizontal="center"/>
      <protection hidden="0" locked="1"/>
    </xf>
    <xf fontId="0" fillId="0" borderId="4" numFmtId="0" xfId="0" applyBorder="1" applyAlignment="1">
      <alignment horizontal="center"/>
    </xf>
    <xf fontId="1" fillId="0" borderId="4" numFmtId="0" xfId="0" applyFont="1" applyBorder="1" applyAlignment="1">
      <alignment horizontal="center"/>
      <protection hidden="0" locked="1"/>
    </xf>
    <xf fontId="2" fillId="0" borderId="4" numFmtId="0" xfId="0" applyFont="1" applyBorder="1" applyAlignment="1">
      <alignment horizontal="center"/>
      <protection hidden="0" locked="1"/>
    </xf>
    <xf fontId="0" fillId="0" borderId="4" numFmtId="2" xfId="0" applyNumberFormat="1" applyBorder="1" applyAlignment="1">
      <alignment horizontal="center"/>
    </xf>
    <xf fontId="1" fillId="0" borderId="4" numFmtId="164" xfId="0" applyNumberFormat="1" applyFont="1" applyBorder="1" applyAlignment="1">
      <alignment horizontal="center"/>
      <protection hidden="0" locked="1"/>
    </xf>
    <xf fontId="3" fillId="0" borderId="0" numFmtId="0" xfId="0" applyFont="1" applyAlignment="1">
      <alignment horizontal="center"/>
    </xf>
    <xf fontId="0" fillId="2" borderId="4" numFmtId="0" xfId="0" applyFill="1" applyBorder="1" applyAlignment="1">
      <alignment horizontal="center"/>
    </xf>
    <xf fontId="0" fillId="0" borderId="4" numFmtId="0" xfId="0" applyBorder="1"/>
    <xf fontId="0" fillId="0" borderId="0" numFmtId="0" xfId="0"/>
    <xf fontId="0" fillId="2" borderId="7" numFmtId="0" xfId="0" applyFill="1" applyBorder="1" applyAlignment="1">
      <alignment horizontal="center"/>
    </xf>
    <xf fontId="0" fillId="0" borderId="7" numFmtId="0" xfId="0" applyBorder="1" applyAlignment="1">
      <alignment horizontal="center"/>
    </xf>
    <xf fontId="4" fillId="0" borderId="0" numFmtId="0" xfId="0" applyFont="1" applyAlignment="1">
      <alignment horizontal="center"/>
    </xf>
    <xf fontId="5" fillId="0" borderId="4" numFmtId="0" xfId="0" applyFont="1" applyBorder="1" applyAlignment="1">
      <alignment horizontal="center"/>
    </xf>
    <xf fontId="0" fillId="0" borderId="4" numFmtId="165" xfId="0" applyNumberFormat="1" applyBorder="1" applyAlignment="1">
      <alignment horizontal="center"/>
    </xf>
    <xf fontId="6" fillId="0" borderId="4" numFmtId="0" xfId="0" applyFont="1" applyBorder="1" applyAlignment="1">
      <alignment horizontal="center"/>
    </xf>
    <xf fontId="0" fillId="0" borderId="0" numFmtId="0" xfId="0" applyAlignment="1">
      <alignment horizontal="center"/>
    </xf>
    <xf fontId="7" fillId="0" borderId="0" numFmtId="0" xfId="0" applyFont="1" applyAlignment="1">
      <alignment horizontal="center"/>
    </xf>
    <xf fontId="7" fillId="0" borderId="0" numFmtId="0" xfId="0" applyFont="1" applyAlignment="1">
      <alignment horizontal="center"/>
    </xf>
    <xf fontId="7" fillId="2" borderId="4" numFmtId="0" xfId="0" applyFont="1" applyFill="1" applyBorder="1" applyAlignment="1">
      <alignment horizontal="center"/>
    </xf>
    <xf fontId="0" fillId="0" borderId="4" numFmtId="0" xfId="0" applyBorder="1" applyAlignment="1">
      <alignment horizontal="center"/>
    </xf>
    <xf fontId="0" fillId="3" borderId="4" numFmtId="0" xfId="0" applyFill="1" applyBorder="1" applyAlignment="1">
      <alignment horizontal="center"/>
    </xf>
    <xf fontId="6" fillId="0" borderId="0" numFmtId="0" xfId="0" applyFont="1" applyAlignment="1">
      <alignment horizontal="center"/>
    </xf>
    <xf fontId="0" fillId="2" borderId="4" numFmtId="0" xfId="0" applyFill="1" applyBorder="1" applyAlignment="1">
      <alignment horizontal="center"/>
    </xf>
    <xf fontId="8" fillId="0" borderId="4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0" activeCellId="0" sqref="D30"/>
    </sheetView>
  </sheetViews>
  <sheetFormatPr baseColWidth="10" defaultRowHeight="14.25"/>
  <cols>
    <col customWidth="1" min="7" max="7" width="18.25390625"/>
    <col customWidth="1" min="8" max="8" width="19.753906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 ht="14.25">
      <c r="A2" s="1"/>
      <c r="B2" s="1"/>
      <c r="C2" s="1"/>
      <c r="D2" s="1"/>
      <c r="E2" s="1"/>
      <c r="F2" s="1"/>
      <c r="G2" s="1"/>
      <c r="H2" s="1"/>
      <c r="I2" s="1"/>
      <c r="J2" s="1"/>
    </row>
    <row r="3" ht="24">
      <c r="A3" s="1"/>
      <c r="B3" s="2"/>
      <c r="C3" s="3" t="s">
        <v>0</v>
      </c>
      <c r="D3" s="4" t="s">
        <v>1</v>
      </c>
      <c r="E3" s="1"/>
      <c r="F3" s="1"/>
      <c r="G3" s="5" t="s">
        <v>2</v>
      </c>
      <c r="H3" s="6" t="s">
        <v>3</v>
      </c>
      <c r="I3" s="7"/>
      <c r="J3" s="1"/>
    </row>
    <row r="4" ht="14.25">
      <c r="A4" s="1"/>
      <c r="B4" s="8" t="s">
        <v>4</v>
      </c>
      <c r="C4" s="8">
        <f>C17</f>
        <v>1</v>
      </c>
      <c r="D4" s="8">
        <f>C4/((C4^4)+1)</f>
        <v>0.5</v>
      </c>
      <c r="E4" s="1"/>
      <c r="F4" s="1"/>
      <c r="G4" s="5" t="s">
        <v>5</v>
      </c>
      <c r="H4" s="9">
        <v>746441</v>
      </c>
      <c r="I4" s="10"/>
      <c r="J4" s="1"/>
    </row>
    <row r="5">
      <c r="A5" s="1"/>
      <c r="B5" s="8" t="s">
        <v>6</v>
      </c>
      <c r="C5" s="11">
        <f>C4+C$20</f>
        <v>1.25</v>
      </c>
      <c r="D5" s="8">
        <f>C5/((C5^4)+1)</f>
        <v>0.36322360953461974</v>
      </c>
      <c r="E5" s="1"/>
      <c r="F5" s="1"/>
      <c r="G5" s="5" t="s">
        <v>7</v>
      </c>
      <c r="H5" s="9" t="s">
        <v>8</v>
      </c>
      <c r="I5" s="10"/>
      <c r="J5" s="1"/>
    </row>
    <row r="6">
      <c r="A6" s="1"/>
      <c r="B6" s="8" t="s">
        <v>9</v>
      </c>
      <c r="C6" s="11">
        <f>C5+C$20</f>
        <v>1.5</v>
      </c>
      <c r="D6" s="8">
        <f>C6/((C6^4)+1)</f>
        <v>0.24742268041237114</v>
      </c>
      <c r="E6" s="1"/>
      <c r="F6" s="1"/>
      <c r="G6" s="5" t="s">
        <v>10</v>
      </c>
      <c r="H6" s="12" t="s">
        <v>11</v>
      </c>
      <c r="I6" s="10"/>
      <c r="J6" s="1"/>
    </row>
    <row r="7" ht="21.75">
      <c r="A7" s="1"/>
      <c r="B7" s="8" t="s">
        <v>12</v>
      </c>
      <c r="C7" s="11">
        <f>C6+C$20</f>
        <v>1.75</v>
      </c>
      <c r="D7" s="8">
        <f>C7/((C7^4)+1)</f>
        <v>0.16861121565675574</v>
      </c>
      <c r="E7" s="13"/>
      <c r="F7" s="1"/>
      <c r="G7" s="5" t="s">
        <v>13</v>
      </c>
      <c r="H7" s="9">
        <v>3</v>
      </c>
      <c r="I7" s="10"/>
      <c r="J7" s="1"/>
    </row>
    <row r="8">
      <c r="A8" s="1"/>
      <c r="B8" s="8" t="s">
        <v>14</v>
      </c>
      <c r="C8" s="11">
        <f>C7+C$20</f>
        <v>2</v>
      </c>
      <c r="D8" s="8">
        <f>C8/((C8^4)+1)</f>
        <v>0.11764705882352941</v>
      </c>
      <c r="E8" s="1"/>
      <c r="F8" s="1"/>
      <c r="G8" s="5" t="s">
        <v>15</v>
      </c>
      <c r="H8" s="6" t="s">
        <v>16</v>
      </c>
      <c r="I8" s="7"/>
      <c r="J8" s="1"/>
    </row>
    <row r="9" ht="15.75">
      <c r="A9" s="1"/>
      <c r="B9" s="8" t="s">
        <v>17</v>
      </c>
      <c r="C9" s="11">
        <f>C8+C$20</f>
        <v>2.25</v>
      </c>
      <c r="D9" s="8">
        <f>C9/((C9^4)+1)</f>
        <v>0.084494645738594693</v>
      </c>
      <c r="E9" s="1"/>
      <c r="F9" s="1"/>
      <c r="G9" s="1"/>
      <c r="H9" s="1"/>
      <c r="I9" s="1"/>
      <c r="J9" s="1"/>
    </row>
    <row r="10">
      <c r="A10" s="1"/>
      <c r="B10" s="8" t="s">
        <v>18</v>
      </c>
      <c r="C10" s="11">
        <f>C9+C$20</f>
        <v>2.5</v>
      </c>
      <c r="D10" s="8">
        <f>C10/((C10^4)+1)</f>
        <v>0.062402496099843996</v>
      </c>
      <c r="E10" s="1"/>
      <c r="F10" s="1"/>
      <c r="G10" s="1"/>
      <c r="H10" s="1"/>
      <c r="I10" s="1"/>
      <c r="J10" s="1"/>
    </row>
    <row r="11">
      <c r="A11" s="1"/>
      <c r="B11" s="8" t="s">
        <v>19</v>
      </c>
      <c r="C11" s="11">
        <f>C10+C$20</f>
        <v>2.75</v>
      </c>
      <c r="D11" s="8">
        <f>C11/((C11^4)+1)</f>
        <v>0.047257837148419142</v>
      </c>
      <c r="E11" s="1"/>
      <c r="F11" s="1"/>
      <c r="G11" s="1"/>
      <c r="H11" s="1"/>
      <c r="I11" s="1"/>
      <c r="J11" s="1"/>
    </row>
    <row r="12">
      <c r="A12" s="1"/>
      <c r="B12" s="8" t="s">
        <v>20</v>
      </c>
      <c r="C12" s="11">
        <f>C11+C$20</f>
        <v>3</v>
      </c>
      <c r="D12" s="8">
        <f>C12/((C12^4)+1)</f>
        <v>0.036585365853658534</v>
      </c>
      <c r="E12" s="1"/>
      <c r="F12" s="1"/>
      <c r="G12" s="1"/>
      <c r="H12" s="1"/>
      <c r="I12" s="1"/>
      <c r="J12" s="1"/>
    </row>
    <row r="13" ht="15.7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4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ht="14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4" t="s">
        <v>21</v>
      </c>
      <c r="C17" s="8">
        <v>1</v>
      </c>
      <c r="D17" s="1"/>
      <c r="E17" s="14" t="s">
        <v>22</v>
      </c>
      <c r="F17" s="15">
        <f>(C20/2)*(D4+2*(D5)+2*(D6)+2*(D7)+2*(D8)+2*(D9)+2*(D10)+2*(D11)+D12)</f>
        <v>0.3398380565852408</v>
      </c>
      <c r="G17" s="16"/>
      <c r="H17" s="1"/>
      <c r="I17" s="1"/>
      <c r="J17" s="1"/>
    </row>
    <row r="18" ht="14.25">
      <c r="A18" s="1"/>
      <c r="B18" s="14" t="s">
        <v>23</v>
      </c>
      <c r="C18" s="8">
        <v>3</v>
      </c>
      <c r="D18" s="1"/>
      <c r="E18" s="1"/>
      <c r="F18" s="1"/>
      <c r="G18" s="1"/>
      <c r="H18" s="1"/>
      <c r="I18" s="1"/>
      <c r="J18" s="1"/>
    </row>
    <row r="19" ht="16.5">
      <c r="A19" s="1"/>
      <c r="B19" s="14" t="s">
        <v>24</v>
      </c>
      <c r="C19" s="8">
        <v>8</v>
      </c>
      <c r="D19" s="1"/>
      <c r="E19" s="1"/>
      <c r="F19" s="1"/>
      <c r="G19" s="1" t="s">
        <v>25</v>
      </c>
      <c r="H19" s="1"/>
      <c r="I19" s="1"/>
      <c r="J19" s="1"/>
    </row>
    <row r="20" ht="14.25">
      <c r="A20" s="1"/>
      <c r="B20" s="14" t="s">
        <v>26</v>
      </c>
      <c r="C20" s="11">
        <f>(C18-C17)/C19</f>
        <v>0.25</v>
      </c>
      <c r="D20" s="1"/>
      <c r="E20" s="1"/>
      <c r="F20" s="1"/>
      <c r="G20" s="1"/>
      <c r="H20" s="1"/>
      <c r="I20" s="1"/>
      <c r="J20" s="1"/>
    </row>
    <row r="21" ht="14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4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2">
    <mergeCell ref="H3:I3"/>
    <mergeCell ref="H8:I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baseColWidth="10" defaultRowHeight="14.25"/>
  <cols>
    <col customWidth="1" min="7" max="7" width="14.42578125"/>
  </cols>
  <sheetData>
    <row r="1">
      <c r="A1" s="1"/>
      <c r="B1" s="1"/>
      <c r="C1" s="1"/>
      <c r="D1" s="1"/>
      <c r="E1" s="1"/>
    </row>
    <row r="2" ht="14.25">
      <c r="A2" s="1"/>
      <c r="B2" s="1"/>
      <c r="C2" s="1"/>
      <c r="D2" s="1"/>
      <c r="E2" s="1"/>
    </row>
    <row r="3" ht="26.25">
      <c r="A3" s="1"/>
      <c r="B3" s="17" t="s">
        <v>21</v>
      </c>
      <c r="C3" s="18">
        <v>1</v>
      </c>
      <c r="D3" s="1"/>
      <c r="E3" s="1"/>
    </row>
    <row r="4" ht="14.25">
      <c r="A4" s="1"/>
      <c r="B4" s="17" t="s">
        <v>23</v>
      </c>
      <c r="C4" s="18">
        <v>3</v>
      </c>
      <c r="D4" s="1"/>
      <c r="E4" s="1"/>
    </row>
    <row r="5" ht="14.25">
      <c r="A5" s="1"/>
      <c r="B5" s="17" t="s">
        <v>24</v>
      </c>
      <c r="C5" s="18">
        <v>1</v>
      </c>
      <c r="D5" s="1"/>
      <c r="E5" s="1"/>
    </row>
    <row r="6" ht="14.25">
      <c r="A6" s="1"/>
      <c r="B6" s="1"/>
      <c r="C6" s="1"/>
      <c r="D6" s="1"/>
      <c r="E6" s="1"/>
    </row>
    <row r="7" ht="21.75">
      <c r="A7" s="1"/>
      <c r="B7" s="19"/>
      <c r="C7" s="1"/>
      <c r="D7" s="1"/>
      <c r="E7" s="13"/>
    </row>
    <row r="8" ht="14.25">
      <c r="A8" s="1"/>
      <c r="B8" s="17" t="s">
        <v>27</v>
      </c>
      <c r="C8" s="18">
        <f>C3/((1^4)+1)</f>
        <v>0.5</v>
      </c>
      <c r="D8" s="1"/>
      <c r="E8" s="1"/>
    </row>
    <row r="9" ht="14.25">
      <c r="A9" s="1"/>
      <c r="B9" s="17" t="s">
        <v>28</v>
      </c>
      <c r="C9" s="18">
        <f>3/((3^4)+1)</f>
        <v>0.036585365853658534</v>
      </c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4" t="s">
        <v>22</v>
      </c>
      <c r="C12" s="20">
        <f>(C4-C3)*((C8+C9)/2)</f>
        <v>0.53658536585365857</v>
      </c>
      <c r="D12" s="1"/>
      <c r="E12" s="1"/>
    </row>
    <row r="13">
      <c r="A13" s="1"/>
      <c r="B13" s="1"/>
      <c r="C13" s="1"/>
      <c r="D13" s="1"/>
      <c r="E13" s="1"/>
    </row>
    <row r="14" ht="14.25">
      <c r="A14" s="1"/>
      <c r="B14" s="1"/>
      <c r="C14" s="1"/>
      <c r="D14" s="1"/>
      <c r="E14" s="1"/>
    </row>
    <row r="15" ht="14.25">
      <c r="A15" s="1"/>
      <c r="B15" s="1"/>
      <c r="C15" s="1"/>
      <c r="D15" s="1"/>
      <c r="E15" s="1"/>
    </row>
    <row r="16" ht="14.25">
      <c r="A16" s="1"/>
      <c r="B16" s="1"/>
      <c r="C16" s="1"/>
      <c r="D16" s="1"/>
      <c r="E16" s="1"/>
    </row>
    <row r="18" ht="16.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K22"/>
    </sheetView>
  </sheetViews>
  <sheetFormatPr baseColWidth="10" defaultRowHeight="14.25"/>
  <sheetData>
    <row r="1"/>
    <row r="3" ht="24">
      <c r="B3" s="14"/>
      <c r="C3" s="14" t="s">
        <v>0</v>
      </c>
      <c r="D3" s="14" t="s">
        <v>1</v>
      </c>
      <c r="E3" s="1"/>
      <c r="F3" s="1"/>
      <c r="G3" s="1"/>
    </row>
    <row r="4" ht="14.25">
      <c r="B4" s="8" t="s">
        <v>4</v>
      </c>
      <c r="C4" s="8">
        <f>C16</f>
        <v>1</v>
      </c>
      <c r="D4" s="8">
        <f>C4/((C4^4)+1)</f>
        <v>0.5</v>
      </c>
      <c r="E4" s="1"/>
      <c r="F4" s="1"/>
      <c r="G4" s="1"/>
    </row>
    <row r="5">
      <c r="B5" s="8" t="s">
        <v>6</v>
      </c>
      <c r="C5" s="11">
        <f>C4+C$19</f>
        <v>1.5</v>
      </c>
      <c r="D5" s="8">
        <f>C5/((C5^4)+1)</f>
        <v>0.24742268041237114</v>
      </c>
      <c r="E5" s="1"/>
      <c r="F5" s="1"/>
      <c r="G5" s="1"/>
    </row>
    <row r="6">
      <c r="B6" s="8" t="s">
        <v>9</v>
      </c>
      <c r="C6" s="11">
        <f>C5+C$19</f>
        <v>2</v>
      </c>
      <c r="D6" s="8">
        <f>C6/((C6^4)+1)</f>
        <v>0.11764705882352941</v>
      </c>
      <c r="E6" s="1"/>
      <c r="F6" s="1"/>
      <c r="G6" s="1"/>
    </row>
    <row r="7" ht="21.75">
      <c r="B7" s="8" t="s">
        <v>12</v>
      </c>
      <c r="C7" s="11">
        <f>C6+C$19</f>
        <v>2.5</v>
      </c>
      <c r="D7" s="8">
        <f>C7/((C7^4)+1)</f>
        <v>0.062402496099843996</v>
      </c>
      <c r="E7" s="13"/>
      <c r="F7" s="1"/>
      <c r="G7" s="1"/>
    </row>
    <row r="8">
      <c r="B8" s="8" t="s">
        <v>14</v>
      </c>
      <c r="C8" s="11">
        <f>C7+C$19</f>
        <v>3</v>
      </c>
      <c r="D8" s="8">
        <f>C8/((C8^4)+1)</f>
        <v>0.036585365853658534</v>
      </c>
      <c r="E8" s="1"/>
      <c r="F8" s="1"/>
      <c r="G8" s="1"/>
    </row>
    <row r="9" ht="15.75">
      <c r="B9" s="8"/>
      <c r="C9" s="11"/>
      <c r="D9" s="8"/>
      <c r="E9" s="1"/>
      <c r="F9" s="1"/>
      <c r="G9" s="1"/>
    </row>
    <row r="10">
      <c r="B10" s="8"/>
      <c r="C10" s="11"/>
      <c r="D10" s="8"/>
      <c r="E10" s="1"/>
      <c r="F10" s="1"/>
      <c r="G10" s="1"/>
    </row>
    <row r="11">
      <c r="B11" s="8"/>
      <c r="C11" s="11"/>
      <c r="D11" s="8"/>
      <c r="E11" s="1"/>
      <c r="F11" s="1"/>
      <c r="G11" s="1"/>
    </row>
    <row r="12">
      <c r="B12" s="8"/>
      <c r="C12" s="11"/>
      <c r="D12" s="8"/>
      <c r="E12" s="1"/>
      <c r="F12" s="1"/>
      <c r="G12" s="1"/>
    </row>
    <row r="13" ht="15.75">
      <c r="B13" s="1"/>
      <c r="C13" s="1"/>
      <c r="D13" s="1"/>
      <c r="E13" s="1"/>
      <c r="F13" s="1"/>
      <c r="G13" s="1"/>
    </row>
    <row r="14">
      <c r="B14" s="1"/>
      <c r="C14" s="1"/>
      <c r="D14" s="1"/>
      <c r="E14" s="1"/>
      <c r="F14" s="1"/>
      <c r="G14" s="1"/>
    </row>
    <row r="15" ht="14.25">
      <c r="B15" s="1"/>
      <c r="C15" s="1"/>
      <c r="D15" s="1"/>
      <c r="E15" s="1"/>
      <c r="F15" s="1"/>
      <c r="G15" s="1"/>
    </row>
    <row r="16" ht="14.25">
      <c r="B16" s="14" t="s">
        <v>21</v>
      </c>
      <c r="C16" s="8">
        <v>1</v>
      </c>
      <c r="D16" s="1"/>
      <c r="E16" s="14" t="s">
        <v>29</v>
      </c>
      <c r="F16" s="1">
        <f>(C19/3)*(D4+4*(D5)+2*(D6)+4*(D7)+D8)</f>
        <v>0.33519669825826293</v>
      </c>
      <c r="G16" s="1"/>
    </row>
    <row r="17">
      <c r="B17" s="14" t="s">
        <v>23</v>
      </c>
      <c r="C17" s="8">
        <v>3</v>
      </c>
      <c r="D17" s="1"/>
      <c r="E17" s="1"/>
      <c r="F17" s="1"/>
      <c r="G17" s="1"/>
    </row>
    <row r="18" ht="14.25">
      <c r="B18" s="14" t="s">
        <v>24</v>
      </c>
      <c r="C18" s="8">
        <v>4</v>
      </c>
      <c r="D18" s="1"/>
      <c r="E18" s="1"/>
      <c r="F18" s="1"/>
      <c r="G18" s="1"/>
    </row>
    <row r="19" ht="16.5">
      <c r="B19" s="14" t="s">
        <v>26</v>
      </c>
      <c r="C19" s="11">
        <f>(C17-C16)/C18</f>
        <v>0.5</v>
      </c>
      <c r="D19" s="1"/>
      <c r="E19" s="1"/>
      <c r="F19" s="1"/>
      <c r="G19" s="1"/>
    </row>
    <row r="20" ht="14.25">
      <c r="B20" s="1"/>
      <c r="C20" s="1"/>
      <c r="D20" s="1"/>
      <c r="E20" s="1"/>
      <c r="F20" s="1"/>
      <c r="G20" s="1"/>
    </row>
  </sheetData>
  <mergeCells count="1">
    <mergeCell ref="F16:G1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sheetData>
    <row r="1">
      <c r="A1" s="1"/>
      <c r="B1" s="1"/>
      <c r="C1" s="1"/>
      <c r="D1" s="1"/>
      <c r="E1" s="1"/>
      <c r="F1" s="1"/>
      <c r="G1" s="1"/>
    </row>
    <row r="2" ht="14.25">
      <c r="A2" s="1"/>
      <c r="B2" s="14"/>
      <c r="C2" s="14" t="s">
        <v>0</v>
      </c>
      <c r="D2" s="14" t="s">
        <v>1</v>
      </c>
      <c r="E2" s="1"/>
      <c r="F2" s="1"/>
      <c r="G2" s="1"/>
    </row>
    <row r="3" ht="24">
      <c r="A3" s="1"/>
      <c r="B3" s="8" t="s">
        <v>4</v>
      </c>
      <c r="C3" s="8">
        <f>C16</f>
        <v>1</v>
      </c>
      <c r="D3" s="8">
        <f>C3/((C3^4)+1)</f>
        <v>0.5</v>
      </c>
      <c r="E3" s="1"/>
      <c r="F3" s="1"/>
      <c r="G3" s="1"/>
    </row>
    <row r="4" ht="14.25">
      <c r="A4" s="1"/>
      <c r="B4" s="8" t="s">
        <v>6</v>
      </c>
      <c r="C4" s="11">
        <f>C3+C$19</f>
        <v>1.6666666666666665</v>
      </c>
      <c r="D4" s="8">
        <f>C4/((C4^4)+1)</f>
        <v>0.19121813031161475</v>
      </c>
      <c r="E4" s="1"/>
      <c r="F4" s="1"/>
      <c r="G4" s="1"/>
    </row>
    <row r="5">
      <c r="A5" s="1"/>
      <c r="B5" s="8" t="s">
        <v>9</v>
      </c>
      <c r="C5" s="11">
        <f>C4+C$19</f>
        <v>2.333333333333333</v>
      </c>
      <c r="D5" s="8">
        <f>C5/((C5^4)+1)</f>
        <v>0.076148267526188584</v>
      </c>
      <c r="E5" s="1"/>
      <c r="F5" s="1"/>
      <c r="G5" s="1"/>
    </row>
    <row r="6">
      <c r="A6" s="1"/>
      <c r="B6" s="8" t="s">
        <v>12</v>
      </c>
      <c r="C6" s="11">
        <f>C5+C$19</f>
        <v>2.9999999999999996</v>
      </c>
      <c r="D6" s="8">
        <f>C6/((C6^4)+1)</f>
        <v>0.036585365853658548</v>
      </c>
      <c r="E6" s="1"/>
      <c r="F6" s="1"/>
      <c r="G6" s="1"/>
    </row>
    <row r="7" ht="21.75">
      <c r="A7" s="1"/>
      <c r="B7" s="8"/>
      <c r="C7" s="11"/>
      <c r="D7" s="8"/>
      <c r="E7" s="13"/>
      <c r="F7" s="1"/>
      <c r="G7" s="1"/>
    </row>
    <row r="8">
      <c r="A8" s="1"/>
      <c r="B8" s="8"/>
      <c r="C8" s="11"/>
      <c r="D8" s="8"/>
      <c r="E8" s="1"/>
      <c r="F8" s="1"/>
      <c r="G8" s="1"/>
    </row>
    <row r="9" ht="15.75">
      <c r="A9" s="1"/>
      <c r="B9" s="8"/>
      <c r="C9" s="11"/>
      <c r="D9" s="8"/>
      <c r="E9" s="1"/>
      <c r="F9" s="1"/>
      <c r="G9" s="1"/>
    </row>
    <row r="10">
      <c r="A10" s="1"/>
      <c r="B10" s="8"/>
      <c r="C10" s="11"/>
      <c r="D10" s="8"/>
      <c r="E10" s="1"/>
      <c r="F10" s="1"/>
      <c r="G10" s="1"/>
    </row>
    <row r="11">
      <c r="A11" s="1"/>
      <c r="B11" s="8"/>
      <c r="C11" s="11"/>
      <c r="D11" s="8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 ht="15.75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 ht="14.25">
      <c r="A15" s="1"/>
      <c r="B15" s="1"/>
      <c r="C15" s="1"/>
      <c r="D15" s="1"/>
      <c r="E15" s="1"/>
      <c r="F15" s="1"/>
      <c r="G15" s="1"/>
    </row>
    <row r="16" ht="14.25">
      <c r="A16" s="1"/>
      <c r="B16" s="14" t="s">
        <v>21</v>
      </c>
      <c r="C16" s="8">
        <v>1</v>
      </c>
      <c r="D16" s="1"/>
      <c r="E16" s="14" t="s">
        <v>30</v>
      </c>
      <c r="F16" s="8">
        <f>(3*(C19)/8)*(D3+3*(D4)+3*(D5)+D6)</f>
        <v>0.33467113984176716</v>
      </c>
      <c r="G16" s="1"/>
    </row>
    <row r="17">
      <c r="A17" s="1"/>
      <c r="B17" s="14" t="s">
        <v>23</v>
      </c>
      <c r="C17" s="8">
        <v>3</v>
      </c>
      <c r="D17" s="1"/>
      <c r="E17" s="1"/>
      <c r="F17" s="1"/>
      <c r="G17" s="1"/>
    </row>
    <row r="18" ht="14.25">
      <c r="A18" s="1"/>
      <c r="B18" s="14" t="s">
        <v>24</v>
      </c>
      <c r="C18" s="8">
        <v>3</v>
      </c>
      <c r="D18" s="1"/>
      <c r="E18" s="1"/>
      <c r="F18" s="1"/>
      <c r="G18" s="1"/>
    </row>
    <row r="19" ht="16.5">
      <c r="A19" s="1"/>
      <c r="B19" s="14" t="s">
        <v>26</v>
      </c>
      <c r="C19" s="21">
        <f>(C17-C16)/C18</f>
        <v>0.66666666666666663</v>
      </c>
      <c r="D19" s="1"/>
      <c r="E19" s="1"/>
      <c r="F19" s="1"/>
      <c r="G19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8" activeCellId="0" sqref="E8"/>
    </sheetView>
  </sheetViews>
  <sheetFormatPr baseColWidth="10" defaultRowHeight="14.25"/>
  <sheetData>
    <row r="1">
      <c r="A1" s="1"/>
      <c r="B1" s="1"/>
      <c r="C1" s="1"/>
      <c r="D1" s="1"/>
      <c r="E1" s="1"/>
      <c r="F1" s="1"/>
      <c r="G1" s="1"/>
    </row>
    <row r="2" ht="14.25">
      <c r="A2" s="1"/>
      <c r="B2" s="1"/>
      <c r="C2" s="1"/>
      <c r="D2" s="1"/>
      <c r="E2" s="1"/>
      <c r="F2" s="1"/>
      <c r="G2" s="1"/>
    </row>
    <row r="3" ht="24">
      <c r="A3" s="1"/>
      <c r="B3" s="14"/>
      <c r="C3" s="14" t="s">
        <v>0</v>
      </c>
      <c r="D3" s="14" t="s">
        <v>1</v>
      </c>
      <c r="E3" s="1"/>
      <c r="F3" s="1"/>
      <c r="G3" s="1"/>
    </row>
    <row r="4" ht="14.25">
      <c r="A4" s="1"/>
      <c r="B4" s="8" t="s">
        <v>4</v>
      </c>
      <c r="C4" s="8">
        <f>C17</f>
        <v>1</v>
      </c>
      <c r="D4" s="8">
        <f>C4/((C4^4)+1)</f>
        <v>0.5</v>
      </c>
      <c r="E4" s="1"/>
      <c r="F4" s="1"/>
      <c r="G4" s="1"/>
    </row>
    <row r="5">
      <c r="A5" s="1"/>
      <c r="B5" s="8" t="s">
        <v>6</v>
      </c>
      <c r="C5" s="11">
        <f>C4+C$20</f>
        <v>1.25</v>
      </c>
      <c r="D5" s="8">
        <f>C5/((C5^4)+1)</f>
        <v>0.36322360953461974</v>
      </c>
      <c r="E5" s="1"/>
      <c r="F5" s="1"/>
      <c r="G5" s="1"/>
    </row>
    <row r="6">
      <c r="A6" s="1"/>
      <c r="B6" s="8" t="s">
        <v>9</v>
      </c>
      <c r="C6" s="11">
        <f>C5+C$20</f>
        <v>1.5</v>
      </c>
      <c r="D6" s="8">
        <f>C6/((C6^4)+1)</f>
        <v>0.24742268041237114</v>
      </c>
      <c r="E6" s="1"/>
      <c r="F6" s="1"/>
      <c r="G6" s="1"/>
    </row>
    <row r="7" ht="21.75">
      <c r="A7" s="1"/>
      <c r="B7" s="8" t="s">
        <v>12</v>
      </c>
      <c r="C7" s="11">
        <f>C6+C$20</f>
        <v>1.75</v>
      </c>
      <c r="D7" s="8">
        <f>C7/((C7^4)+1)</f>
        <v>0.16861121565675574</v>
      </c>
      <c r="E7" s="13"/>
      <c r="F7" s="1"/>
      <c r="G7" s="1"/>
    </row>
    <row r="8">
      <c r="A8" s="1"/>
      <c r="B8" s="8" t="s">
        <v>14</v>
      </c>
      <c r="C8" s="11">
        <f>C7+C$20</f>
        <v>2</v>
      </c>
      <c r="D8" s="8">
        <f>C8/((C8^4)+1)</f>
        <v>0.11764705882352941</v>
      </c>
      <c r="E8" s="1"/>
      <c r="F8" s="1"/>
      <c r="G8" s="1"/>
    </row>
    <row r="9" ht="15.75">
      <c r="A9" s="1"/>
      <c r="B9" s="8" t="s">
        <v>14</v>
      </c>
      <c r="C9" s="11">
        <f>C8+C$20</f>
        <v>2.25</v>
      </c>
      <c r="D9" s="8">
        <f>C9/((C9^4)+1)</f>
        <v>0.084494645738594693</v>
      </c>
      <c r="E9" s="1"/>
      <c r="F9" s="1"/>
      <c r="G9" s="1"/>
    </row>
    <row r="10">
      <c r="A10" s="1"/>
      <c r="B10" s="8" t="s">
        <v>14</v>
      </c>
      <c r="C10" s="11">
        <f>C9+C$20</f>
        <v>2.5</v>
      </c>
      <c r="D10" s="8">
        <f>C10/((C10^4)+1)</f>
        <v>0.062402496099843996</v>
      </c>
      <c r="E10" s="1"/>
      <c r="F10" s="1"/>
      <c r="G10" s="1"/>
    </row>
    <row r="11">
      <c r="A11" s="1"/>
      <c r="B11" s="8" t="s">
        <v>14</v>
      </c>
      <c r="C11" s="11">
        <f>C10+C$20</f>
        <v>2.75</v>
      </c>
      <c r="D11" s="8">
        <f>C11/((C11^4)+1)</f>
        <v>0.047257837148419142</v>
      </c>
      <c r="E11" s="1"/>
      <c r="F11" s="1"/>
      <c r="G11" s="1"/>
    </row>
    <row r="12">
      <c r="A12" s="1"/>
      <c r="B12" s="8" t="s">
        <v>14</v>
      </c>
      <c r="C12" s="11">
        <f>C11+C$20</f>
        <v>3</v>
      </c>
      <c r="D12" s="8">
        <f>C12/((C12^4)+1)</f>
        <v>0.036585365853658534</v>
      </c>
      <c r="E12" s="1"/>
      <c r="F12" s="1"/>
      <c r="G12" s="1"/>
    </row>
    <row r="13" ht="15.75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 ht="14.25">
      <c r="A15" s="1"/>
      <c r="B15" s="1"/>
      <c r="C15" s="1"/>
      <c r="D15" s="1"/>
      <c r="E15" s="1"/>
      <c r="F15" s="1"/>
      <c r="G15" s="1"/>
    </row>
    <row r="16" ht="14.25">
      <c r="A16" s="1"/>
      <c r="B16" s="1"/>
      <c r="C16" s="1"/>
      <c r="D16" s="1"/>
      <c r="E16" s="1"/>
      <c r="F16" s="1"/>
      <c r="G16" s="1"/>
    </row>
    <row r="17">
      <c r="A17" s="1"/>
      <c r="B17" s="14" t="s">
        <v>21</v>
      </c>
      <c r="C17" s="8">
        <v>1</v>
      </c>
      <c r="D17" s="1"/>
      <c r="E17" s="14" t="s">
        <v>30</v>
      </c>
      <c r="F17" s="8">
        <f>(C20/3)*(D4+4*(D5)+2*(D6)+4*(D7)+2*(D8)+4*(D9)+2*(D10)+4*(D11)+D12)</f>
        <v>0.33715658906989204</v>
      </c>
      <c r="G17" s="1"/>
    </row>
    <row r="18" ht="14.25">
      <c r="A18" s="1"/>
      <c r="B18" s="14" t="s">
        <v>23</v>
      </c>
      <c r="C18" s="8">
        <v>3</v>
      </c>
      <c r="D18" s="1"/>
      <c r="E18" s="1"/>
      <c r="F18" s="1"/>
      <c r="G18" s="1"/>
    </row>
    <row r="19" ht="16.5">
      <c r="A19" s="1"/>
      <c r="B19" s="14" t="s">
        <v>24</v>
      </c>
      <c r="C19" s="8">
        <v>8</v>
      </c>
      <c r="D19" s="1"/>
      <c r="E19" s="1"/>
      <c r="F19" s="1"/>
      <c r="G19" s="1"/>
    </row>
    <row r="20" ht="14.25">
      <c r="A20" s="1"/>
      <c r="B20" s="14" t="s">
        <v>26</v>
      </c>
      <c r="C20" s="11">
        <f>(C18-C17)/C19</f>
        <v>0.25</v>
      </c>
      <c r="D20" s="1"/>
      <c r="E20" s="1"/>
      <c r="F20" s="1"/>
      <c r="G20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H25" activeCellId="0" sqref="H25"/>
    </sheetView>
  </sheetViews>
  <sheetFormatPr baseColWidth="10" defaultRowHeight="14.2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24">
      <c r="A3" s="1"/>
      <c r="B3" s="22"/>
      <c r="C3" s="8"/>
      <c r="D3" s="1"/>
      <c r="E3" s="1"/>
      <c r="F3" s="23"/>
      <c r="G3" s="1"/>
      <c r="H3" s="22"/>
      <c r="I3" s="8"/>
      <c r="J3" s="1"/>
      <c r="K3" s="1"/>
      <c r="L3" s="23"/>
    </row>
    <row r="4" ht="14.25">
      <c r="A4" s="1"/>
      <c r="B4" s="14" t="s">
        <v>24</v>
      </c>
      <c r="C4" s="8">
        <v>2</v>
      </c>
      <c r="D4" s="1"/>
      <c r="E4" s="1"/>
      <c r="F4" s="23"/>
      <c r="G4" s="1"/>
      <c r="H4" s="14" t="s">
        <v>24</v>
      </c>
      <c r="I4" s="8">
        <v>4</v>
      </c>
      <c r="J4" s="1"/>
      <c r="K4" s="1"/>
      <c r="L4" s="23"/>
    </row>
    <row r="5" ht="14.25">
      <c r="A5" s="1"/>
      <c r="B5" s="14" t="s">
        <v>21</v>
      </c>
      <c r="C5" s="8">
        <v>1</v>
      </c>
      <c r="D5" s="1"/>
      <c r="E5" s="1"/>
      <c r="F5" s="23"/>
      <c r="G5" s="1"/>
      <c r="H5" s="14" t="s">
        <v>21</v>
      </c>
      <c r="I5" s="8">
        <v>1</v>
      </c>
      <c r="J5" s="1"/>
      <c r="K5" s="1"/>
      <c r="L5" s="23"/>
    </row>
    <row r="6">
      <c r="A6" s="1"/>
      <c r="B6" s="14" t="s">
        <v>23</v>
      </c>
      <c r="C6" s="8">
        <v>3</v>
      </c>
      <c r="D6" s="1"/>
      <c r="E6" s="1"/>
      <c r="F6" s="23"/>
      <c r="G6" s="1"/>
      <c r="H6" s="14" t="s">
        <v>23</v>
      </c>
      <c r="I6" s="8">
        <v>3</v>
      </c>
      <c r="J6" s="1"/>
      <c r="K6" s="1"/>
      <c r="L6" s="23"/>
    </row>
    <row r="7">
      <c r="A7" s="1"/>
      <c r="B7" s="14" t="s">
        <v>26</v>
      </c>
      <c r="C7" s="8">
        <f>(C6-C5)/C4</f>
        <v>1</v>
      </c>
      <c r="D7" s="1"/>
      <c r="E7" s="1"/>
      <c r="F7" s="23"/>
      <c r="G7" s="1"/>
      <c r="H7" s="14" t="s">
        <v>26</v>
      </c>
      <c r="I7" s="8">
        <f>(I6-I5)/I4</f>
        <v>0.5</v>
      </c>
      <c r="J7" s="1"/>
      <c r="K7" s="1"/>
      <c r="L7" s="23"/>
    </row>
    <row r="8">
      <c r="A8" s="1"/>
      <c r="B8" s="23"/>
      <c r="C8" s="23"/>
      <c r="D8" s="23"/>
      <c r="E8" s="23"/>
      <c r="F8" s="23"/>
      <c r="G8" s="24"/>
      <c r="H8" s="25"/>
      <c r="I8" s="25"/>
      <c r="J8" s="24"/>
      <c r="K8" s="1"/>
      <c r="L8" s="23"/>
    </row>
    <row r="9">
      <c r="A9" s="1"/>
      <c r="B9" s="26" t="s">
        <v>31</v>
      </c>
      <c r="C9" s="26" t="s">
        <v>32</v>
      </c>
      <c r="D9" s="27" t="s">
        <v>30</v>
      </c>
      <c r="E9" s="28">
        <f>(C7/2)*(C10+2*(C11)+C12)</f>
        <v>0.38593974175035872</v>
      </c>
      <c r="F9" s="23"/>
      <c r="G9" s="24"/>
      <c r="H9" s="26" t="s">
        <v>31</v>
      </c>
      <c r="I9" s="26" t="s">
        <v>32</v>
      </c>
      <c r="J9" s="25"/>
      <c r="K9" s="29"/>
      <c r="L9" s="23"/>
    </row>
    <row r="10">
      <c r="A10" s="1"/>
      <c r="B10" s="8">
        <f>C5</f>
        <v>1</v>
      </c>
      <c r="C10" s="8">
        <f>B10/((B10^4)+1)</f>
        <v>0.5</v>
      </c>
      <c r="D10" s="23"/>
      <c r="E10" s="23"/>
      <c r="F10" s="23"/>
      <c r="G10" s="1"/>
      <c r="H10" s="8">
        <f>I5</f>
        <v>1</v>
      </c>
      <c r="I10" s="8">
        <f>H10/((H10^4)+1)</f>
        <v>0.5</v>
      </c>
      <c r="J10" s="23"/>
      <c r="K10" s="23"/>
      <c r="L10" s="23"/>
    </row>
    <row r="11">
      <c r="A11" s="1"/>
      <c r="B11" s="8">
        <f>B10+C$7</f>
        <v>2</v>
      </c>
      <c r="C11" s="8">
        <f>B11/((B11^4)+1)</f>
        <v>0.11764705882352941</v>
      </c>
      <c r="D11" s="23"/>
      <c r="E11" s="23"/>
      <c r="F11" s="23"/>
      <c r="G11" s="1"/>
      <c r="H11" s="8">
        <f>H10+I$7</f>
        <v>1.5</v>
      </c>
      <c r="I11" s="8">
        <f>H11/((H11^4)+1)</f>
        <v>0.24742268041237114</v>
      </c>
      <c r="J11" s="27" t="s">
        <v>30</v>
      </c>
      <c r="K11" s="28">
        <f>(I7/2)*(I10+2*(I11)+2*(I12)+2*(I13)+I14)</f>
        <v>0.3478824591312869</v>
      </c>
      <c r="L11" s="23"/>
    </row>
    <row r="12">
      <c r="A12" s="1"/>
      <c r="B12" s="8">
        <f>B11+C$7</f>
        <v>3</v>
      </c>
      <c r="C12" s="8">
        <f>B12/((B12^4)+1)</f>
        <v>0.036585365853658534</v>
      </c>
      <c r="D12" s="1"/>
      <c r="E12" s="1"/>
      <c r="F12" s="1"/>
      <c r="G12" s="1"/>
      <c r="H12" s="8">
        <f>H11+I$7</f>
        <v>2</v>
      </c>
      <c r="I12" s="8">
        <f>H12/((H12^4)+1)</f>
        <v>0.11764705882352941</v>
      </c>
      <c r="J12" s="23"/>
      <c r="K12" s="23"/>
      <c r="L12" s="23"/>
    </row>
    <row r="13">
      <c r="A13" s="1"/>
      <c r="B13" s="8"/>
      <c r="C13" s="8"/>
      <c r="D13" s="1"/>
      <c r="E13" s="1"/>
      <c r="F13" s="1"/>
      <c r="G13" s="1"/>
      <c r="H13" s="8">
        <f>H12+I$7</f>
        <v>2.5</v>
      </c>
      <c r="I13" s="8">
        <f>H13/((H13^4)+1)</f>
        <v>0.062402496099843996</v>
      </c>
      <c r="J13" s="23"/>
      <c r="K13" s="23"/>
      <c r="L13" s="23"/>
    </row>
    <row r="14">
      <c r="A14" s="1"/>
      <c r="B14" s="1"/>
      <c r="C14" s="1"/>
      <c r="D14" s="1"/>
      <c r="E14" s="1"/>
      <c r="F14" s="1"/>
      <c r="G14" s="1"/>
      <c r="H14" s="8">
        <f>H13+I$7</f>
        <v>3</v>
      </c>
      <c r="I14" s="8">
        <f>H14/((H14^4)+1)</f>
        <v>0.036585365853658534</v>
      </c>
      <c r="J14" s="1"/>
      <c r="K14" s="1"/>
      <c r="L14" s="1"/>
    </row>
    <row r="15">
      <c r="A15" s="1"/>
      <c r="B15" s="1"/>
      <c r="G15" s="1"/>
      <c r="H15" s="1"/>
      <c r="I15" s="1"/>
      <c r="J15" s="1"/>
      <c r="K15" s="1"/>
      <c r="L15" s="1"/>
    </row>
    <row r="16">
      <c r="A16" s="1"/>
      <c r="B16" s="1"/>
      <c r="G16" s="1"/>
      <c r="H16" s="1"/>
      <c r="I16" s="1"/>
      <c r="J16" s="1"/>
      <c r="K16" s="1"/>
      <c r="L16" s="1"/>
    </row>
    <row r="17">
      <c r="A17" s="1"/>
      <c r="B17" s="1"/>
      <c r="G17" s="1"/>
      <c r="H17" s="1"/>
      <c r="I17" s="1"/>
      <c r="J17" s="1"/>
      <c r="K17" s="1"/>
      <c r="L17" s="1"/>
    </row>
    <row r="18">
      <c r="A18" s="1"/>
      <c r="B18" s="1"/>
      <c r="G18" s="1"/>
      <c r="J18" s="1"/>
      <c r="K18" s="1"/>
      <c r="L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C20" s="23"/>
      <c r="D20" s="23"/>
      <c r="E20" s="23"/>
      <c r="F20" s="1"/>
      <c r="G20" s="1"/>
      <c r="H20" s="1"/>
      <c r="I20" s="1"/>
      <c r="J20" s="1"/>
      <c r="K20" s="1"/>
      <c r="L20" s="1"/>
    </row>
    <row r="21">
      <c r="A21" s="1"/>
      <c r="B21" s="1"/>
      <c r="C21" s="23"/>
      <c r="D21" s="23"/>
      <c r="E21" s="23"/>
      <c r="F21" s="1"/>
      <c r="G21" s="1"/>
      <c r="H21" s="1"/>
      <c r="I21" s="1"/>
      <c r="J21" s="1"/>
      <c r="K21" s="1"/>
      <c r="L21" s="1"/>
    </row>
    <row r="22">
      <c r="A22" s="1"/>
      <c r="B22" s="1"/>
      <c r="C22" s="23"/>
      <c r="D22" s="23"/>
      <c r="E22" s="23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C24" s="29"/>
      <c r="D24" s="23"/>
      <c r="E24" s="26" t="s">
        <v>31</v>
      </c>
      <c r="F24" s="26" t="s">
        <v>32</v>
      </c>
      <c r="G24" s="23"/>
      <c r="H24" s="26"/>
      <c r="I24" s="26" t="s">
        <v>33</v>
      </c>
      <c r="J24" s="26" t="s">
        <v>34</v>
      </c>
      <c r="K24" s="26" t="s">
        <v>35</v>
      </c>
    </row>
    <row r="25" ht="14.25">
      <c r="B25" s="14" t="s">
        <v>24</v>
      </c>
      <c r="C25" s="8">
        <v>8</v>
      </c>
      <c r="E25" s="8">
        <f>C26</f>
        <v>1</v>
      </c>
      <c r="F25" s="8">
        <f>E25/((E25^4)+1)</f>
        <v>0.5</v>
      </c>
      <c r="G25" s="23"/>
      <c r="H25" s="8" t="s">
        <v>36</v>
      </c>
      <c r="I25" s="8">
        <f>E9</f>
        <v>0.38593974175035872</v>
      </c>
      <c r="J25" s="8">
        <f>((4*I26)-I25)/(4-1)</f>
        <v>0.33519669825826298</v>
      </c>
      <c r="K25" s="22">
        <f>((16*J$26)-J$25)/(16-1)</f>
        <v>0.33728724845733399</v>
      </c>
    </row>
    <row r="26">
      <c r="B26" s="14" t="s">
        <v>21</v>
      </c>
      <c r="C26" s="8">
        <v>1</v>
      </c>
      <c r="E26" s="8">
        <f>E25+C$28</f>
        <v>1.25</v>
      </c>
      <c r="F26" s="8">
        <f>E26/((E26^4)+1)</f>
        <v>0.36322360953461974</v>
      </c>
      <c r="G26" s="23"/>
      <c r="H26" s="8" t="s">
        <v>37</v>
      </c>
      <c r="I26" s="8">
        <f>K11</f>
        <v>0.3478824591312869</v>
      </c>
      <c r="J26" s="8">
        <f>((4*I27)-I26)/(4-1)</f>
        <v>0.33715658906989204</v>
      </c>
      <c r="K26" s="8"/>
    </row>
    <row r="27">
      <c r="B27" s="14" t="s">
        <v>23</v>
      </c>
      <c r="C27" s="8">
        <v>3</v>
      </c>
      <c r="E27" s="8">
        <f>E26+C$28</f>
        <v>1.5</v>
      </c>
      <c r="F27" s="8">
        <f>E27/((E27^4)+1)</f>
        <v>0.24742268041237114</v>
      </c>
      <c r="G27" s="23"/>
      <c r="H27" s="8" t="s">
        <v>38</v>
      </c>
      <c r="I27" s="8">
        <f>F36</f>
        <v>0.3398380565852408</v>
      </c>
      <c r="J27" s="8"/>
      <c r="K27" s="8"/>
    </row>
    <row r="28">
      <c r="B28" s="14" t="s">
        <v>26</v>
      </c>
      <c r="C28" s="8">
        <f>(C27-C26)/C25</f>
        <v>0.25</v>
      </c>
      <c r="E28" s="8">
        <f>E27+C$28</f>
        <v>1.75</v>
      </c>
      <c r="F28" s="8">
        <f>E28/((E28^4)+1)</f>
        <v>0.16861121565675574</v>
      </c>
      <c r="G28" s="23"/>
    </row>
    <row r="29" ht="24">
      <c r="C29" s="23"/>
      <c r="D29" s="23"/>
      <c r="E29" s="8">
        <f>E28+C$28</f>
        <v>2</v>
      </c>
      <c r="F29" s="8">
        <f>E29/((E29^4)+1)</f>
        <v>0.11764705882352941</v>
      </c>
      <c r="G29" s="23"/>
      <c r="H29" s="30" t="s">
        <v>30</v>
      </c>
      <c r="I29" s="31">
        <f>K25</f>
        <v>0.33728724845733399</v>
      </c>
    </row>
    <row r="30">
      <c r="C30" s="23"/>
      <c r="D30" s="23"/>
      <c r="E30" s="8">
        <f>E29+C$28</f>
        <v>2.25</v>
      </c>
      <c r="F30" s="8">
        <f>E30/((E30^4)+1)</f>
        <v>0.084494645738594693</v>
      </c>
      <c r="G30" s="23"/>
    </row>
    <row r="31">
      <c r="C31" s="23"/>
      <c r="D31" s="23"/>
      <c r="E31" s="8">
        <f>E30+C$28</f>
        <v>2.5</v>
      </c>
      <c r="F31" s="8">
        <f>E31/((E31^4)+1)</f>
        <v>0.062402496099843996</v>
      </c>
      <c r="G31" s="23"/>
    </row>
    <row r="32">
      <c r="C32" s="23"/>
      <c r="D32" s="23"/>
      <c r="E32" s="8">
        <f>E31+C$28</f>
        <v>2.75</v>
      </c>
      <c r="F32" s="8">
        <f>E32/((E32^4)+1)</f>
        <v>0.047257837148419142</v>
      </c>
      <c r="G32" s="23"/>
    </row>
    <row r="33" ht="14.25">
      <c r="C33" s="23"/>
      <c r="D33" s="23"/>
      <c r="E33" s="8">
        <f>E32+C$28</f>
        <v>3</v>
      </c>
      <c r="F33" s="8">
        <f>E33/((E33^4)+1)</f>
        <v>0.036585365853658534</v>
      </c>
      <c r="G33" s="23"/>
    </row>
    <row r="34" ht="14.25">
      <c r="C34" s="23"/>
      <c r="D34" s="23"/>
      <c r="E34" s="23"/>
      <c r="F34" s="23"/>
      <c r="G34" s="23"/>
    </row>
    <row r="35" ht="14.25">
      <c r="C35" s="23"/>
      <c r="D35" s="23"/>
      <c r="E35" s="23"/>
      <c r="F35" s="23"/>
      <c r="G35" s="23"/>
    </row>
    <row r="36" ht="14.25">
      <c r="C36" s="23"/>
      <c r="D36" s="23"/>
      <c r="E36" s="30" t="s">
        <v>30</v>
      </c>
      <c r="F36" s="8">
        <f>(C28/2)*(F25+2*(F26)+2*(F27)+2*(F28)+2*(F29)+2*(F30)+2*(F31)+2*(F32)+F33)</f>
        <v>0.3398380565852408</v>
      </c>
      <c r="G36" s="23"/>
    </row>
    <row r="37" ht="14.25">
      <c r="C37" s="23"/>
      <c r="D37" s="23"/>
      <c r="E37" s="23"/>
      <c r="F37" s="23"/>
      <c r="G37" s="23"/>
    </row>
    <row r="38" ht="14.25">
      <c r="C38" s="23"/>
      <c r="D38" s="23"/>
      <c r="E38" s="23"/>
      <c r="F38" s="23"/>
      <c r="G38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8D8653-2866-4671-AD6C-B42FE045F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214B5-5191-4FDD-B226-53A5836A876E}">
  <ds:schemaRefs>
    <ds:schemaRef ds:uri="http://schemas.microsoft.com/office/infopath/2007/PartnerControls"/>
    <ds:schemaRef ds:uri="ff407fcf-de85-4478-9162-ae2c91a07358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b6642d8-3ab4-4d47-885c-537ed201bc22"/>
  </ds:schemaRefs>
</ds:datastoreItem>
</file>

<file path=customXml/itemProps3.xml><?xml version="1.0" encoding="utf-8"?>
<ds:datastoreItem xmlns:ds="http://schemas.openxmlformats.org/officeDocument/2006/customXml" ds:itemID="{2CAEDCEF-F0C2-4A80-87D9-FD68E407D7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revision>1</cp:revision>
  <dcterms:created xsi:type="dcterms:W3CDTF">2025-07-18T22:58:13Z</dcterms:created>
  <dcterms:modified xsi:type="dcterms:W3CDTF">2025-07-29T03:52:25Z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