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sheetId="1" r:id="rId4"/>
  </sheets>
  <definedNames>
    <definedName hidden="1" localSheetId="0" name="_xlnm._FilterDatabase">full!$A$1:$GM$218</definedName>
  </definedNames>
  <calcPr/>
  <extLst>
    <ext uri="GoogleSheetsCustomDataVersion2">
      <go:sheetsCustomData xmlns:go="http://customooxmlschemas.google.com/" r:id="rId5" roundtripDataChecksum="eCcDdJFW8IuupintwQchfaMUMFTa0H3dszxCM2G1IQ0="/>
    </ext>
  </extLst>
</workbook>
</file>

<file path=xl/sharedStrings.xml><?xml version="1.0" encoding="utf-8"?>
<sst xmlns="http://schemas.openxmlformats.org/spreadsheetml/2006/main" count="4296" uniqueCount="767">
  <si>
    <t>ID</t>
  </si>
  <si>
    <t>BIRINCI_AD</t>
  </si>
  <si>
    <t>IKINCI_AD</t>
  </si>
  <si>
    <t>SOYAD</t>
  </si>
  <si>
    <t>Gender (F:1; M:2)</t>
  </si>
  <si>
    <t>V_COCUK_CİNSİYET</t>
  </si>
  <si>
    <t>OKUL</t>
  </si>
  <si>
    <t>Neighborhood</t>
  </si>
  <si>
    <t>AGE</t>
  </si>
  <si>
    <t>SINIF</t>
  </si>
  <si>
    <t>Pedo_Sum</t>
  </si>
  <si>
    <t>Pedo_Avg</t>
  </si>
  <si>
    <t>Build_Den_400m_home</t>
  </si>
  <si>
    <t>Ret_Den_400m_home</t>
  </si>
  <si>
    <t>LUM_400m_home</t>
  </si>
  <si>
    <t>Avg_Connectivity_400m_home</t>
  </si>
  <si>
    <t>Avg_Choice_RN_400m_home</t>
  </si>
  <si>
    <t>Avg_INTE_RN_400m_home</t>
  </si>
  <si>
    <t>Avg_NACH_RN_400m_home</t>
  </si>
  <si>
    <t>Avg_NAIN_RN_400m_home</t>
  </si>
  <si>
    <t>Avg_Choice_R3_400m_home</t>
  </si>
  <si>
    <t>Avg_INTE_R3_400m_home</t>
  </si>
  <si>
    <t>Avg_NACH_R3_400m_home</t>
  </si>
  <si>
    <t>Avg_NAIN_R3_400m_home</t>
  </si>
  <si>
    <t>Avg_Choice_R400_400m_home</t>
  </si>
  <si>
    <t>Avg_INTE_R400_400m_home</t>
  </si>
  <si>
    <t>Avg_NACH_R400_400m_home</t>
  </si>
  <si>
    <t>Avg_NAIN_R400_400m_home</t>
  </si>
  <si>
    <t>Avg_Choice_R800_400m_home</t>
  </si>
  <si>
    <t>Avg_INTE_R800_400m_home</t>
  </si>
  <si>
    <t>Avg_NACH_R800_400m_home</t>
  </si>
  <si>
    <t>Avg_NAIN_R800_400m_home</t>
  </si>
  <si>
    <t>NDVI_home_400m</t>
  </si>
  <si>
    <t>Build_Den_home_800m</t>
  </si>
  <si>
    <t>Ret_Den_home_800m</t>
  </si>
  <si>
    <t>LUM__home_800m</t>
  </si>
  <si>
    <t>Avg_Connectivity_home_800m</t>
  </si>
  <si>
    <t>Avg_CHOICE_RN_home_800m</t>
  </si>
  <si>
    <t>Avg_INTEGRATION_RN_home_800m</t>
  </si>
  <si>
    <t>Avg_NACH_RN_home_800m</t>
  </si>
  <si>
    <t>Avg_NAIN_RN_home_800m</t>
  </si>
  <si>
    <t>Avg_CHOICE_R3_home_800m</t>
  </si>
  <si>
    <t>Avg_INTEGRATION_R3_home_800m</t>
  </si>
  <si>
    <t>Avg_NACH_R3_home_800m</t>
  </si>
  <si>
    <t>Avg_NAIN_R3_home_800m</t>
  </si>
  <si>
    <t>Avg_CHOICE_R400M_home_800m</t>
  </si>
  <si>
    <t>Avg_INTEGRATION_R400M_home_800m</t>
  </si>
  <si>
    <t>Avg_NAIN_R400M_home_800m</t>
  </si>
  <si>
    <t>Avg_NACH_R400M_home_800m</t>
  </si>
  <si>
    <t>Avg_CHOICE_R800M_home_800m</t>
  </si>
  <si>
    <t>Avg_INTEGRATION_R800M_home_800m</t>
  </si>
  <si>
    <t>Avg_NACH_R800M_home_800m</t>
  </si>
  <si>
    <t>Avg_NAIN_R800M_home_800m</t>
  </si>
  <si>
    <t>NDVI_home_800m</t>
  </si>
  <si>
    <t>NDVI_school_400m</t>
  </si>
  <si>
    <t>AktivNok1_NDVI_400m</t>
  </si>
  <si>
    <t>AktivNok2_NDVI_400m</t>
  </si>
  <si>
    <t>AktivNok3_NDVI_400m</t>
  </si>
  <si>
    <t>AktivNok4_NDVI_400m</t>
  </si>
  <si>
    <t>AktivNok5_NDVI_400m</t>
  </si>
  <si>
    <t>AktivNok6_NDVI_400m</t>
  </si>
  <si>
    <t>AktivNok7_NDVI_400m</t>
  </si>
  <si>
    <t>AktivNok8_NDVI_400m</t>
  </si>
  <si>
    <t>AktivNok9_NDVI_400m</t>
  </si>
  <si>
    <t>AktivNok10_NDVI_400m</t>
  </si>
  <si>
    <t>AktivNok11_NDVI_400m</t>
  </si>
  <si>
    <t>Number_of_Activities</t>
  </si>
  <si>
    <t>BD_avg_400m_ALL_PTS</t>
  </si>
  <si>
    <t>RD_avg_400m_ALL_PTS</t>
  </si>
  <si>
    <t>LUM_avg_400m_ALL_PTS</t>
  </si>
  <si>
    <t>NDVI_avg_400m_ALL_PTS</t>
  </si>
  <si>
    <t>Avg_Connectivity_ALL_PTS</t>
  </si>
  <si>
    <t>Avg_Choice_R400_ALL_PTS</t>
  </si>
  <si>
    <t>Avg_Integration_R400_ALL_PTS</t>
  </si>
  <si>
    <t>Avg_NACH_R400_ALL_PTS</t>
  </si>
  <si>
    <t>Avg_NAIN_R400_ALL_PTS</t>
  </si>
  <si>
    <t>Avg_Choice_Rn_ALL_PTS</t>
  </si>
  <si>
    <t>Avg_Integration_Rn_ALL_PTS</t>
  </si>
  <si>
    <t>Avg_NACH_Rn_ALL_PTS</t>
  </si>
  <si>
    <t>Avg_NAIN_Rn_ALL_PTS</t>
  </si>
  <si>
    <t>Avg_Choice_R3_ALL_PTS</t>
  </si>
  <si>
    <t>Avg_Integration_R3_ALL_PTS</t>
  </si>
  <si>
    <t>Avg_NACH_R3_ALL_PTS</t>
  </si>
  <si>
    <t>Avg_NAIN_R3_ALL_PTS</t>
  </si>
  <si>
    <t>Avg_Choice_R800_ALL_PTS</t>
  </si>
  <si>
    <t>Avg_Integration_R800_ALL_PTS</t>
  </si>
  <si>
    <t>Avg_NACH_R800_ALL_PTS</t>
  </si>
  <si>
    <t>Avg_NAIN_R800_ALL_PTS</t>
  </si>
  <si>
    <t>LSS_avgscore</t>
  </si>
  <si>
    <t>LSSxtra_avgscore</t>
  </si>
  <si>
    <t>1.HAYATIMDAN_MEMNUNUM</t>
  </si>
  <si>
    <t>2.HAYATIMDAKİ_HER_SEY</t>
  </si>
  <si>
    <t>3.HAYATIMDA_BİRCOK_SEYİ_DEGISTIRMEK</t>
  </si>
  <si>
    <t>4.FARKLI_BİR_HAYATIMIN_OLMASI</t>
  </si>
  <si>
    <t>5.IYI_BIR_HAYATIM_VAR</t>
  </si>
  <si>
    <t>6_HAYATTA_ISTEDIGIM_HERSEYE</t>
  </si>
  <si>
    <t>7_HAYATIM_COGU_COCUGUN</t>
  </si>
  <si>
    <t>8_OKULLARIN_YUZYUZE_KENDIMI_DAHA_IYI</t>
  </si>
  <si>
    <t>9_OKULLARIN_YUZYUZE_HAYATIMDAN_DAHA_MEMNUNUM</t>
  </si>
  <si>
    <t>MMF_emotion_totscore</t>
  </si>
  <si>
    <t>MMF_emotion_Deigh_norm_bord_clinic</t>
  </si>
  <si>
    <t>MMF_emotion_expect_elevate</t>
  </si>
  <si>
    <t>MMF_behav_totscore</t>
  </si>
  <si>
    <t>MMF_behav_Deigh_norm_bord_clinic</t>
  </si>
  <si>
    <t>MMF_behav_expect_elevate</t>
  </si>
  <si>
    <t>1_KENDIMI_YALNIZ_HISSEDIYORUM</t>
  </si>
  <si>
    <t>KENDIMI_YALNIZ_HISSEDIYORUM</t>
  </si>
  <si>
    <t>2_COK_AGLARIM</t>
  </si>
  <si>
    <t>COK_AGLARIM</t>
  </si>
  <si>
    <t>3_KENDIMI_MUTSUZ_HISSEDIYORUM</t>
  </si>
  <si>
    <t>KENDIMI_MUTSUZ_HISSEDIYORUM</t>
  </si>
  <si>
    <t>4_BENI_KIMSENIN_SEVMEDIGINI</t>
  </si>
  <si>
    <t>BENI_KIMSENIN_SEVMEDIGINI</t>
  </si>
  <si>
    <t>5_SUREKLI_ENDISELENIRIM</t>
  </si>
  <si>
    <t>SUREKLI_ENDISELENIRIM</t>
  </si>
  <si>
    <t>6_UYUMAKTA_ZORLANIRIM</t>
  </si>
  <si>
    <t>UYUMAKTA_ZORLANIRIM</t>
  </si>
  <si>
    <t>7_GECELERI_UYANIRIM</t>
  </si>
  <si>
    <t>GECELERI_UYANIRIM</t>
  </si>
  <si>
    <t>8_UTANGACIM</t>
  </si>
  <si>
    <t>UTANGACIM</t>
  </si>
  <si>
    <t>9_KENDIMI_KORKMUS</t>
  </si>
  <si>
    <t>KENDIMI_KORKMUS</t>
  </si>
  <si>
    <t>10_OKULDAYKEN_KENDIMI-ENDISELI</t>
  </si>
  <si>
    <t>OKULDAYKEN_KENDIMI-ENDISELI</t>
  </si>
  <si>
    <t>11_COK_SINIRLENIRIM</t>
  </si>
  <si>
    <t>COK_SINIRLENIRIM</t>
  </si>
  <si>
    <t>12_OFKEMI_KONTROL_EDEMEM</t>
  </si>
  <si>
    <t>OFKEMI_KONTROL_EDEMEM</t>
  </si>
  <si>
    <t>15_SAKIN_BIR_INSANIM</t>
  </si>
  <si>
    <t>SAKIN_BIR_INSANIM</t>
  </si>
  <si>
    <t>13_SINIRLENDIGIMDE_BASKALARINA</t>
  </si>
  <si>
    <t>SINIRLENDIGIMDE_BASKALARINA</t>
  </si>
  <si>
    <t>14_INSANLARI_INCITECEK_SEYLER</t>
  </si>
  <si>
    <t>INSANLARI_INCITECEK_SEYLER</t>
  </si>
  <si>
    <t>16.BILEREK_ESYALARA_ZARAR_VERMEM</t>
  </si>
  <si>
    <t>BILEREK_ESYALARA_ZARAR_VERMEM</t>
  </si>
  <si>
    <t>V_SİZ_ONUN_NESİ</t>
  </si>
  <si>
    <t>V_YAŞANILAN_MAHALLE_İSMİ</t>
  </si>
  <si>
    <t>V_AİLEDE_EVİ_PAYLAŞAN_TOPLAM_KİŞİ</t>
  </si>
  <si>
    <t>V_AİLEDE_YETSKİN_KİSİ</t>
  </si>
  <si>
    <t>V_AİLEDE_0-6_YAS_ARASI_COCUK</t>
  </si>
  <si>
    <t>V_AİLEDE_7-8_YAS_ARASI_COCUK</t>
  </si>
  <si>
    <t>V_AİLEDE_9-12_YAS_ARASI_COCUK</t>
  </si>
  <si>
    <t>V_AİLEDE_13-18_YAS_ARASI_COCUK</t>
  </si>
  <si>
    <t>V_AİLEDE_TOPLAM_OZEL_ARAC_SAYI</t>
  </si>
  <si>
    <t>V_AİLEDE_TOPLAM_OZEL_ARAC_NEDEN_MADDİ</t>
  </si>
  <si>
    <t>V_AİLEDE_TOPLAM_OZEL_ARAC_NEDEN_EHLİYET</t>
  </si>
  <si>
    <t>V_AİLEDE_TOPLAM_OZEL_ARAC_NEDEN_CEVREKOR</t>
  </si>
  <si>
    <t>V_AİLEDE_TOPLAM_OZEL_ARAC_NEDEN_DİGER</t>
  </si>
  <si>
    <t>V_TOPLAM_BİSİKLET</t>
  </si>
  <si>
    <t>V_KATILAN_COCUK_BİSİKLET</t>
  </si>
  <si>
    <t>V_COCUK_DOGUM_TARİHİ</t>
  </si>
  <si>
    <t>V_AYLIK_GELİR</t>
  </si>
  <si>
    <t>V_SİZİN_EGİTİM_DURUM</t>
  </si>
  <si>
    <t>V_COCUK_SIKLIKLA_GUNDELİK_KULLANILAN_ULASİM_TURU</t>
  </si>
  <si>
    <t>V_COCUK_SIKLIKLA_EV-OKUL_KULLANILAN_ULASİM_TURU</t>
  </si>
  <si>
    <t>V_COCUK_EV-OKUL_ULASİM_NEDEN_GUVENLİK</t>
  </si>
  <si>
    <t>V_COCUK_EV-OKUL_ULASİM_NEDEN_HAVA</t>
  </si>
  <si>
    <t>V_COCUK_EV-OKUL_ULASİM_NEDEN_ZAMAN</t>
  </si>
  <si>
    <t>V_COCUK_EV-OKUL_ULASİM_NEDEN_RAHATLIK</t>
  </si>
  <si>
    <t>V_COCUK_EV-OKUL_ULASİM_NEDEN_SAGLIK</t>
  </si>
  <si>
    <t>V_COCUK_EV-OKUL_ULASİM_NEDEN_EGLENCE</t>
  </si>
  <si>
    <t>V_COCUK_EV-OKUL_ULASİM_NEDEN_MESAFE</t>
  </si>
  <si>
    <t>V_COCUK_EV-OKUL_ULASİM_NEDEN_DİGER</t>
  </si>
  <si>
    <t>V_COCUK_SIKLIKLA_OKUL-EV_KULLANILAN_ULASİM_TURU</t>
  </si>
  <si>
    <t>V_COCUK_OKUL-EV_ULASİM_NEDEN_GUVENLİK</t>
  </si>
  <si>
    <t>V_COCUK_OKUL-EV_ULASİM_NEDEN_HAVA</t>
  </si>
  <si>
    <t>V_COCUK_OKUL-EV_ULASİM_NEDEN_ZAMAN</t>
  </si>
  <si>
    <t>V_COCUK_OKUL-EV_ULASİM_NEDEN_RAHATLIK</t>
  </si>
  <si>
    <t>V_COCUK_OKUL-EV_ULASİM_NEDEN_SAGLIK</t>
  </si>
  <si>
    <t>V_COCUK_OKUL-EV_ULASİM_NEDEN_EGLENCE</t>
  </si>
  <si>
    <t>V_COCUK_OKUL-EV_ULASİM_NEDEN_MESAFE</t>
  </si>
  <si>
    <t>V_COCUK_OKUL-EV_ULASİM_NEDEN_DİGER</t>
  </si>
  <si>
    <t>V_YASANILAN_EV_TİPİ</t>
  </si>
  <si>
    <t>V_ERİSİLEBİLEN_ACİK_ALANLAR_EV_BAHCESİ</t>
  </si>
  <si>
    <t>V_ERİSİLEBİLEN_ACİK_ALANLAR_APARTMAN_ACİK_ALAN</t>
  </si>
  <si>
    <t>V_ERİSİLEBİLEN_ACİK_ALANLAR_EV_YANI_ACIK_ALAN</t>
  </si>
  <si>
    <t>V_ERİSİLEBİLEN_ACİK_ALANLAR_YOK</t>
  </si>
  <si>
    <t>V_KACINCI_KAT_YASAM</t>
  </si>
  <si>
    <t>V_EV_KAC_ODA-SALON</t>
  </si>
  <si>
    <t>V_COCUK_DISARIDA_NE_SIKLIKLA_VAKİT_GECİRİR</t>
  </si>
  <si>
    <t>V_AİLEDEN_BAGIMSIZ_HAREKET_EDEBİLME</t>
  </si>
  <si>
    <t>V_AİLEDEN_BAGIMSIZ_HAREKET_EDEBİLME_DIGER</t>
  </si>
  <si>
    <t>V_COCUK_MUTLULUK_ENGEL_VAR-YOK</t>
  </si>
  <si>
    <t>V_COCUK_MUTLULUK_ENGEL_VARSA_NEDEN</t>
  </si>
  <si>
    <t>HARITALAMA_SEDENTARY</t>
  </si>
  <si>
    <t>HARITALAMA_LIGHT</t>
  </si>
  <si>
    <t>HARITALAMA_MODERATE</t>
  </si>
  <si>
    <t>HARITALAMA_VIGOROUS</t>
  </si>
  <si>
    <t>HARITALAMA_SL_COMBINED</t>
  </si>
  <si>
    <t>HARITALAMA_M-to-V_COMBINED</t>
  </si>
  <si>
    <t>YA</t>
  </si>
  <si>
    <t>B</t>
  </si>
  <si>
    <t>ZE</t>
  </si>
  <si>
    <t>Yağan Beren Zengin</t>
  </si>
  <si>
    <t>Kiz</t>
  </si>
  <si>
    <t>Akgul Ulusoy I.O.</t>
  </si>
  <si>
    <t>3/E</t>
  </si>
  <si>
    <t>ANNESI</t>
  </si>
  <si>
    <t>Yasamkent</t>
  </si>
  <si>
    <t>Evet</t>
  </si>
  <si>
    <t>10.000-15.000</t>
  </si>
  <si>
    <t>Ortaokul/ lise mezunu</t>
  </si>
  <si>
    <t>Ozel arac</t>
  </si>
  <si>
    <t>Yurume</t>
  </si>
  <si>
    <t>Bahceli apartman dairesi</t>
  </si>
  <si>
    <t>4+1</t>
  </si>
  <si>
    <t>Sik</t>
  </si>
  <si>
    <t>Yok</t>
  </si>
  <si>
    <t>ME</t>
  </si>
  <si>
    <t>A</t>
  </si>
  <si>
    <t>AR</t>
  </si>
  <si>
    <t>Mert Ayaz Arslan</t>
  </si>
  <si>
    <t>Erkek</t>
  </si>
  <si>
    <t>Alacaatli</t>
  </si>
  <si>
    <t>Universite- lisansustu mezunu</t>
  </si>
  <si>
    <t>Bahceli mustakil ev</t>
  </si>
  <si>
    <t>5+1</t>
  </si>
  <si>
    <t>SE</t>
  </si>
  <si>
    <t>SO</t>
  </si>
  <si>
    <t>Serra Sosun</t>
  </si>
  <si>
    <t xml:space="preserve">EF </t>
  </si>
  <si>
    <t xml:space="preserve">M </t>
  </si>
  <si>
    <t>Mİ</t>
  </si>
  <si>
    <t>Miraç Efe Delibaş  (MED)</t>
  </si>
  <si>
    <t>GÖ</t>
  </si>
  <si>
    <t>Zeynep Gölcük</t>
  </si>
  <si>
    <t>LA</t>
  </si>
  <si>
    <t>S</t>
  </si>
  <si>
    <t>DO</t>
  </si>
  <si>
    <t>Lavin Selin Doğanay</t>
  </si>
  <si>
    <t>15.000-20.000</t>
  </si>
  <si>
    <t>Universite- lisans mezunu</t>
  </si>
  <si>
    <t>Giris</t>
  </si>
  <si>
    <t>Guvenlik olan bir site oldugu icin, kendi basina oynarken arada bir pencereden gozetleriz.</t>
  </si>
  <si>
    <t>TU</t>
  </si>
  <si>
    <t>Melissa Tunçtan</t>
  </si>
  <si>
    <t>BABASI</t>
  </si>
  <si>
    <t>MU</t>
  </si>
  <si>
    <t>YI</t>
  </si>
  <si>
    <t>M. Bertu Yıldız</t>
  </si>
  <si>
    <t>Hayir</t>
  </si>
  <si>
    <t>Bazen</t>
  </si>
  <si>
    <t>AZ</t>
  </si>
  <si>
    <t>Azra Yıldırım</t>
  </si>
  <si>
    <t>DE</t>
  </si>
  <si>
    <t>Deniz Dereli</t>
  </si>
  <si>
    <t>EG</t>
  </si>
  <si>
    <t>AN</t>
  </si>
  <si>
    <t>Egemen Andiç</t>
  </si>
  <si>
    <t>Yapracik</t>
  </si>
  <si>
    <t>TA</t>
  </si>
  <si>
    <t>Derin Tahmas</t>
  </si>
  <si>
    <t>Sirket araci kullaniyoruz</t>
  </si>
  <si>
    <t>M</t>
  </si>
  <si>
    <t>KÖ</t>
  </si>
  <si>
    <t>Arhan Mete Köse</t>
  </si>
  <si>
    <t>20.000-25.000</t>
  </si>
  <si>
    <t>IL</t>
  </si>
  <si>
    <t>U</t>
  </si>
  <si>
    <t>Ilgar Umut Arslan</t>
  </si>
  <si>
    <t>0-10.000</t>
  </si>
  <si>
    <t>Nadiren</t>
  </si>
  <si>
    <t>KA</t>
  </si>
  <si>
    <t>ÖZ</t>
  </si>
  <si>
    <t>Kaan Özdemir</t>
  </si>
  <si>
    <t>E</t>
  </si>
  <si>
    <t>AS</t>
  </si>
  <si>
    <t>Zeynep Ela Aslan</t>
  </si>
  <si>
    <t>3+1</t>
  </si>
  <si>
    <t>KE</t>
  </si>
  <si>
    <t>Kerem Efe Taşar</t>
  </si>
  <si>
    <t>6+2(6 oda 2 salon)</t>
  </si>
  <si>
    <t>EL</t>
  </si>
  <si>
    <t>UN</t>
  </si>
  <si>
    <t xml:space="preserve">Ela Unay </t>
  </si>
  <si>
    <t>GÜ</t>
  </si>
  <si>
    <t>Elif Gün</t>
  </si>
  <si>
    <t>3/C</t>
  </si>
  <si>
    <t>Bahcesi olmayan apartman dairesi</t>
  </si>
  <si>
    <t>YU</t>
  </si>
  <si>
    <t>Derin Mina Yulafçı</t>
  </si>
  <si>
    <t>Yurume/Ozel arac</t>
  </si>
  <si>
    <t>Yurume/Toplu tasima</t>
  </si>
  <si>
    <t>Hava guzel olunca yuruyor, soguk olunca veya yorgun oldugumuzda dolmusa biniyoruz.</t>
  </si>
  <si>
    <t>Var</t>
  </si>
  <si>
    <t>Kalbinde delik var, cok yorulmamasi gerekiyor. Kilolu olmasindan dolayi arkadaslari dalga geciyor, bu onu mutsuz ediyor.</t>
  </si>
  <si>
    <t>AY</t>
  </si>
  <si>
    <t xml:space="preserve">Mustafa Eren Aydoğdu </t>
  </si>
  <si>
    <t>Bisiklet</t>
  </si>
  <si>
    <t>Arkadas ve zaman sikintisi</t>
  </si>
  <si>
    <t>ER</t>
  </si>
  <si>
    <t>Erdem Erdoğan</t>
  </si>
  <si>
    <t>Toplu tasima</t>
  </si>
  <si>
    <t>BE</t>
  </si>
  <si>
    <t>Behlül Yıldırım</t>
  </si>
  <si>
    <t>Diger: gorevli dairesi</t>
  </si>
  <si>
    <t>2+1</t>
  </si>
  <si>
    <t>Hicbir zaman</t>
  </si>
  <si>
    <t>Zeynep Keskin</t>
  </si>
  <si>
    <t>ABISI</t>
  </si>
  <si>
    <t>Maddi sebeplerden bir adet var</t>
  </si>
  <si>
    <t>CA</t>
  </si>
  <si>
    <t>Zeliha Can</t>
  </si>
  <si>
    <t>AL</t>
  </si>
  <si>
    <t>D</t>
  </si>
  <si>
    <t>Ali Deniz Aydın</t>
  </si>
  <si>
    <t>0.000</t>
  </si>
  <si>
    <t>Derin Deniz Merttürk</t>
  </si>
  <si>
    <t>ÖM</t>
  </si>
  <si>
    <t>C</t>
  </si>
  <si>
    <t>ŞU</t>
  </si>
  <si>
    <t>Ömer Coşkun Şurgun</t>
  </si>
  <si>
    <t>AB</t>
  </si>
  <si>
    <t>Kevser Abacı</t>
  </si>
  <si>
    <t>Beyza Demir</t>
  </si>
  <si>
    <t>PU</t>
  </si>
  <si>
    <t>Zeynep Serra Pur</t>
  </si>
  <si>
    <t>Arkadaslariyla oynar.</t>
  </si>
  <si>
    <t>FI</t>
  </si>
  <si>
    <t>Murat Fındık</t>
  </si>
  <si>
    <t>3/A</t>
  </si>
  <si>
    <t>RÜ</t>
  </si>
  <si>
    <t>ŞE</t>
  </si>
  <si>
    <t>Rüzgar Şeneldik</t>
  </si>
  <si>
    <t>Ilkokul mezunu</t>
  </si>
  <si>
    <t>Kendi arabamiz var ve mesafeden dolayi.</t>
  </si>
  <si>
    <t>Diger: bahceli gorevli dairesi</t>
  </si>
  <si>
    <t>BU</t>
  </si>
  <si>
    <t>ŞA</t>
  </si>
  <si>
    <t>Burcu Selcen Şahinbay</t>
  </si>
  <si>
    <t>25.000-30.000</t>
  </si>
  <si>
    <t>AH</t>
  </si>
  <si>
    <t>BA</t>
  </si>
  <si>
    <t>Ahmetcan Başa</t>
  </si>
  <si>
    <t>ÇA</t>
  </si>
  <si>
    <t>Ege Çavuşoğlu</t>
  </si>
  <si>
    <t>Calisma duzenimize uygun.</t>
  </si>
  <si>
    <t>Birlikte cikiliyor.</t>
  </si>
  <si>
    <t>Aİ</t>
  </si>
  <si>
    <t>N</t>
  </si>
  <si>
    <t>Aişe Nefise Değer</t>
  </si>
  <si>
    <t>Diger</t>
  </si>
  <si>
    <t>TO</t>
  </si>
  <si>
    <t>Alparslan Ergun Toker</t>
  </si>
  <si>
    <t>G</t>
  </si>
  <si>
    <t>Şevval Gülsüm Cantürk</t>
  </si>
  <si>
    <t>EM</t>
  </si>
  <si>
    <t>K</t>
  </si>
  <si>
    <t>SA</t>
  </si>
  <si>
    <t>Emre Kayra Sanar</t>
  </si>
  <si>
    <t>Nİ</t>
  </si>
  <si>
    <t>Nihan Ela Göksu</t>
  </si>
  <si>
    <t>5+2</t>
  </si>
  <si>
    <t>Arkadas sayisi yetersiz, cunku oturdugumuz cevrede kendi yas grubunda cocuklar yok.</t>
  </si>
  <si>
    <t>Nisa Nur Yalçın</t>
  </si>
  <si>
    <t>Nida Elif Yalçın</t>
  </si>
  <si>
    <t>KO</t>
  </si>
  <si>
    <t>Erva Kocaman</t>
  </si>
  <si>
    <t>Emre Mirasyedioğlu</t>
  </si>
  <si>
    <t>Zorunluluk</t>
  </si>
  <si>
    <t>AT</t>
  </si>
  <si>
    <t>Zeynep Ada Atasoy</t>
  </si>
  <si>
    <t>Zeynep Kasap</t>
  </si>
  <si>
    <t>Servis ucretlerinin cok yuksek olmasi.</t>
  </si>
  <si>
    <t>ÇI</t>
  </si>
  <si>
    <t>GE</t>
  </si>
  <si>
    <t>Çınar Gemlik</t>
  </si>
  <si>
    <t>Algan Kaya -</t>
  </si>
  <si>
    <t>Sehit Yakup Cinar O.O.</t>
  </si>
  <si>
    <t>6/A</t>
  </si>
  <si>
    <t>Torekent</t>
  </si>
  <si>
    <t>Arkadas sayisi yetersiz</t>
  </si>
  <si>
    <t>EY</t>
  </si>
  <si>
    <t>Eymen Atak</t>
  </si>
  <si>
    <t>KU</t>
  </si>
  <si>
    <t>Kaan Kumaş</t>
  </si>
  <si>
    <t>ED</t>
  </si>
  <si>
    <t>UY</t>
  </si>
  <si>
    <t>Edanur Uyanık</t>
  </si>
  <si>
    <t>Kerem Yılmaz</t>
  </si>
  <si>
    <t>6/B</t>
  </si>
  <si>
    <t>Diger: site</t>
  </si>
  <si>
    <t>Muhammed Demir</t>
  </si>
  <si>
    <t>Mehmet Arslan</t>
  </si>
  <si>
    <t>ÇE</t>
  </si>
  <si>
    <t>Murat Çelebi</t>
  </si>
  <si>
    <t>KI</t>
  </si>
  <si>
    <t>Anıl Kınan</t>
  </si>
  <si>
    <t>Gokcek</t>
  </si>
  <si>
    <t>Yağmur Tavze</t>
  </si>
  <si>
    <t>Eylül Çelik</t>
  </si>
  <si>
    <t>Erol Mert Güvercin</t>
  </si>
  <si>
    <t>6/C</t>
  </si>
  <si>
    <t>Dikkat daginikligi var, psikolojik destek alıyor.</t>
  </si>
  <si>
    <t>EC</t>
  </si>
  <si>
    <t>Ecrin Berra Aydın</t>
  </si>
  <si>
    <t>Yağmur Nisa Yılmaz</t>
  </si>
  <si>
    <t>HA</t>
  </si>
  <si>
    <t>AK</t>
  </si>
  <si>
    <t>Hatice Nur Aksoy</t>
  </si>
  <si>
    <t>ÜS</t>
  </si>
  <si>
    <t>Yaşar Üstü</t>
  </si>
  <si>
    <t>YE</t>
  </si>
  <si>
    <t>Zehra Nur Yedikardeş</t>
  </si>
  <si>
    <t>24/?/2010</t>
  </si>
  <si>
    <t>Ali Yıldız</t>
  </si>
  <si>
    <t>Diger: cevredeki insanlara güvensizlik bulunuyor</t>
  </si>
  <si>
    <t>EF</t>
  </si>
  <si>
    <t>Efe Kaan Demirel</t>
  </si>
  <si>
    <t>1+1</t>
  </si>
  <si>
    <t>DA</t>
  </si>
  <si>
    <t>Salih Enes Daşkın</t>
  </si>
  <si>
    <t>Yağız Sarı</t>
  </si>
  <si>
    <t>Batuhan Göçmen</t>
  </si>
  <si>
    <t>Servis ucreti butceye uygun degil</t>
  </si>
  <si>
    <t>Kaliteli gida eksikligi</t>
  </si>
  <si>
    <t>Elif Göçmen</t>
  </si>
  <si>
    <t>NA</t>
  </si>
  <si>
    <t>Nazlı Ezel Çakır</t>
  </si>
  <si>
    <t>Yusuf Utku Özcan</t>
  </si>
  <si>
    <t>6/D</t>
  </si>
  <si>
    <t>Spor amacli</t>
  </si>
  <si>
    <t>Mehmet Enes Kayacık</t>
  </si>
  <si>
    <t>Bisikletinin tekeri patlamis</t>
  </si>
  <si>
    <t>Berkay Kara</t>
  </si>
  <si>
    <t>Mina Aydın</t>
  </si>
  <si>
    <t>ZÜ</t>
  </si>
  <si>
    <t>OR</t>
  </si>
  <si>
    <t>Zümre Naz Oruç</t>
  </si>
  <si>
    <t>Okul eve cok yakin</t>
  </si>
  <si>
    <t>Yağmur Yalcın</t>
  </si>
  <si>
    <t>EB</t>
  </si>
  <si>
    <t>Ebubekir Aslantaş</t>
  </si>
  <si>
    <t>6/E</t>
  </si>
  <si>
    <t>Yağız Yıldız</t>
  </si>
  <si>
    <t>İ</t>
  </si>
  <si>
    <t>Muahmmed İlhan Karagöz</t>
  </si>
  <si>
    <t>R</t>
  </si>
  <si>
    <t>Melissa Reyyan Şeşen</t>
  </si>
  <si>
    <t>Baran Özdemir</t>
  </si>
  <si>
    <t>VE</t>
  </si>
  <si>
    <t>Velat Bayrak</t>
  </si>
  <si>
    <t>Mevlana</t>
  </si>
  <si>
    <t>Ha/2010?</t>
  </si>
  <si>
    <t>Belinay Koçak</t>
  </si>
  <si>
    <t>Yağmur Aydın</t>
  </si>
  <si>
    <t>Muhammed Asaf Yıldırın</t>
  </si>
  <si>
    <t>Elif Azra Bağcı</t>
  </si>
  <si>
    <t>Ahmet Sencerhan Kaya</t>
  </si>
  <si>
    <t>Sinif icerisinde ogrenciler arasindaki uygunsuz/argo konusmalar rahatsiz edici bir hal almis.</t>
  </si>
  <si>
    <t>T</t>
  </si>
  <si>
    <t>CO</t>
  </si>
  <si>
    <t>Emir Turhan Coşkun</t>
  </si>
  <si>
    <t>İB</t>
  </si>
  <si>
    <t>İbrahim Emre Çelik</t>
  </si>
  <si>
    <t>ÖL</t>
  </si>
  <si>
    <r>
      <rPr>
        <rFont val="Calibri"/>
        <color rgb="FF000000"/>
        <sz val="12.0"/>
      </rPr>
      <t xml:space="preserve">Emin Ölmez </t>
    </r>
    <r>
      <rPr>
        <rFont val="Calibri"/>
        <color theme="5"/>
        <sz val="12.0"/>
      </rPr>
      <t>(6A)</t>
    </r>
  </si>
  <si>
    <t>6/F</t>
  </si>
  <si>
    <t>05/2010</t>
  </si>
  <si>
    <t>Merve Taplaktepe</t>
  </si>
  <si>
    <t>Ayşe Nur Aslan</t>
  </si>
  <si>
    <t>Buğlem Demirbaş</t>
  </si>
  <si>
    <t>Hasan Meral</t>
  </si>
  <si>
    <t>Yusuf Bünyamin Deniz</t>
  </si>
  <si>
    <t>Yurume/Bisiklet/Toplu tasima</t>
  </si>
  <si>
    <t>VA</t>
  </si>
  <si>
    <t>Batuhan Varalan</t>
  </si>
  <si>
    <t>Kucuk kardesini kıskanıyor, ozguveni yuksek oldugundan arkadaslari ile sorunlar yasiyor.</t>
  </si>
  <si>
    <t>ES</t>
  </si>
  <si>
    <t>SU</t>
  </si>
  <si>
    <t>Esad Ensar Surgun</t>
  </si>
  <si>
    <t>Yurume/Bisiklet/Ozel arac</t>
  </si>
  <si>
    <t>Yurume/Bisiklet</t>
  </si>
  <si>
    <t>Maddiyat</t>
  </si>
  <si>
    <t>Ecrin Üstüntaş</t>
  </si>
  <si>
    <t>Sudenaz Çakır</t>
  </si>
  <si>
    <t>Ecrin Demir</t>
  </si>
  <si>
    <t>Arkadaslarinin kendisine olan olumsuz yaklasimlari.</t>
  </si>
  <si>
    <t>Elif Su Koç</t>
  </si>
  <si>
    <t>6/G</t>
  </si>
  <si>
    <t xml:space="preserve">Elifsu Gökçe </t>
  </si>
  <si>
    <t>Diger: bahceli site</t>
  </si>
  <si>
    <t>Muhammed Emin Coşkun</t>
  </si>
  <si>
    <t>Züleyha Coşkun</t>
  </si>
  <si>
    <t>9+1</t>
  </si>
  <si>
    <t>Emirhan Yılmaz</t>
  </si>
  <si>
    <t>Z</t>
  </si>
  <si>
    <t>Eylül Zümra Sarı</t>
  </si>
  <si>
    <t>9/1/2010?</t>
  </si>
  <si>
    <t>Yurume/Toplu tasima/Ozel arac</t>
  </si>
  <si>
    <t>Zeynep Ela Sarımaden</t>
  </si>
  <si>
    <t>Diger: ihtiyac duyulmuyor</t>
  </si>
  <si>
    <t>Ev yakinligi</t>
  </si>
  <si>
    <t>ON</t>
  </si>
  <si>
    <t>Onur Doğan</t>
  </si>
  <si>
    <t>Kurtulus I.O.</t>
  </si>
  <si>
    <t>4A</t>
  </si>
  <si>
    <t>Fidanlik</t>
  </si>
  <si>
    <t>Servis olmadigindan en uygun ulasim araci</t>
  </si>
  <si>
    <t>Servis olmayisi</t>
  </si>
  <si>
    <t>Arkadasinin olmamasi bir kisim hiperaktivite vs. sorunu</t>
  </si>
  <si>
    <t>Nil Şeroğlu</t>
  </si>
  <si>
    <t>Cebeci</t>
  </si>
  <si>
    <t>Bertuğ Egehan Karaaslan</t>
  </si>
  <si>
    <t>Camlitepe</t>
  </si>
  <si>
    <t>KÜ</t>
  </si>
  <si>
    <t>Yusuf Tamer Kütükçü</t>
  </si>
  <si>
    <t>Peyami Sefa</t>
  </si>
  <si>
    <t>Servis evden cok erken alacagi icin ozel arac ile gidiyor, donerken servis eve birakiyor</t>
  </si>
  <si>
    <t>Diger: servis</t>
  </si>
  <si>
    <t>Arkadas sayisinin yetersiz olmasi</t>
  </si>
  <si>
    <t>Mina İrem Çınar</t>
  </si>
  <si>
    <t>Kurtulus</t>
  </si>
  <si>
    <t>Alinda Buğlem Özata</t>
  </si>
  <si>
    <t>Sirket araci kullandigimizdan araba almadik</t>
  </si>
  <si>
    <t>Ulasim kolayligi</t>
  </si>
  <si>
    <t>Toplu tasima (anketi dolduran: anne)/Ozel Arac (baba ile)</t>
  </si>
  <si>
    <t>Zorunlu haller: baba arac ile anne toplu tasima ile okuldan aliyor</t>
  </si>
  <si>
    <t>Beren Demirdağ</t>
  </si>
  <si>
    <t>Fakulteler</t>
  </si>
  <si>
    <t>Maddi</t>
  </si>
  <si>
    <t>MA</t>
  </si>
  <si>
    <t>Sahla Mahmood</t>
  </si>
  <si>
    <t>Eylül Soydam</t>
  </si>
  <si>
    <t>Ileri</t>
  </si>
  <si>
    <t>Arkadas sayisi yetersiz ve cogu cocukla yakin iliski kuramiyor nadiren iyi anlastigi arkadaslari oluyor</t>
  </si>
  <si>
    <t>Esma Nur Kılıç</t>
  </si>
  <si>
    <t>Mert Taha Tahmişcioğlu</t>
  </si>
  <si>
    <t>4B</t>
  </si>
  <si>
    <t>BABAANNESI</t>
  </si>
  <si>
    <t>On Cebeci</t>
  </si>
  <si>
    <t>Hicbir Zaman</t>
  </si>
  <si>
    <t>Ailesiyle disari cikiyor</t>
  </si>
  <si>
    <t>Emirhan Karaçelik</t>
  </si>
  <si>
    <t>General Zeki Dogan</t>
  </si>
  <si>
    <t>Abdullah Murshed (Analizlere dahil edildi-ev bufferı harita içinde)</t>
  </si>
  <si>
    <t>ABLASI</t>
  </si>
  <si>
    <t>TE</t>
  </si>
  <si>
    <t>Kaan Tekin</t>
  </si>
  <si>
    <t xml:space="preserve">Muhammed Buğra Sarıgül  </t>
  </si>
  <si>
    <t>Turkozu</t>
  </si>
  <si>
    <t>Etude servisle gittigi icin</t>
  </si>
  <si>
    <t>Etut servisi oldugu icin</t>
  </si>
  <si>
    <t>Tansiyon hastasi, alerjik astim</t>
  </si>
  <si>
    <t>Efsun Deniz Koç</t>
  </si>
  <si>
    <t>Ertugrulgazi</t>
  </si>
  <si>
    <t>Yurume/ Ozel arac</t>
  </si>
  <si>
    <t>Derin Damla Yenidemirci</t>
  </si>
  <si>
    <t>Incesu</t>
  </si>
  <si>
    <t>Selim Lar</t>
  </si>
  <si>
    <t>Zeynep Abdurahim</t>
  </si>
  <si>
    <t>Zeynep Eslem Güvendi</t>
  </si>
  <si>
    <t>Cocugumun basina bir sey geleceginden endise duydugumdan</t>
  </si>
  <si>
    <t>Binada oynayacak arkadaslarinin olmamasi</t>
  </si>
  <si>
    <t>Zeynep Doğu</t>
  </si>
  <si>
    <t>4C</t>
  </si>
  <si>
    <t>Covid-19 korkusu ve arkadaslarinin olumsuz davranislarindan cabuk etkilenme</t>
  </si>
  <si>
    <t>Tuna Mete Altınok</t>
  </si>
  <si>
    <t>Kalp pili var</t>
  </si>
  <si>
    <t>US</t>
  </si>
  <si>
    <t>Narin S. Usluer</t>
  </si>
  <si>
    <t>BAKICI ANNESI</t>
  </si>
  <si>
    <t>İL</t>
  </si>
  <si>
    <t>Yusuf Emir İlter</t>
  </si>
  <si>
    <t>Beril Sarı</t>
  </si>
  <si>
    <t>Abidinpasa</t>
  </si>
  <si>
    <t>Okula yeni basladigi icin arkadas edinmekte problem yasadi</t>
  </si>
  <si>
    <t>Ç</t>
  </si>
  <si>
    <t>Deniz Çınar Hatipoğlu</t>
  </si>
  <si>
    <t>03/9?</t>
  </si>
  <si>
    <t>Çİ</t>
  </si>
  <si>
    <t>Zeynep Saliha Çiftçi</t>
  </si>
  <si>
    <t>Alara Aktaş</t>
  </si>
  <si>
    <t>14/ ??/ 2012</t>
  </si>
  <si>
    <t>Kubilay Alpaslan</t>
  </si>
  <si>
    <t>Tuğba Bayram</t>
  </si>
  <si>
    <t>Diger: taksi</t>
  </si>
  <si>
    <t>"Ust kat" yazilmis</t>
  </si>
  <si>
    <t>Mira Aktaş</t>
  </si>
  <si>
    <t>14/2021?</t>
  </si>
  <si>
    <t>Çınar Güler</t>
  </si>
  <si>
    <t>Suleyman Nazif I.O.</t>
  </si>
  <si>
    <t>3D</t>
  </si>
  <si>
    <t>Sahintepe</t>
  </si>
  <si>
    <t>Zeynep Buse Bulut</t>
  </si>
  <si>
    <t>Tuzlucayir</t>
  </si>
  <si>
    <t>En kucuk kardesi 5 yasinda ve ozofagus atrezili bir cocuk. Dogustan oldugundan dolayi surekli hastaneye yatma durumumuzdan dolayi ya anneannesi ya da babaannesi bakmak zorunda kaldi. Cogu aninda annesi olarak yaninda olamadim. Bu yuzden psikoljik olarak cok etkilendi</t>
  </si>
  <si>
    <t>Seyit Çelebi</t>
  </si>
  <si>
    <t>NO</t>
  </si>
  <si>
    <t>Noor Al Abdullah</t>
  </si>
  <si>
    <t>Egitim yok</t>
  </si>
  <si>
    <t>Deniz Samur</t>
  </si>
  <si>
    <t>Okulda sportif, sanatsal ve egitimsel faaliyetler yok. Yakin cevrede de yok</t>
  </si>
  <si>
    <t>Deniz Doğan -Haritada DD (DD1 e karşılık geliyor)</t>
  </si>
  <si>
    <t>3E</t>
  </si>
  <si>
    <t>Y</t>
  </si>
  <si>
    <t>Muhammed Yusuf Abul</t>
  </si>
  <si>
    <t>Eda Coşkun</t>
  </si>
  <si>
    <t>Ecrin Naz Koçak</t>
  </si>
  <si>
    <t>Dİ</t>
  </si>
  <si>
    <t>Aras Dinç</t>
  </si>
  <si>
    <t>evet</t>
  </si>
  <si>
    <t>Ilgınsu Arslan</t>
  </si>
  <si>
    <t>Şİ</t>
  </si>
  <si>
    <t>Yağmur Şimşek</t>
  </si>
  <si>
    <t>Yağız Akgün - Haritada VE</t>
  </si>
  <si>
    <t>3F</t>
  </si>
  <si>
    <t>Erim Arslan</t>
  </si>
  <si>
    <t>Vahit Efe Doğan</t>
  </si>
  <si>
    <t>İH</t>
  </si>
  <si>
    <t>İhsan Metin</t>
  </si>
  <si>
    <t>Arabayla almaya yetisemiyorum</t>
  </si>
  <si>
    <t>Babasi bizimle yasamiyor</t>
  </si>
  <si>
    <t>H</t>
  </si>
  <si>
    <t>Zümrüt Hayal Şahin</t>
  </si>
  <si>
    <t>/2013</t>
  </si>
  <si>
    <t>FA</t>
  </si>
  <si>
    <t>Fatmanur Karaoğlu</t>
  </si>
  <si>
    <t>06/2029?</t>
  </si>
  <si>
    <t>Mustafa Küçükkafa</t>
  </si>
  <si>
    <t>Deniz Kaan Kandemir - Haritalamada DK</t>
  </si>
  <si>
    <t>Eylül Doğa Özyürek</t>
  </si>
  <si>
    <t>(Evimizin terasi diye not dusulmus) 0</t>
  </si>
  <si>
    <t>DU</t>
  </si>
  <si>
    <t>Bİ</t>
  </si>
  <si>
    <t>Duru Bilge Biçici</t>
  </si>
  <si>
    <t>Cok nadiren arkadsinin yeteri kadar olmadigini soyler ama genelde mutlu ve kendine yeten bir cocuk</t>
  </si>
  <si>
    <t>Deniz Özden</t>
  </si>
  <si>
    <t>Caglayan</t>
  </si>
  <si>
    <t>Arkadas sayisi yetersiz. Ailece gorusebildigimiz arkadasi yok. Oturdugumuz yerde de yasitlari pek yok</t>
  </si>
  <si>
    <t>Ecrin Şahin</t>
  </si>
  <si>
    <t>Berat Zehir</t>
  </si>
  <si>
    <t>Vardi satmak zorunda kaldik</t>
  </si>
  <si>
    <t>3 ogrenci oldugu icin servis sartlari agir geliyor</t>
  </si>
  <si>
    <t>3 kardes okuduklari icin</t>
  </si>
  <si>
    <t>Berat ikizine nazaran icine kapanik ve sessizdir. Kolay kolay kimse ile oynamaz. Parka ben veya ablasi olmadan asla cikmaz</t>
  </si>
  <si>
    <t>Ecrin Elif Çekil</t>
  </si>
  <si>
    <t>Mesafe cok yok ama tek basina kalkip giyinip gidiyor. Servisle olmasi daha iyi olurdu tabi ama en azindan aklim kalmazdi ona da maddiyat elvermiyor</t>
  </si>
  <si>
    <t>Maddi nedenler</t>
  </si>
  <si>
    <t>Ben calisiyorum, baba ayri. Ablasi okulda tek basina sorun yasiyoruz ve hiperaktivite tedavisi goruyor. Arkadas sayisi cok az</t>
  </si>
  <si>
    <t>Rüzgar Yatarkalkmaz</t>
  </si>
  <si>
    <t>CE</t>
  </si>
  <si>
    <t>Cemile Abdusselam Çelebi</t>
  </si>
  <si>
    <t>Dicle Dursun</t>
  </si>
  <si>
    <t>7+1?</t>
  </si>
  <si>
    <t>Farah Abdusselam Çelebi</t>
  </si>
  <si>
    <t>Azra Nur Arslan</t>
  </si>
  <si>
    <t>Nisa Nehir Arslan</t>
  </si>
  <si>
    <t>IŞ</t>
  </si>
  <si>
    <t>Işık Toprak Han</t>
  </si>
  <si>
    <t>Kartaltepe</t>
  </si>
  <si>
    <t>Ali Eren Bakır</t>
  </si>
  <si>
    <t>Cocugum yemegini yemek isterken yiyemiyor karni agriyor</t>
  </si>
  <si>
    <t>Hazal Çiltaş</t>
  </si>
  <si>
    <t>4D</t>
  </si>
  <si>
    <t>İM</t>
  </si>
  <si>
    <t>Mahmut İmat</t>
  </si>
  <si>
    <t xml:space="preserve">6(büyük ihtimalle 13-18 yaş arasi 2 cocuk da burada sayilmis) </t>
  </si>
  <si>
    <t>Elif Sevin</t>
  </si>
  <si>
    <t>JI</t>
  </si>
  <si>
    <t>Mustafa Thamir Jıbsh</t>
  </si>
  <si>
    <t>/2010</t>
  </si>
  <si>
    <t>İN</t>
  </si>
  <si>
    <t>İncilay Kuçat</t>
  </si>
  <si>
    <t>Maddi durum</t>
  </si>
  <si>
    <t>Zümrüt Buğlem (Hayal)  Şahin</t>
  </si>
  <si>
    <t>Misket Mah. 621. Sok. 10/11</t>
  </si>
  <si>
    <t>Hİ</t>
  </si>
  <si>
    <t>Hiranur Turan - Haritada HFT</t>
  </si>
  <si>
    <t>Sahintepe Mah. 643. Sok.</t>
  </si>
  <si>
    <t>Bahcesi olmayan mustakil ev</t>
  </si>
  <si>
    <t>Var uzuluyor</t>
  </si>
  <si>
    <t>EN</t>
  </si>
  <si>
    <t>Engin Balcı</t>
  </si>
  <si>
    <t xml:space="preserve">Sahintepe </t>
  </si>
  <si>
    <t>Berfin Şimşek</t>
  </si>
  <si>
    <t>ÜL</t>
  </si>
  <si>
    <t>İlkim Ülke</t>
  </si>
  <si>
    <t>Arkadasi yok</t>
  </si>
  <si>
    <t>Deniz Zeynel Akbıyık</t>
  </si>
  <si>
    <t>NE</t>
  </si>
  <si>
    <t>Nemşe Hikmet</t>
  </si>
  <si>
    <t>4G</t>
  </si>
  <si>
    <t>Babam vefat etti, maddi durumumuz kotu</t>
  </si>
  <si>
    <t>Ali Bulut Ayhan</t>
  </si>
  <si>
    <t>Arkadaslarinin kendisini oyunlara dahil etmedigini belirtiyor</t>
  </si>
  <si>
    <t>Azra Su Akyüz - Haritada AS?</t>
  </si>
  <si>
    <t>Abdullah Allawi</t>
  </si>
  <si>
    <t>Misket</t>
  </si>
  <si>
    <t>"Hicbiri degil" yazilmis</t>
  </si>
  <si>
    <t>Imkanimiz olmadigi icin</t>
  </si>
  <si>
    <t>Babasi vefat ettigi icin bazen kendini mutsuz hissediyor</t>
  </si>
  <si>
    <t>Cemre Bağbaşı</t>
  </si>
  <si>
    <t>UĞ</t>
  </si>
  <si>
    <t>Uğur Yıldırım</t>
  </si>
  <si>
    <t>Onur Can Şahin</t>
  </si>
  <si>
    <t>Engin Baş</t>
  </si>
  <si>
    <t>VU</t>
  </si>
  <si>
    <t>Deren Vurucu</t>
  </si>
  <si>
    <t>Her zaman gozetim altindadir yalniz hicbir yere gitmemektedir</t>
  </si>
  <si>
    <t>Kuzey Akci</t>
  </si>
  <si>
    <t>4+2</t>
  </si>
  <si>
    <t>Arkadaslarinin kendisine karsi olumsuz davranislari nedeniyle az arkadas edinebilmesi ve cevresinde guvenle vakit gecirebilecegi bir alanin olmamasi</t>
  </si>
  <si>
    <t>Ecrin Ada Kolbaşı</t>
  </si>
  <si>
    <t>Kız</t>
  </si>
  <si>
    <t>Tevfik İleri O.O.</t>
  </si>
  <si>
    <t>5A</t>
  </si>
  <si>
    <t>Arka Topraklık</t>
  </si>
  <si>
    <t>Yurume / Bisiklet</t>
  </si>
  <si>
    <t>Aleyna Alpaslan - Haritada AA1</t>
  </si>
  <si>
    <t>Ön Cebeci</t>
  </si>
  <si>
    <t>Ortaokul / lise mezunu</t>
  </si>
  <si>
    <t>Yurume / Ozel arac</t>
  </si>
  <si>
    <t>Alper Alaş</t>
  </si>
  <si>
    <t>Çamlıtepe</t>
  </si>
  <si>
    <t>Zeynep Duru Yılmaz</t>
  </si>
  <si>
    <t>Erzurum</t>
  </si>
  <si>
    <t>Efe Berk Akyol</t>
  </si>
  <si>
    <t>Begüm Hilal Cebeci</t>
  </si>
  <si>
    <t>Kendisinden küçük kardeşi olması aşırı kıskançlık sebebi oldu.</t>
  </si>
  <si>
    <t>Elif Demirci</t>
  </si>
  <si>
    <t>İlkokul mezunu</t>
  </si>
  <si>
    <t>Sık</t>
  </si>
  <si>
    <t>Eylül Elmas Toptaş</t>
  </si>
  <si>
    <t>Kendisini arada mutsuz hissediyor. Psikolojik sorunu yok ama arada arkadaşları dışlayınca mutsuz hissediyor.</t>
  </si>
  <si>
    <t>Mazen Hayyo</t>
  </si>
  <si>
    <t>İS</t>
  </si>
  <si>
    <t>İsmail Bahçe</t>
  </si>
  <si>
    <t>Bahceli apartman dairesi / Bahcesi olmayan apartman dairesi</t>
  </si>
  <si>
    <t>AV</t>
  </si>
  <si>
    <t>Azra Havva Avcı</t>
  </si>
  <si>
    <t>5B</t>
  </si>
  <si>
    <t>Sadece annesi, babası ve abisi ile dışarı çıkabilmektedir. Tek başına hiçbir zaman dışarı çıkmaz.</t>
  </si>
  <si>
    <t>Biraz içine kapanık bir çocuktur. Çekingen ve sessizdir.</t>
  </si>
  <si>
    <t>WE</t>
  </si>
  <si>
    <t>Welaa Hayyoo</t>
  </si>
  <si>
    <t>Maddi Durum</t>
  </si>
  <si>
    <t>RU</t>
  </si>
  <si>
    <t>Muhammed Ruziev</t>
  </si>
  <si>
    <t>Beren Yılmaz</t>
  </si>
  <si>
    <t>Pil Bitmiş</t>
  </si>
  <si>
    <t>Ev dışında insanlar ile sosyalleşebileceği güvenli alan olmaması veya kısıtlı olması.</t>
  </si>
  <si>
    <t>Ensar Altın</t>
  </si>
  <si>
    <t>Arda Turan</t>
  </si>
  <si>
    <t>Nisa Nur Yılmaz</t>
  </si>
  <si>
    <t>5C</t>
  </si>
  <si>
    <t>Ceylin Mutluer</t>
  </si>
  <si>
    <t>Buse Rana Yıldırım</t>
  </si>
  <si>
    <t>Zafer Tepe</t>
  </si>
  <si>
    <t>Maddi olanak</t>
  </si>
  <si>
    <t>Maddi Olanak</t>
  </si>
  <si>
    <t>Elanur Kayar</t>
  </si>
  <si>
    <t>Maddi yetersizlik</t>
  </si>
  <si>
    <t>Yürüme mesafesi az</t>
  </si>
  <si>
    <t>Kapıcı dairesi</t>
  </si>
  <si>
    <t>Hastalıklar ve geçimsizlik özel hayatını ve okul hayatını etkiledi, toparlanması biraz zor oldu.</t>
  </si>
  <si>
    <t>Su Çetin</t>
  </si>
  <si>
    <t>Sare Ecrin Atmaca</t>
  </si>
  <si>
    <t>Harita verisi yok: Haritalama çalışmasına katılmamış veya evi buffer dışında)</t>
  </si>
  <si>
    <t>evde yaşayan toplam kişi sayısı ve bu sayının dağılımı eşit değil</t>
  </si>
  <si>
    <t>Bos birakilmis</t>
  </si>
  <si>
    <t>Birden fazla secenek isaretlenmis</t>
  </si>
  <si>
    <t>Kırmızı: İki kere işaretlenenler</t>
  </si>
  <si>
    <t>Mavi: Boş bırakılanlar</t>
  </si>
  <si>
    <t>Yeşil: İsmi listede olmayanlar</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</si>
</sst>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000"/>
    <numFmt numFmtId="165" formatCode="mm/yyyy"/>
    <numFmt numFmtId="166" formatCode="m/yyyy"/>
    <numFmt numFmtId="167" formatCode="0.000000000"/>
    <numFmt numFmtId="168" formatCode="#,##0.000"/>
    <numFmt numFmtId="169" formatCode="0.000000"/>
    <numFmt numFmtId="170" formatCode="0.0000000"/>
    <numFmt numFmtId="171" formatCode="0.00000000"/>
    <numFmt numFmtId="172" formatCode="m\-d"/>
  </numFmts>
  <fonts count="13">
    <font>
      <sz val="12.0"/>
      <color theme="1"/>
      <name val="Calibri"/>
      <scheme val="minor"/>
    </font>
    <font>
      <sz val="12.0"/>
      <color theme="1"/>
      <name val="Calibri"/>
    </font>
    <font>
      <b/>
      <sz val="12.0"/>
      <color theme="1"/>
      <name val="Calibri"/>
    </font>
    <font>
      <b/>
      <sz val="12.0"/>
      <color rgb="FFFF0000"/>
      <name val="Arial"/>
    </font>
    <font>
      <b/>
      <sz val="11.0"/>
      <color rgb="FFFF0000"/>
      <name val="Calibri"/>
    </font>
    <font>
      <b/>
      <sz val="12.0"/>
      <color rgb="FFFF0000"/>
      <name val="Calibri"/>
    </font>
    <font>
      <b/>
      <sz val="12.0"/>
      <color rgb="FFFF00FF"/>
      <name val="Calibri"/>
    </font>
    <font>
      <b/>
      <sz val="12.0"/>
      <color theme="4"/>
      <name val="Calibri"/>
    </font>
    <font>
      <sz val="12.0"/>
      <color theme="1"/>
      <name val="Arial"/>
    </font>
    <font>
      <b/>
      <sz val="12.0"/>
      <color theme="1"/>
      <name val="Arial"/>
    </font>
    <font>
      <sz val="12.0"/>
      <color rgb="FF000000"/>
      <name val="Calibri"/>
    </font>
    <font>
      <sz val="12.0"/>
      <color rgb="FF8EAADB"/>
      <name val="Calibri"/>
    </font>
    <font>
      <sz val="11.0"/>
      <color theme="1"/>
      <name val="Calibri"/>
    </font>
  </fonts>
  <fills count="25">
    <fill>
      <patternFill patternType="none"/>
    </fill>
    <fill>
      <patternFill patternType="lightGray"/>
    </fill>
    <fill>
      <patternFill patternType="solid">
        <fgColor rgb="FFD9E2F3"/>
        <bgColor rgb="FFD9E2F3"/>
      </patternFill>
    </fill>
    <fill>
      <patternFill patternType="solid">
        <fgColor rgb="FFE2EFD9"/>
        <bgColor rgb="FFE2EFD9"/>
      </patternFill>
    </fill>
    <fill>
      <patternFill patternType="solid">
        <fgColor rgb="FFFFFF00"/>
        <bgColor rgb="FFFFFF00"/>
      </patternFill>
    </fill>
    <fill>
      <patternFill patternType="solid">
        <fgColor rgb="FFECECEC"/>
        <bgColor rgb="FFECECEC"/>
      </patternFill>
    </fill>
    <fill>
      <patternFill patternType="solid">
        <fgColor rgb="FFC5E0B3"/>
        <bgColor rgb="FFC5E0B3"/>
      </patternFill>
    </fill>
    <fill>
      <patternFill patternType="solid">
        <fgColor rgb="FFF7CAAC"/>
        <bgColor rgb="FFF7CAAC"/>
      </patternFill>
    </fill>
    <fill>
      <patternFill patternType="solid">
        <fgColor rgb="FFFBE4D5"/>
        <bgColor rgb="FFFBE4D5"/>
      </patternFill>
    </fill>
    <fill>
      <patternFill patternType="solid">
        <fgColor rgb="FFFEF2CB"/>
        <bgColor rgb="FFFEF2CB"/>
      </patternFill>
    </fill>
    <fill>
      <patternFill patternType="solid">
        <fgColor rgb="FFE16553"/>
        <bgColor rgb="FFE16553"/>
      </patternFill>
    </fill>
    <fill>
      <patternFill patternType="solid">
        <fgColor rgb="FF000000"/>
        <bgColor rgb="FF000000"/>
      </patternFill>
    </fill>
    <fill>
      <patternFill patternType="solid">
        <fgColor rgb="FF92D050"/>
        <bgColor rgb="FF92D050"/>
      </patternFill>
    </fill>
    <fill>
      <patternFill patternType="solid">
        <fgColor rgb="FFDEEAF6"/>
        <bgColor rgb="FFDEEAF6"/>
      </patternFill>
    </fill>
    <fill>
      <patternFill patternType="solid">
        <fgColor theme="4"/>
        <bgColor theme="4"/>
      </patternFill>
    </fill>
    <fill>
      <patternFill patternType="solid">
        <fgColor rgb="FF8EAADB"/>
        <bgColor rgb="FF8EAADB"/>
      </patternFill>
    </fill>
    <fill>
      <patternFill patternType="solid">
        <fgColor rgb="FFEA9999"/>
        <bgColor rgb="FFEA9999"/>
      </patternFill>
    </fill>
    <fill>
      <patternFill patternType="solid">
        <fgColor rgb="FFFF0000"/>
        <bgColor rgb="FFFF0000"/>
      </patternFill>
    </fill>
    <fill>
      <patternFill patternType="solid">
        <fgColor rgb="FFB4C6E7"/>
        <bgColor rgb="FFB4C6E7"/>
      </patternFill>
    </fill>
    <fill>
      <patternFill patternType="solid">
        <fgColor rgb="FF2F5496"/>
        <bgColor rgb="FF2F5496"/>
      </patternFill>
    </fill>
    <fill>
      <patternFill patternType="solid">
        <fgColor theme="0"/>
        <bgColor theme="0"/>
      </patternFill>
    </fill>
    <fill>
      <patternFill patternType="solid">
        <fgColor rgb="FF00B0F0"/>
        <bgColor rgb="FF00B0F0"/>
      </patternFill>
    </fill>
    <fill>
      <patternFill patternType="solid">
        <fgColor rgb="FFFFFFFF"/>
        <bgColor rgb="FFFFFFFF"/>
      </patternFill>
    </fill>
    <fill>
      <patternFill patternType="solid">
        <fgColor rgb="FFA8D08D"/>
        <bgColor rgb="FFA8D08D"/>
      </patternFill>
    </fill>
    <fill>
      <patternFill patternType="solid">
        <fgColor rgb="FFFF7C80"/>
        <bgColor rgb="FFFF7C80"/>
      </patternFill>
    </fill>
  </fills>
  <borders count="5">
    <border/>
    <border>
      <left/>
      <right/>
      <top/>
      <bottom/>
    </border>
    <border>
      <left style="thin">
        <color rgb="FF000000"/>
      </left>
      <right/>
      <top/>
      <bottom/>
    </border>
    <border>
      <left style="thin">
        <color rgb="FF000000"/>
      </lef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Font="1"/>
    <xf borderId="0" fillId="0" fontId="2" numFmtId="0" xfId="0" applyFont="1"/>
    <xf borderId="1" fillId="2" fontId="1" numFmtId="0" xfId="0" applyBorder="1" applyFill="1" applyFont="1"/>
    <xf borderId="2" fillId="3" fontId="3" numFmtId="164" xfId="0" applyBorder="1" applyFill="1" applyFont="1" applyNumberFormat="1"/>
    <xf borderId="1" fillId="3" fontId="3" numFmtId="164" xfId="0" applyBorder="1" applyFont="1" applyNumberFormat="1"/>
    <xf borderId="1" fillId="4" fontId="4" numFmtId="0" xfId="0" applyBorder="1" applyFill="1" applyFont="1"/>
    <xf borderId="1" fillId="5" fontId="5" numFmtId="164" xfId="0" applyAlignment="1" applyBorder="1" applyFill="1" applyFont="1" applyNumberFormat="1">
      <alignment horizontal="center"/>
    </xf>
    <xf borderId="2" fillId="6" fontId="6" numFmtId="164" xfId="0" applyBorder="1" applyFill="1" applyFont="1" applyNumberFormat="1"/>
    <xf borderId="1" fillId="6" fontId="6" numFmtId="164" xfId="0" applyBorder="1" applyFont="1" applyNumberFormat="1"/>
    <xf borderId="1" fillId="4" fontId="6" numFmtId="0" xfId="0" applyBorder="1" applyFont="1"/>
    <xf borderId="1" fillId="5" fontId="6" numFmtId="164" xfId="0" applyAlignment="1" applyBorder="1" applyFont="1" applyNumberFormat="1">
      <alignment horizontal="center"/>
    </xf>
    <xf borderId="2" fillId="5" fontId="1" numFmtId="164" xfId="0" applyAlignment="1" applyBorder="1" applyFont="1" applyNumberFormat="1">
      <alignment horizontal="center"/>
    </xf>
    <xf borderId="1" fillId="5" fontId="1" numFmtId="164" xfId="0" applyAlignment="1" applyBorder="1" applyFont="1" applyNumberFormat="1">
      <alignment horizontal="center"/>
    </xf>
    <xf borderId="0" fillId="0" fontId="1" numFmtId="1" xfId="0" applyAlignment="1" applyFont="1" applyNumberFormat="1">
      <alignment horizontal="center"/>
    </xf>
    <xf borderId="2" fillId="6" fontId="7" numFmtId="164" xfId="0" applyAlignment="1" applyBorder="1" applyFont="1" applyNumberFormat="1">
      <alignment horizontal="right" vertical="center"/>
    </xf>
    <xf borderId="1" fillId="6" fontId="7" numFmtId="164" xfId="0" applyAlignment="1" applyBorder="1" applyFont="1" applyNumberFormat="1">
      <alignment horizontal="right" vertical="center"/>
    </xf>
    <xf borderId="1" fillId="5" fontId="7" numFmtId="164" xfId="0" applyAlignment="1" applyBorder="1" applyFont="1" applyNumberFormat="1">
      <alignment horizontal="center" vertical="center"/>
    </xf>
    <xf borderId="1" fillId="4" fontId="7" numFmtId="164" xfId="0" applyBorder="1" applyFont="1" applyNumberFormat="1"/>
    <xf borderId="1" fillId="4" fontId="7" numFmtId="164" xfId="0" applyAlignment="1" applyBorder="1" applyFont="1" applyNumberFormat="1">
      <alignment horizontal="right"/>
    </xf>
    <xf borderId="2" fillId="4" fontId="1" numFmtId="164" xfId="0" applyAlignment="1" applyBorder="1" applyFont="1" applyNumberFormat="1">
      <alignment horizontal="center"/>
    </xf>
    <xf borderId="1" fillId="4" fontId="1" numFmtId="164" xfId="0" applyAlignment="1" applyBorder="1" applyFont="1" applyNumberFormat="1">
      <alignment horizontal="center"/>
    </xf>
    <xf borderId="1" fillId="7" fontId="1" numFmtId="0" xfId="0" applyBorder="1" applyFill="1" applyFont="1"/>
    <xf borderId="1" fillId="4" fontId="1" numFmtId="0" xfId="0" applyBorder="1" applyFont="1"/>
    <xf borderId="1" fillId="4" fontId="1" numFmtId="0" xfId="0" applyAlignment="1" applyBorder="1" applyFont="1">
      <alignment horizontal="center" vertical="center"/>
    </xf>
    <xf borderId="1" fillId="8" fontId="1" numFmtId="0" xfId="0" applyAlignment="1" applyBorder="1" applyFill="1" applyFont="1">
      <alignment horizontal="center" vertical="center"/>
    </xf>
    <xf borderId="1" fillId="9" fontId="1" numFmtId="0" xfId="0" applyBorder="1" applyFill="1" applyFont="1"/>
    <xf borderId="1" fillId="10" fontId="1" numFmtId="0" xfId="0" applyBorder="1" applyFill="1" applyFont="1"/>
    <xf borderId="3" fillId="0" fontId="8" numFmtId="164" xfId="0" applyBorder="1" applyFont="1" applyNumberFormat="1"/>
    <xf borderId="0" fillId="0" fontId="8" numFmtId="164" xfId="0" applyFont="1" applyNumberFormat="1"/>
    <xf borderId="0" fillId="0" fontId="1" numFmtId="164" xfId="0" applyAlignment="1" applyFont="1" applyNumberFormat="1">
      <alignment horizontal="center"/>
    </xf>
    <xf borderId="3" fillId="0" fontId="1" numFmtId="164" xfId="0" applyAlignment="1" applyBorder="1" applyFont="1" applyNumberFormat="1">
      <alignment horizontal="center"/>
    </xf>
    <xf borderId="0" fillId="0" fontId="8" numFmtId="164" xfId="0" applyAlignment="1" applyFont="1" applyNumberFormat="1">
      <alignment horizontal="center"/>
    </xf>
    <xf borderId="1" fillId="11" fontId="1" numFmtId="164" xfId="0" applyBorder="1" applyFill="1" applyFont="1" applyNumberFormat="1"/>
    <xf borderId="0" fillId="0" fontId="8" numFmtId="1" xfId="0" applyAlignment="1" applyFont="1" applyNumberFormat="1">
      <alignment horizontal="center"/>
    </xf>
    <xf borderId="3" fillId="0" fontId="2" numFmtId="0" xfId="0" applyAlignment="1" applyBorder="1" applyFont="1">
      <alignment horizontal="right"/>
    </xf>
    <xf borderId="0" fillId="0" fontId="1" numFmtId="0" xfId="0" applyAlignment="1" applyFont="1">
      <alignment horizontal="right"/>
    </xf>
    <xf borderId="0" fillId="0" fontId="2" numFmtId="0" xfId="0" applyAlignment="1" applyFont="1">
      <alignment horizontal="right"/>
    </xf>
    <xf borderId="0" fillId="0" fontId="8" numFmtId="164" xfId="0" applyAlignment="1" applyFont="1" applyNumberFormat="1">
      <alignment horizontal="center" vertical="center"/>
    </xf>
    <xf borderId="3" fillId="0" fontId="1" numFmtId="164" xfId="0" applyBorder="1" applyFont="1" applyNumberFormat="1"/>
    <xf borderId="0" fillId="0" fontId="1" numFmtId="164" xfId="0" applyFont="1" applyNumberFormat="1"/>
    <xf borderId="0" fillId="0" fontId="1" numFmtId="0" xfId="0" applyAlignment="1" applyFont="1">
      <alignment horizontal="center" vertical="center"/>
    </xf>
    <xf borderId="0" fillId="0" fontId="1" numFmtId="165" xfId="0" applyAlignment="1" applyFont="1" applyNumberFormat="1">
      <alignment horizontal="right"/>
    </xf>
    <xf borderId="0" fillId="0" fontId="8" numFmtId="1" xfId="0" applyAlignment="1" applyFont="1" applyNumberFormat="1">
      <alignment horizontal="right"/>
    </xf>
    <xf borderId="0" fillId="0" fontId="1" numFmtId="1" xfId="0" applyAlignment="1" applyFont="1" applyNumberFormat="1">
      <alignment horizontal="right"/>
    </xf>
    <xf borderId="0" fillId="0" fontId="1" numFmtId="166" xfId="0" applyAlignment="1" applyFont="1" applyNumberFormat="1">
      <alignment horizontal="right"/>
    </xf>
    <xf borderId="1" fillId="12" fontId="1" numFmtId="0" xfId="0" applyBorder="1" applyFill="1" applyFont="1"/>
    <xf borderId="1" fillId="9" fontId="8" numFmtId="0" xfId="0" applyBorder="1" applyFont="1"/>
    <xf borderId="1" fillId="13" fontId="1" numFmtId="0" xfId="0" applyBorder="1" applyFill="1" applyFont="1"/>
    <xf borderId="1" fillId="13" fontId="1" numFmtId="164" xfId="0" applyAlignment="1" applyBorder="1" applyFont="1" applyNumberFormat="1">
      <alignment horizontal="center"/>
    </xf>
    <xf borderId="2" fillId="13" fontId="1" numFmtId="164" xfId="0" applyBorder="1" applyFont="1" applyNumberFormat="1"/>
    <xf borderId="1" fillId="13" fontId="1" numFmtId="164" xfId="0" applyBorder="1" applyFont="1" applyNumberFormat="1"/>
    <xf borderId="1" fillId="14" fontId="1" numFmtId="0" xfId="0" applyBorder="1" applyFill="1" applyFont="1"/>
    <xf borderId="1" fillId="13" fontId="1" numFmtId="0" xfId="0" applyAlignment="1" applyBorder="1" applyFont="1">
      <alignment horizontal="center" vertical="center"/>
    </xf>
    <xf borderId="1" fillId="2" fontId="8" numFmtId="0" xfId="0" applyBorder="1" applyFont="1"/>
    <xf borderId="1" fillId="2" fontId="1" numFmtId="164" xfId="0" applyAlignment="1" applyBorder="1" applyFont="1" applyNumberFormat="1">
      <alignment horizontal="center"/>
    </xf>
    <xf borderId="2" fillId="2" fontId="1" numFmtId="164" xfId="0" applyBorder="1" applyFont="1" applyNumberFormat="1"/>
    <xf borderId="1" fillId="2" fontId="1" numFmtId="164" xfId="0" applyBorder="1" applyFont="1" applyNumberFormat="1"/>
    <xf borderId="1" fillId="2" fontId="1" numFmtId="0" xfId="0" applyAlignment="1" applyBorder="1" applyFont="1">
      <alignment horizontal="center" vertical="center"/>
    </xf>
    <xf borderId="1" fillId="15" fontId="1" numFmtId="0" xfId="0" applyBorder="1" applyFill="1" applyFont="1"/>
    <xf borderId="1" fillId="15" fontId="1" numFmtId="164" xfId="0" applyAlignment="1" applyBorder="1" applyFont="1" applyNumberFormat="1">
      <alignment horizontal="center"/>
    </xf>
    <xf borderId="3" fillId="0" fontId="9" numFmtId="167" xfId="0" applyAlignment="1" applyBorder="1" applyFont="1" applyNumberFormat="1">
      <alignment horizontal="right" vertical="center"/>
    </xf>
    <xf borderId="0" fillId="0" fontId="8" numFmtId="167" xfId="0" applyAlignment="1" applyFont="1" applyNumberFormat="1">
      <alignment horizontal="right" vertical="center"/>
    </xf>
    <xf borderId="0" fillId="0" fontId="9" numFmtId="167" xfId="0" applyAlignment="1" applyFont="1" applyNumberFormat="1">
      <alignment horizontal="right" vertical="center"/>
    </xf>
    <xf borderId="2" fillId="15" fontId="1" numFmtId="164" xfId="0" applyBorder="1" applyFont="1" applyNumberFormat="1"/>
    <xf borderId="1" fillId="15" fontId="1" numFmtId="164" xfId="0" applyBorder="1" applyFont="1" applyNumberFormat="1"/>
    <xf borderId="1" fillId="15" fontId="1" numFmtId="0" xfId="0" applyAlignment="1" applyBorder="1" applyFont="1">
      <alignment horizontal="center" vertical="center"/>
    </xf>
    <xf borderId="0" fillId="0" fontId="8" numFmtId="0" xfId="0" applyAlignment="1" applyFont="1">
      <alignment horizontal="right"/>
    </xf>
    <xf borderId="0" fillId="0" fontId="1" numFmtId="165" xfId="0" applyFont="1" applyNumberFormat="1"/>
    <xf borderId="1" fillId="16" fontId="1" numFmtId="0" xfId="0" applyAlignment="1" applyBorder="1" applyFill="1" applyFont="1">
      <alignment horizontal="right"/>
    </xf>
    <xf borderId="1" fillId="16" fontId="1" numFmtId="0" xfId="0" applyBorder="1" applyFont="1"/>
    <xf borderId="0" fillId="0" fontId="8" numFmtId="164" xfId="0" applyAlignment="1" applyFont="1" applyNumberFormat="1">
      <alignment horizontal="right"/>
    </xf>
    <xf borderId="2" fillId="9" fontId="1" numFmtId="164" xfId="0" applyBorder="1" applyFont="1" applyNumberFormat="1"/>
    <xf borderId="1" fillId="9" fontId="1" numFmtId="164" xfId="0" applyBorder="1" applyFont="1" applyNumberFormat="1"/>
    <xf borderId="1" fillId="9" fontId="1" numFmtId="0" xfId="0" applyAlignment="1" applyBorder="1" applyFont="1">
      <alignment horizontal="center" vertical="center"/>
    </xf>
    <xf borderId="1" fillId="9" fontId="1" numFmtId="0" xfId="0" applyAlignment="1" applyBorder="1" applyFont="1">
      <alignment horizontal="right"/>
    </xf>
    <xf borderId="1" fillId="9" fontId="1" numFmtId="165" xfId="0" applyAlignment="1" applyBorder="1" applyFont="1" applyNumberFormat="1">
      <alignment horizontal="right"/>
    </xf>
    <xf borderId="1" fillId="17" fontId="1" numFmtId="0" xfId="0" applyBorder="1" applyFill="1" applyFont="1"/>
    <xf borderId="1" fillId="8" fontId="1" numFmtId="0" xfId="0" applyBorder="1" applyFont="1"/>
    <xf borderId="0" fillId="0" fontId="10" numFmtId="0" xfId="0" applyFont="1"/>
    <xf borderId="0" fillId="0" fontId="8" numFmtId="0" xfId="0" applyFont="1"/>
    <xf borderId="0" fillId="0" fontId="10" numFmtId="0" xfId="0" applyAlignment="1" applyFont="1">
      <alignment horizontal="right"/>
    </xf>
    <xf borderId="3" fillId="0" fontId="8" numFmtId="168" xfId="0" applyBorder="1" applyFont="1" applyNumberFormat="1"/>
    <xf borderId="1" fillId="18" fontId="8" numFmtId="0" xfId="0" applyBorder="1" applyFill="1" applyFont="1"/>
    <xf borderId="1" fillId="18" fontId="1" numFmtId="0" xfId="0" applyBorder="1" applyFont="1"/>
    <xf borderId="1" fillId="18" fontId="1" numFmtId="164" xfId="0" applyAlignment="1" applyBorder="1" applyFont="1" applyNumberFormat="1">
      <alignment horizontal="center"/>
    </xf>
    <xf borderId="2" fillId="18" fontId="1" numFmtId="164" xfId="0" applyBorder="1" applyFont="1" applyNumberFormat="1"/>
    <xf borderId="1" fillId="18" fontId="1" numFmtId="164" xfId="0" applyBorder="1" applyFont="1" applyNumberFormat="1"/>
    <xf borderId="1" fillId="19" fontId="11" numFmtId="0" xfId="0" applyBorder="1" applyFill="1" applyFont="1"/>
    <xf borderId="1" fillId="18" fontId="1" numFmtId="0" xfId="0" applyAlignment="1" applyBorder="1" applyFont="1">
      <alignment horizontal="center" vertical="center"/>
    </xf>
    <xf borderId="0" fillId="0" fontId="1" numFmtId="164" xfId="0" applyAlignment="1" applyFont="1" applyNumberFormat="1">
      <alignment horizontal="center" vertical="center"/>
    </xf>
    <xf borderId="1" fillId="9" fontId="8" numFmtId="164" xfId="0" applyAlignment="1" applyBorder="1" applyFont="1" applyNumberFormat="1">
      <alignment horizontal="center"/>
    </xf>
    <xf borderId="1" fillId="9" fontId="1" numFmtId="164" xfId="0" applyAlignment="1" applyBorder="1" applyFont="1" applyNumberFormat="1">
      <alignment horizontal="center"/>
    </xf>
    <xf borderId="0" fillId="0" fontId="1" numFmtId="49" xfId="0" applyAlignment="1" applyFont="1" applyNumberFormat="1">
      <alignment horizontal="right"/>
    </xf>
    <xf borderId="2" fillId="9" fontId="1" numFmtId="164" xfId="0" applyAlignment="1" applyBorder="1" applyFont="1" applyNumberFormat="1">
      <alignment horizontal="center"/>
    </xf>
    <xf borderId="1" fillId="4" fontId="1" numFmtId="0" xfId="0" applyAlignment="1" applyBorder="1" applyFont="1">
      <alignment horizontal="center"/>
    </xf>
    <xf borderId="1" fillId="4" fontId="10" numFmtId="0" xfId="0" applyBorder="1" applyFont="1"/>
    <xf borderId="1" fillId="11" fontId="1" numFmtId="164" xfId="0" applyAlignment="1" applyBorder="1" applyFont="1" applyNumberFormat="1">
      <alignment horizontal="center"/>
    </xf>
    <xf borderId="0" fillId="0" fontId="8" numFmtId="169" xfId="0" applyAlignment="1" applyFont="1" applyNumberFormat="1">
      <alignment horizontal="right" vertical="center"/>
    </xf>
    <xf borderId="0" fillId="0" fontId="9" numFmtId="170" xfId="0" applyAlignment="1" applyFont="1" applyNumberFormat="1">
      <alignment horizontal="right" vertical="center"/>
    </xf>
    <xf borderId="3" fillId="0" fontId="9" numFmtId="171" xfId="0" applyAlignment="1" applyBorder="1" applyFont="1" applyNumberFormat="1">
      <alignment horizontal="right" vertical="center"/>
    </xf>
    <xf borderId="0" fillId="0" fontId="8" numFmtId="171" xfId="0" applyAlignment="1" applyFont="1" applyNumberFormat="1">
      <alignment horizontal="right" vertical="center"/>
    </xf>
    <xf borderId="0" fillId="0" fontId="9" numFmtId="171" xfId="0" applyAlignment="1" applyFont="1" applyNumberFormat="1">
      <alignment horizontal="right" vertical="center"/>
    </xf>
    <xf borderId="0" fillId="0" fontId="1" numFmtId="164" xfId="0" applyAlignment="1" applyFont="1" applyNumberFormat="1">
      <alignment horizontal="right"/>
    </xf>
    <xf borderId="2" fillId="18" fontId="1" numFmtId="164" xfId="0" applyAlignment="1" applyBorder="1" applyFont="1" applyNumberFormat="1">
      <alignment horizontal="center"/>
    </xf>
    <xf borderId="2" fillId="20" fontId="9" numFmtId="171" xfId="0" applyAlignment="1" applyBorder="1" applyFill="1" applyFont="1" applyNumberFormat="1">
      <alignment horizontal="right" vertical="center"/>
    </xf>
    <xf borderId="1" fillId="20" fontId="8" numFmtId="171" xfId="0" applyAlignment="1" applyBorder="1" applyFont="1" applyNumberFormat="1">
      <alignment horizontal="right" vertical="center"/>
    </xf>
    <xf borderId="1" fillId="20" fontId="9" numFmtId="171" xfId="0" applyAlignment="1" applyBorder="1" applyFont="1" applyNumberFormat="1">
      <alignment horizontal="right" vertical="center"/>
    </xf>
    <xf borderId="1" fillId="20" fontId="8" numFmtId="164" xfId="0" applyAlignment="1" applyBorder="1" applyFont="1" applyNumberFormat="1">
      <alignment horizontal="center" vertical="center"/>
    </xf>
    <xf borderId="1" fillId="21" fontId="1" numFmtId="0" xfId="0" applyBorder="1" applyFill="1" applyFont="1"/>
    <xf borderId="0" fillId="0" fontId="12" numFmtId="0" xfId="0" applyAlignment="1" applyFont="1">
      <alignment horizontal="right"/>
    </xf>
    <xf borderId="1" fillId="22" fontId="1" numFmtId="0" xfId="0" applyBorder="1" applyFill="1" applyFont="1"/>
    <xf borderId="3" fillId="0" fontId="1" numFmtId="0" xfId="0" applyBorder="1" applyFont="1"/>
    <xf borderId="0" fillId="0" fontId="1" numFmtId="172" xfId="0" applyAlignment="1" applyFont="1" applyNumberFormat="1">
      <alignment horizontal="right"/>
    </xf>
    <xf borderId="2" fillId="2" fontId="1" numFmtId="164" xfId="0" applyAlignment="1" applyBorder="1" applyFont="1" applyNumberFormat="1">
      <alignment horizontal="center"/>
    </xf>
    <xf borderId="2" fillId="23" fontId="8" numFmtId="164" xfId="0" applyBorder="1" applyFill="1" applyFont="1" applyNumberFormat="1"/>
    <xf borderId="1" fillId="23" fontId="8" numFmtId="164" xfId="0" applyBorder="1" applyFont="1" applyNumberFormat="1"/>
    <xf borderId="1" fillId="23" fontId="1" numFmtId="164" xfId="0" applyAlignment="1" applyBorder="1" applyFont="1" applyNumberFormat="1">
      <alignment horizontal="center"/>
    </xf>
    <xf borderId="2" fillId="23" fontId="1" numFmtId="164" xfId="0" applyAlignment="1" applyBorder="1" applyFont="1" applyNumberFormat="1">
      <alignment horizontal="center"/>
    </xf>
    <xf borderId="2" fillId="23" fontId="1" numFmtId="164" xfId="0" applyBorder="1" applyFont="1" applyNumberFormat="1"/>
    <xf borderId="1" fillId="23" fontId="1" numFmtId="164" xfId="0" applyBorder="1" applyFont="1" applyNumberFormat="1"/>
    <xf borderId="1" fillId="23" fontId="1" numFmtId="0" xfId="0" applyBorder="1" applyFont="1"/>
    <xf borderId="1" fillId="23" fontId="1" numFmtId="0" xfId="0" applyAlignment="1" applyBorder="1" applyFont="1">
      <alignment horizontal="center" vertical="center"/>
    </xf>
    <xf borderId="1" fillId="23" fontId="1" numFmtId="0" xfId="0" applyAlignment="1" applyBorder="1" applyFont="1">
      <alignment horizontal="right"/>
    </xf>
    <xf borderId="1" fillId="23" fontId="1" numFmtId="165" xfId="0" applyAlignment="1" applyBorder="1" applyFont="1" applyNumberFormat="1">
      <alignment horizontal="right"/>
    </xf>
    <xf borderId="0" fillId="0" fontId="8" numFmtId="0" xfId="0" applyAlignment="1" applyFont="1">
      <alignment horizontal="center" vertical="center"/>
    </xf>
    <xf borderId="1" fillId="11" fontId="1" numFmtId="0" xfId="0" applyBorder="1" applyFont="1"/>
    <xf borderId="0" fillId="0" fontId="1" numFmtId="17" xfId="0" applyFont="1" applyNumberFormat="1"/>
    <xf borderId="1" fillId="24" fontId="1" numFmtId="0" xfId="0" applyBorder="1" applyFill="1" applyFont="1"/>
    <xf borderId="3" fillId="0" fontId="8" numFmtId="164" xfId="0" applyAlignment="1" applyBorder="1" applyFont="1" applyNumberFormat="1">
      <alignment horizontal="center"/>
    </xf>
    <xf borderId="3" fillId="0" fontId="9" numFmtId="164" xfId="0" applyAlignment="1" applyBorder="1" applyFont="1" applyNumberFormat="1">
      <alignment horizontal="right" vertical="center"/>
    </xf>
    <xf borderId="0" fillId="0" fontId="8" numFmtId="164" xfId="0" applyAlignment="1" applyFont="1" applyNumberFormat="1">
      <alignment horizontal="right" vertical="center"/>
    </xf>
    <xf borderId="0" fillId="0" fontId="9" numFmtId="164" xfId="0" applyAlignment="1" applyFont="1" applyNumberFormat="1">
      <alignment horizontal="right" vertical="center"/>
    </xf>
    <xf borderId="0" fillId="0" fontId="2" numFmtId="0" xfId="0" applyAlignment="1" applyFont="1">
      <alignment shrinkToFit="0" wrapText="1"/>
    </xf>
    <xf borderId="4" fillId="16" fontId="1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0"/>
    <col customWidth="1" min="2" max="2" width="3.44"/>
    <col customWidth="1" hidden="1" min="3" max="3" width="8.11"/>
    <col customWidth="1" hidden="1" min="4" max="4" width="6.11"/>
    <col customWidth="1" hidden="1" min="5" max="5" width="36.11"/>
    <col customWidth="1" hidden="1" min="6" max="6" width="16.11"/>
    <col customWidth="1" hidden="1" min="7" max="7" width="8.44"/>
    <col customWidth="1" min="8" max="8" width="14.22"/>
    <col customWidth="1" min="9" max="9" width="14.33"/>
    <col customWidth="1" min="10" max="10" width="4.44"/>
    <col customWidth="1" min="11" max="11" width="5.11"/>
    <col customWidth="1" min="12" max="12" width="9.67"/>
    <col customWidth="1" min="13" max="13" width="8.0"/>
    <col customWidth="1" min="14" max="14" width="24.0"/>
    <col customWidth="1" min="15" max="16" width="28.44"/>
    <col customWidth="1" min="17" max="17" width="24.78"/>
    <col customWidth="1" min="18" max="18" width="23.78"/>
    <col customWidth="1" min="19" max="19" width="22.0"/>
    <col customWidth="1" min="20" max="20" width="22.78"/>
    <col customWidth="1" min="21" max="21" width="22.44"/>
    <col customWidth="1" min="22" max="22" width="23.44"/>
    <col customWidth="1" min="23" max="23" width="21.67"/>
    <col customWidth="1" min="24" max="25" width="22.44"/>
    <col customWidth="1" min="26" max="26" width="25.44"/>
    <col customWidth="1" min="27" max="27" width="23.44"/>
    <col customWidth="1" min="28" max="29" width="24.44"/>
    <col customWidth="1" min="30" max="30" width="25.44"/>
    <col customWidth="1" min="31" max="31" width="23.44"/>
    <col customWidth="1" min="32" max="33" width="24.44"/>
    <col customWidth="1" min="34" max="34" width="17.11"/>
    <col customWidth="1" min="35" max="35" width="21.33"/>
    <col customWidth="1" min="36" max="36" width="19.67"/>
    <col customWidth="1" min="37" max="37" width="17.33"/>
    <col customWidth="1" min="38" max="38" width="27.11"/>
    <col customWidth="1" min="39" max="39" width="26.44"/>
    <col customWidth="1" min="40" max="40" width="31.78"/>
    <col customWidth="1" min="41" max="41" width="24.78"/>
    <col customWidth="1" min="42" max="42" width="24.33"/>
    <col customWidth="1" min="43" max="43" width="26.11"/>
    <col customWidth="1" min="44" max="44" width="31.44"/>
    <col customWidth="1" min="45" max="45" width="24.44"/>
    <col customWidth="1" min="46" max="46" width="24.0"/>
    <col customWidth="1" min="47" max="47" width="30.0"/>
    <col customWidth="1" min="48" max="48" width="35.33"/>
    <col customWidth="1" min="49" max="49" width="27.78"/>
    <col customWidth="1" min="50" max="50" width="28.44"/>
    <col customWidth="1" min="51" max="51" width="30.0"/>
    <col customWidth="1" min="52" max="52" width="35.33"/>
    <col customWidth="1" min="53" max="53" width="28.44"/>
    <col customWidth="1" min="54" max="54" width="27.78"/>
    <col customWidth="1" min="55" max="69" width="37.0"/>
    <col customWidth="1" min="70" max="70" width="21.11"/>
    <col customWidth="1" min="71" max="71" width="23.44"/>
    <col customWidth="1" min="72" max="72" width="28.0"/>
    <col customWidth="1" min="73" max="73" width="23.11"/>
    <col customWidth="1" min="74" max="88" width="37.0"/>
    <col customWidth="1" min="89" max="89" width="23.44"/>
    <col customWidth="1" min="90" max="90" width="22.33"/>
    <col customWidth="1" min="91" max="91" width="19.11"/>
    <col customWidth="1" min="92" max="92" width="20.67"/>
    <col customWidth="1" min="93" max="93" width="27.67"/>
    <col customWidth="1" min="94" max="94" width="24.0"/>
    <col customWidth="1" min="95" max="95" width="30.33"/>
    <col customWidth="1" min="96" max="96" width="31.33"/>
    <col customWidth="1" min="97" max="97" width="25.67"/>
    <col customWidth="1" min="98" max="98" width="32.67"/>
    <col customWidth="1" min="99" max="99" width="23.33"/>
    <col customWidth="1" min="100" max="100" width="29.44"/>
    <col customWidth="1" min="101" max="101" width="51.67"/>
    <col customWidth="1" min="102" max="102" width="19.44"/>
    <col customWidth="1" min="103" max="103" width="40.78"/>
    <col customWidth="1" min="104" max="104" width="23.11"/>
    <col customWidth="1" min="105" max="105" width="22.11"/>
    <col customWidth="1" min="106" max="106" width="33.44"/>
    <col customWidth="1" min="107" max="107" width="21.44"/>
    <col customWidth="1" min="108" max="108" width="27.0"/>
    <col customWidth="1" min="109" max="109" width="25.11"/>
    <col customWidth="1" min="110" max="110" width="13.11"/>
    <col customWidth="1" min="111" max="111" width="11.44"/>
    <col customWidth="1" min="112" max="112" width="28.33"/>
    <col customWidth="1" min="113" max="113" width="26.44"/>
    <col customWidth="1" min="114" max="114" width="24.78"/>
    <col customWidth="1" min="115" max="115" width="23.11"/>
    <col customWidth="1" min="116" max="116" width="20.67"/>
    <col customWidth="1" min="117" max="117" width="19.0"/>
    <col customWidth="1" min="118" max="118" width="21.33"/>
    <col customWidth="1" min="119" max="119" width="19.44"/>
    <col customWidth="1" min="120" max="120" width="17.78"/>
    <col customWidth="1" min="121" max="121" width="16.11"/>
    <col customWidth="1" min="122" max="122" width="11.67"/>
    <col customWidth="1" min="123" max="123" width="10.0"/>
    <col customWidth="1" min="124" max="124" width="17.11"/>
    <col customWidth="1" min="125" max="125" width="15.33"/>
    <col customWidth="1" min="126" max="126" width="27.44"/>
    <col customWidth="1" min="127" max="127" width="24.67"/>
    <col customWidth="1" min="128" max="128" width="17.33"/>
    <col customWidth="1" min="129" max="129" width="14.44"/>
    <col customWidth="1" min="130" max="130" width="24.11"/>
    <col customWidth="1" min="131" max="131" width="22.0"/>
    <col customWidth="1" min="132" max="132" width="18.11"/>
    <col customWidth="1" min="133" max="133" width="15.78"/>
    <col customWidth="1" min="134" max="134" width="27.33"/>
    <col customWidth="1" min="135" max="135" width="25.0"/>
    <col customWidth="1" min="136" max="136" width="25.11"/>
    <col customWidth="1" min="137" max="137" width="23.0"/>
    <col customWidth="1" min="138" max="138" width="30.44"/>
    <col customWidth="1" min="139" max="139" width="28.44"/>
    <col customWidth="1" min="140" max="140" width="14.78"/>
    <col customWidth="1" min="141" max="141" width="23.44"/>
    <col customWidth="1" min="142" max="189" width="28.44"/>
    <col customWidth="1" min="190" max="190" width="19.78"/>
    <col customWidth="1" min="191" max="191" width="15.44"/>
    <col customWidth="1" min="192" max="192" width="14.44"/>
    <col customWidth="1" min="193" max="195" width="16.11"/>
  </cols>
  <sheetData>
    <row r="1">
      <c r="A1" s="1" t="s">
        <v>0</v>
      </c>
      <c r="B1" s="2" t="s">
        <v>1</v>
      </c>
      <c r="C1" s="2" t="s">
        <v>2</v>
      </c>
      <c r="D1" s="2" t="s">
        <v>3</v>
      </c>
      <c r="F1" s="3" t="s">
        <v>4</v>
      </c>
      <c r="G1" s="4" t="s">
        <v>5</v>
      </c>
      <c r="H1" s="2" t="s">
        <v>6</v>
      </c>
      <c r="I1" s="2" t="s">
        <v>7</v>
      </c>
      <c r="J1" s="2" t="s">
        <v>8</v>
      </c>
      <c r="K1" s="2" t="s">
        <v>9</v>
      </c>
      <c r="L1" s="2" t="s">
        <v>10</v>
      </c>
      <c r="M1" s="2" t="s">
        <v>11</v>
      </c>
      <c r="N1" s="5" t="s">
        <v>12</v>
      </c>
      <c r="O1" s="6" t="s">
        <v>13</v>
      </c>
      <c r="P1" s="6" t="s">
        <v>14</v>
      </c>
      <c r="Q1" s="7" t="s">
        <v>15</v>
      </c>
      <c r="R1" s="7" t="s">
        <v>16</v>
      </c>
      <c r="S1" s="7" t="s">
        <v>17</v>
      </c>
      <c r="T1" s="7" t="s">
        <v>18</v>
      </c>
      <c r="U1" s="7" t="s">
        <v>19</v>
      </c>
      <c r="V1" s="7" t="s">
        <v>20</v>
      </c>
      <c r="W1" s="7" t="s">
        <v>21</v>
      </c>
      <c r="X1" s="7" t="s">
        <v>22</v>
      </c>
      <c r="Y1" s="7" t="s">
        <v>23</v>
      </c>
      <c r="Z1" s="7" t="s">
        <v>24</v>
      </c>
      <c r="AA1" s="7" t="s">
        <v>25</v>
      </c>
      <c r="AB1" s="7" t="s">
        <v>26</v>
      </c>
      <c r="AC1" s="7" t="s">
        <v>27</v>
      </c>
      <c r="AD1" s="7" t="s">
        <v>28</v>
      </c>
      <c r="AE1" s="7" t="s">
        <v>29</v>
      </c>
      <c r="AF1" s="7" t="s">
        <v>30</v>
      </c>
      <c r="AG1" s="7" t="s">
        <v>31</v>
      </c>
      <c r="AH1" s="8" t="s">
        <v>32</v>
      </c>
      <c r="AI1" s="9" t="s">
        <v>33</v>
      </c>
      <c r="AJ1" s="10" t="s">
        <v>34</v>
      </c>
      <c r="AK1" s="10" t="s">
        <v>35</v>
      </c>
      <c r="AL1" s="11" t="s">
        <v>36</v>
      </c>
      <c r="AM1" s="11" t="s">
        <v>37</v>
      </c>
      <c r="AN1" s="11" t="s">
        <v>38</v>
      </c>
      <c r="AO1" s="11" t="s">
        <v>39</v>
      </c>
      <c r="AP1" s="11" t="s">
        <v>40</v>
      </c>
      <c r="AQ1" s="11" t="s">
        <v>41</v>
      </c>
      <c r="AR1" s="11" t="s">
        <v>42</v>
      </c>
      <c r="AS1" s="11" t="s">
        <v>43</v>
      </c>
      <c r="AT1" s="11" t="s">
        <v>44</v>
      </c>
      <c r="AU1" s="11" t="s">
        <v>45</v>
      </c>
      <c r="AV1" s="11" t="s">
        <v>46</v>
      </c>
      <c r="AW1" s="11" t="s">
        <v>47</v>
      </c>
      <c r="AX1" s="11" t="s">
        <v>48</v>
      </c>
      <c r="AY1" s="11" t="s">
        <v>49</v>
      </c>
      <c r="AZ1" s="11" t="s">
        <v>50</v>
      </c>
      <c r="BA1" s="11" t="s">
        <v>51</v>
      </c>
      <c r="BB1" s="11" t="s">
        <v>52</v>
      </c>
      <c r="BC1" s="12" t="s">
        <v>53</v>
      </c>
      <c r="BD1" s="13" t="s">
        <v>54</v>
      </c>
      <c r="BE1" s="14" t="s">
        <v>32</v>
      </c>
      <c r="BF1" s="14" t="s">
        <v>55</v>
      </c>
      <c r="BG1" s="14" t="s">
        <v>56</v>
      </c>
      <c r="BH1" s="14" t="s">
        <v>57</v>
      </c>
      <c r="BI1" s="14" t="s">
        <v>58</v>
      </c>
      <c r="BJ1" s="14" t="s">
        <v>59</v>
      </c>
      <c r="BK1" s="14" t="s">
        <v>60</v>
      </c>
      <c r="BL1" s="14" t="s">
        <v>61</v>
      </c>
      <c r="BM1" s="14" t="s">
        <v>62</v>
      </c>
      <c r="BN1" s="14" t="s">
        <v>63</v>
      </c>
      <c r="BO1" s="14" t="s">
        <v>64</v>
      </c>
      <c r="BP1" s="14" t="s">
        <v>65</v>
      </c>
      <c r="BQ1" s="15" t="s">
        <v>66</v>
      </c>
      <c r="BR1" s="16" t="s">
        <v>67</v>
      </c>
      <c r="BS1" s="17" t="s">
        <v>68</v>
      </c>
      <c r="BT1" s="17" t="s">
        <v>69</v>
      </c>
      <c r="BU1" s="18" t="s">
        <v>70</v>
      </c>
      <c r="BV1" s="19" t="s">
        <v>71</v>
      </c>
      <c r="BW1" s="19" t="s">
        <v>72</v>
      </c>
      <c r="BX1" s="19" t="s">
        <v>73</v>
      </c>
      <c r="BY1" s="19" t="s">
        <v>74</v>
      </c>
      <c r="BZ1" s="19" t="s">
        <v>75</v>
      </c>
      <c r="CA1" s="20" t="s">
        <v>76</v>
      </c>
      <c r="CB1" s="20" t="s">
        <v>77</v>
      </c>
      <c r="CC1" s="20" t="s">
        <v>78</v>
      </c>
      <c r="CD1" s="20" t="s">
        <v>79</v>
      </c>
      <c r="CE1" s="20" t="s">
        <v>80</v>
      </c>
      <c r="CF1" s="20" t="s">
        <v>81</v>
      </c>
      <c r="CG1" s="20" t="s">
        <v>82</v>
      </c>
      <c r="CH1" s="20" t="s">
        <v>83</v>
      </c>
      <c r="CI1" s="20" t="s">
        <v>84</v>
      </c>
      <c r="CJ1" s="19" t="s">
        <v>85</v>
      </c>
      <c r="CK1" s="19" t="s">
        <v>86</v>
      </c>
      <c r="CL1" s="19" t="s">
        <v>87</v>
      </c>
      <c r="CM1" s="21" t="s">
        <v>88</v>
      </c>
      <c r="CN1" s="22" t="s">
        <v>89</v>
      </c>
      <c r="CO1" s="2" t="s">
        <v>90</v>
      </c>
      <c r="CP1" s="2" t="s">
        <v>91</v>
      </c>
      <c r="CQ1" s="2" t="s">
        <v>92</v>
      </c>
      <c r="CR1" s="2" t="s">
        <v>93</v>
      </c>
      <c r="CS1" s="2" t="s">
        <v>94</v>
      </c>
      <c r="CT1" s="2" t="s">
        <v>95</v>
      </c>
      <c r="CU1" s="2" t="s">
        <v>96</v>
      </c>
      <c r="CV1" s="23" t="s">
        <v>97</v>
      </c>
      <c r="CW1" s="23" t="s">
        <v>98</v>
      </c>
      <c r="CX1" s="24" t="s">
        <v>99</v>
      </c>
      <c r="CY1" s="25" t="s">
        <v>100</v>
      </c>
      <c r="CZ1" s="26" t="s">
        <v>101</v>
      </c>
      <c r="DA1" s="24" t="s">
        <v>102</v>
      </c>
      <c r="DB1" s="25" t="s">
        <v>103</v>
      </c>
      <c r="DC1" s="26" t="s">
        <v>104</v>
      </c>
      <c r="DD1" s="2" t="s">
        <v>105</v>
      </c>
      <c r="DE1" s="27" t="s">
        <v>106</v>
      </c>
      <c r="DF1" s="2" t="s">
        <v>107</v>
      </c>
      <c r="DG1" s="27" t="s">
        <v>108</v>
      </c>
      <c r="DH1" s="2" t="s">
        <v>109</v>
      </c>
      <c r="DI1" s="27" t="s">
        <v>110</v>
      </c>
      <c r="DJ1" s="2" t="s">
        <v>111</v>
      </c>
      <c r="DK1" s="27" t="s">
        <v>112</v>
      </c>
      <c r="DL1" s="2" t="s">
        <v>113</v>
      </c>
      <c r="DM1" s="27" t="s">
        <v>114</v>
      </c>
      <c r="DN1" s="2" t="s">
        <v>115</v>
      </c>
      <c r="DO1" s="27" t="s">
        <v>116</v>
      </c>
      <c r="DP1" s="2" t="s">
        <v>117</v>
      </c>
      <c r="DQ1" s="27" t="s">
        <v>118</v>
      </c>
      <c r="DR1" s="2" t="s">
        <v>119</v>
      </c>
      <c r="DS1" s="27" t="s">
        <v>120</v>
      </c>
      <c r="DT1" s="2" t="s">
        <v>121</v>
      </c>
      <c r="DU1" s="27" t="s">
        <v>122</v>
      </c>
      <c r="DV1" s="2" t="s">
        <v>123</v>
      </c>
      <c r="DW1" s="27" t="s">
        <v>124</v>
      </c>
      <c r="DX1" s="2" t="s">
        <v>125</v>
      </c>
      <c r="DY1" s="27" t="s">
        <v>126</v>
      </c>
      <c r="DZ1" s="2" t="s">
        <v>127</v>
      </c>
      <c r="EA1" s="27" t="s">
        <v>128</v>
      </c>
      <c r="EB1" s="2" t="s">
        <v>129</v>
      </c>
      <c r="EC1" s="27" t="s">
        <v>130</v>
      </c>
      <c r="ED1" s="28" t="s">
        <v>131</v>
      </c>
      <c r="EE1" s="28" t="s">
        <v>132</v>
      </c>
      <c r="EF1" s="28" t="s">
        <v>133</v>
      </c>
      <c r="EG1" s="28" t="s">
        <v>134</v>
      </c>
      <c r="EH1" s="28" t="s">
        <v>135</v>
      </c>
      <c r="EI1" s="28" t="s">
        <v>136</v>
      </c>
      <c r="EJ1" s="4" t="s">
        <v>137</v>
      </c>
      <c r="EK1" s="4" t="s">
        <v>138</v>
      </c>
      <c r="EL1" s="4" t="s">
        <v>139</v>
      </c>
      <c r="EM1" s="4" t="s">
        <v>140</v>
      </c>
      <c r="EN1" s="4" t="s">
        <v>141</v>
      </c>
      <c r="EO1" s="4" t="s">
        <v>142</v>
      </c>
      <c r="EP1" s="4" t="s">
        <v>143</v>
      </c>
      <c r="EQ1" s="4" t="s">
        <v>144</v>
      </c>
      <c r="ER1" s="4" t="s">
        <v>145</v>
      </c>
      <c r="ES1" s="4" t="s">
        <v>146</v>
      </c>
      <c r="ET1" s="4" t="s">
        <v>147</v>
      </c>
      <c r="EU1" s="4" t="s">
        <v>148</v>
      </c>
      <c r="EV1" s="4" t="s">
        <v>149</v>
      </c>
      <c r="EW1" s="4" t="s">
        <v>150</v>
      </c>
      <c r="EX1" s="4" t="s">
        <v>151</v>
      </c>
      <c r="EY1" s="4" t="s">
        <v>152</v>
      </c>
      <c r="EZ1" s="4" t="s">
        <v>5</v>
      </c>
      <c r="FA1" s="4" t="s">
        <v>153</v>
      </c>
      <c r="FB1" s="4" t="s">
        <v>154</v>
      </c>
      <c r="FC1" s="4" t="s">
        <v>155</v>
      </c>
      <c r="FD1" s="4" t="s">
        <v>156</v>
      </c>
      <c r="FE1" s="4" t="s">
        <v>157</v>
      </c>
      <c r="FF1" s="4" t="s">
        <v>158</v>
      </c>
      <c r="FG1" s="4" t="s">
        <v>159</v>
      </c>
      <c r="FH1" s="4" t="s">
        <v>160</v>
      </c>
      <c r="FI1" s="4" t="s">
        <v>161</v>
      </c>
      <c r="FJ1" s="4" t="s">
        <v>162</v>
      </c>
      <c r="FK1" s="4" t="s">
        <v>163</v>
      </c>
      <c r="FL1" s="4" t="s">
        <v>164</v>
      </c>
      <c r="FM1" s="4" t="s">
        <v>165</v>
      </c>
      <c r="FN1" s="4" t="s">
        <v>166</v>
      </c>
      <c r="FO1" s="4" t="s">
        <v>167</v>
      </c>
      <c r="FP1" s="4" t="s">
        <v>168</v>
      </c>
      <c r="FQ1" s="4" t="s">
        <v>169</v>
      </c>
      <c r="FR1" s="4" t="s">
        <v>170</v>
      </c>
      <c r="FS1" s="4" t="s">
        <v>171</v>
      </c>
      <c r="FT1" s="4" t="s">
        <v>172</v>
      </c>
      <c r="FU1" s="4" t="s">
        <v>173</v>
      </c>
      <c r="FV1" s="4" t="s">
        <v>174</v>
      </c>
      <c r="FW1" s="4" t="s">
        <v>175</v>
      </c>
      <c r="FX1" s="4" t="s">
        <v>176</v>
      </c>
      <c r="FY1" s="4" t="s">
        <v>177</v>
      </c>
      <c r="FZ1" s="4" t="s">
        <v>178</v>
      </c>
      <c r="GA1" s="4" t="s">
        <v>179</v>
      </c>
      <c r="GB1" s="4" t="s">
        <v>180</v>
      </c>
      <c r="GC1" s="4" t="s">
        <v>181</v>
      </c>
      <c r="GD1" s="4" t="s">
        <v>182</v>
      </c>
      <c r="GE1" s="4" t="s">
        <v>183</v>
      </c>
      <c r="GF1" s="4" t="s">
        <v>184</v>
      </c>
      <c r="GG1" s="4" t="s">
        <v>185</v>
      </c>
      <c r="GH1" s="4" t="s">
        <v>186</v>
      </c>
      <c r="GI1" s="4" t="s">
        <v>187</v>
      </c>
      <c r="GJ1" s="4" t="s">
        <v>188</v>
      </c>
      <c r="GK1" s="4" t="s">
        <v>189</v>
      </c>
      <c r="GL1" s="4" t="s">
        <v>190</v>
      </c>
      <c r="GM1" s="4" t="s">
        <v>191</v>
      </c>
    </row>
    <row r="2">
      <c r="A2" s="1">
        <v>1.0</v>
      </c>
      <c r="B2" s="2" t="s">
        <v>192</v>
      </c>
      <c r="C2" s="2" t="s">
        <v>193</v>
      </c>
      <c r="D2" s="2" t="s">
        <v>194</v>
      </c>
      <c r="E2" s="3" t="s">
        <v>195</v>
      </c>
      <c r="F2" s="2">
        <v>1.0</v>
      </c>
      <c r="G2" s="2" t="s">
        <v>196</v>
      </c>
      <c r="H2" s="2" t="s">
        <v>197</v>
      </c>
      <c r="I2" s="2">
        <v>3.0</v>
      </c>
      <c r="J2" s="2">
        <v>9.0</v>
      </c>
      <c r="K2" s="2" t="s">
        <v>198</v>
      </c>
      <c r="L2" s="2">
        <v>44256.0</v>
      </c>
      <c r="M2" s="2">
        <v>6322.3</v>
      </c>
      <c r="N2" s="29">
        <v>0.6986325277746815</v>
      </c>
      <c r="O2" s="30">
        <v>0.04322442926</v>
      </c>
      <c r="P2" s="30">
        <v>0.2317393116</v>
      </c>
      <c r="Q2" s="2">
        <v>3.315789</v>
      </c>
      <c r="R2" s="2">
        <v>273526.263158</v>
      </c>
      <c r="S2" s="2">
        <v>578.765002</v>
      </c>
      <c r="T2" s="2">
        <v>0.94874</v>
      </c>
      <c r="U2" s="2">
        <v>2.835089</v>
      </c>
      <c r="V2" s="2">
        <v>2138.039474</v>
      </c>
      <c r="W2" s="2">
        <v>95.573681</v>
      </c>
      <c r="X2" s="2">
        <v>1.071772</v>
      </c>
      <c r="Y2" s="2">
        <v>3.275036</v>
      </c>
      <c r="Z2" s="2">
        <v>81.342105</v>
      </c>
      <c r="AA2" s="2">
        <v>22.699985</v>
      </c>
      <c r="AB2" s="2">
        <v>1.051741</v>
      </c>
      <c r="AC2" s="2">
        <v>3.392249</v>
      </c>
      <c r="AD2" s="2">
        <v>687.697368</v>
      </c>
      <c r="AE2" s="2">
        <v>49.628514</v>
      </c>
      <c r="AF2" s="2">
        <v>1.079771</v>
      </c>
      <c r="AG2" s="2">
        <v>3.073152</v>
      </c>
      <c r="AH2" s="31">
        <f>1.9/10</f>
        <v>0.19</v>
      </c>
      <c r="AI2" s="29">
        <v>2.145904099593949</v>
      </c>
      <c r="AJ2" s="30">
        <v>0.1660990113148929</v>
      </c>
      <c r="AK2" s="30">
        <v>0.44448974013162484</v>
      </c>
      <c r="AL2" s="2">
        <v>3.459854</v>
      </c>
      <c r="AM2" s="2">
        <v>221291.722628</v>
      </c>
      <c r="AN2" s="2">
        <v>626.170029</v>
      </c>
      <c r="AO2" s="2">
        <v>0.911024</v>
      </c>
      <c r="AP2" s="2">
        <v>2.825465</v>
      </c>
      <c r="AQ2" s="2">
        <v>2335.861314</v>
      </c>
      <c r="AR2" s="2">
        <v>99.277836</v>
      </c>
      <c r="AS2" s="2">
        <v>1.022301</v>
      </c>
      <c r="AT2" s="2">
        <v>3.28054</v>
      </c>
      <c r="AU2" s="2">
        <v>664.20073</v>
      </c>
      <c r="AV2" s="2">
        <v>23.014351</v>
      </c>
      <c r="AW2" s="2">
        <v>3.312854</v>
      </c>
      <c r="AX2" s="2">
        <v>0.992725</v>
      </c>
      <c r="AY2" s="2">
        <v>99.153285</v>
      </c>
      <c r="AZ2" s="2">
        <v>52.373688</v>
      </c>
      <c r="BA2" s="2">
        <v>1.004934</v>
      </c>
      <c r="BB2" s="2">
        <v>3.026072</v>
      </c>
      <c r="BC2" s="31">
        <v>0.194</v>
      </c>
      <c r="BD2" s="32">
        <v>0.183</v>
      </c>
      <c r="BE2" s="31">
        <f>1.9/10</f>
        <v>0.19</v>
      </c>
      <c r="BF2" s="31">
        <v>0.195</v>
      </c>
      <c r="BG2" s="31">
        <v>0.17</v>
      </c>
      <c r="BH2" s="31">
        <v>0.195</v>
      </c>
      <c r="BI2" s="33">
        <v>0.195</v>
      </c>
      <c r="BJ2" s="34"/>
      <c r="BK2" s="34"/>
      <c r="BL2" s="34"/>
      <c r="BM2" s="34"/>
      <c r="BN2" s="34"/>
      <c r="BO2" s="34"/>
      <c r="BP2" s="34"/>
      <c r="BQ2" s="35">
        <f t="shared" ref="BQ2:BQ218" si="1">COUNT(BD2:BP2)</f>
        <v>6</v>
      </c>
      <c r="BR2" s="36">
        <v>0.5763999144576035</v>
      </c>
      <c r="BS2" s="37">
        <v>0.08105505332199926</v>
      </c>
      <c r="BT2" s="38">
        <v>0.28402484098682634</v>
      </c>
      <c r="BU2" s="39">
        <v>0.188</v>
      </c>
      <c r="BV2" s="37">
        <v>3.439970666666667</v>
      </c>
      <c r="BW2" s="37">
        <v>102.02430483333332</v>
      </c>
      <c r="BX2" s="37">
        <v>23.076823166666667</v>
      </c>
      <c r="BY2" s="37">
        <v>1.0066153333333334</v>
      </c>
      <c r="BZ2" s="37">
        <v>3.2688056666666667</v>
      </c>
      <c r="CA2" s="37">
        <v>202600.58201783328</v>
      </c>
      <c r="CB2" s="37">
        <v>619.2731153333333</v>
      </c>
      <c r="CC2" s="37">
        <v>0.9032153333333333</v>
      </c>
      <c r="CD2" s="37">
        <v>2.8163726666666666</v>
      </c>
      <c r="CE2" s="37">
        <v>2038.5389273333333</v>
      </c>
      <c r="CF2" s="37">
        <v>90.67391466666668</v>
      </c>
      <c r="CG2" s="37">
        <v>1.0395486666666665</v>
      </c>
      <c r="CH2" s="37">
        <v>3.261953833333333</v>
      </c>
      <c r="CI2" s="37">
        <v>701.0005111666666</v>
      </c>
      <c r="CJ2" s="2">
        <v>50.323881</v>
      </c>
      <c r="CK2" s="2">
        <v>1.0312918333333332</v>
      </c>
      <c r="CL2" s="2">
        <v>2.995843333333333</v>
      </c>
      <c r="CM2" s="40">
        <f t="shared" ref="CM2:CM218" si="2">AVERAGE(CO2:CU2)</f>
        <v>4.857142857</v>
      </c>
      <c r="CN2" s="41">
        <f t="shared" ref="CN2:CN218" si="3">AVERAGE(CO2:CW2)</f>
        <v>5.111111111</v>
      </c>
      <c r="CO2" s="2">
        <v>6.0</v>
      </c>
      <c r="CP2" s="2">
        <v>4.0</v>
      </c>
      <c r="CQ2" s="2">
        <v>3.0</v>
      </c>
      <c r="CR2" s="2">
        <v>6.0</v>
      </c>
      <c r="CS2" s="2">
        <v>6.0</v>
      </c>
      <c r="CT2" s="2">
        <v>4.0</v>
      </c>
      <c r="CU2" s="2">
        <v>5.0</v>
      </c>
      <c r="CV2" s="2">
        <v>6.0</v>
      </c>
      <c r="CW2" s="2">
        <v>6.0</v>
      </c>
      <c r="CX2" s="2">
        <f t="shared" ref="CX2:CX218" si="4">SUM(DD2,DF2,DH2,DJ2,DL2,DN2,DP2,DR2,DT2,DV2)</f>
        <v>4</v>
      </c>
      <c r="CY2" s="42" t="str">
        <f t="shared" ref="CY2:CY27" si="5">IF(OR(CX2&lt;9,CX2=9),"0", "1")</f>
        <v>0</v>
      </c>
      <c r="CZ2" s="42" t="str">
        <f t="shared" ref="CZ2:CZ218" si="6">IF(OR(CX2&lt;9,CX2=9),"0", "1")</f>
        <v>0</v>
      </c>
      <c r="DA2" s="2">
        <f t="shared" ref="DA2:DA218" si="7">SUM(DX2,DZ2,EB2)</f>
        <v>0</v>
      </c>
      <c r="DB2" s="42" t="str">
        <f>IF(OR(DA2&lt;2,DA2=2),"0", "1")</f>
        <v>0</v>
      </c>
      <c r="DC2" s="42" t="str">
        <f t="shared" ref="DC2:DC218" si="8">IF(OR(DA2&lt;3,DA2=3),"0", "1")</f>
        <v>0</v>
      </c>
      <c r="DD2" s="2">
        <v>0.0</v>
      </c>
      <c r="DE2" s="27">
        <v>1.0</v>
      </c>
      <c r="DF2" s="2">
        <v>1.0</v>
      </c>
      <c r="DG2" s="27">
        <v>2.0</v>
      </c>
      <c r="DH2" s="2">
        <v>0.0</v>
      </c>
      <c r="DI2" s="27">
        <v>1.0</v>
      </c>
      <c r="DJ2" s="2">
        <v>0.0</v>
      </c>
      <c r="DK2" s="27">
        <v>1.0</v>
      </c>
      <c r="DL2" s="2">
        <v>0.0</v>
      </c>
      <c r="DM2" s="27">
        <v>1.0</v>
      </c>
      <c r="DN2" s="2">
        <v>1.0</v>
      </c>
      <c r="DO2" s="27">
        <v>2.0</v>
      </c>
      <c r="DP2" s="2">
        <v>1.0</v>
      </c>
      <c r="DQ2" s="27">
        <v>2.0</v>
      </c>
      <c r="DR2" s="2">
        <v>1.0</v>
      </c>
      <c r="DS2" s="27">
        <v>2.0</v>
      </c>
      <c r="DT2" s="2">
        <v>0.0</v>
      </c>
      <c r="DU2" s="27">
        <v>1.0</v>
      </c>
      <c r="DV2" s="2">
        <v>0.0</v>
      </c>
      <c r="DW2" s="27">
        <v>1.0</v>
      </c>
      <c r="DX2" s="2">
        <v>0.0</v>
      </c>
      <c r="DY2" s="27">
        <v>1.0</v>
      </c>
      <c r="DZ2" s="2">
        <v>0.0</v>
      </c>
      <c r="EA2" s="27">
        <v>1.0</v>
      </c>
      <c r="EB2" s="2">
        <v>0.0</v>
      </c>
      <c r="EC2" s="27">
        <v>1.0</v>
      </c>
      <c r="ED2" s="2">
        <v>0.0</v>
      </c>
      <c r="EE2" s="27">
        <v>1.0</v>
      </c>
      <c r="EF2" s="2">
        <v>0.0</v>
      </c>
      <c r="EG2" s="27">
        <v>1.0</v>
      </c>
      <c r="EH2" s="2">
        <v>2.0</v>
      </c>
      <c r="EI2" s="27">
        <v>3.0</v>
      </c>
      <c r="EJ2" s="2" t="s">
        <v>199</v>
      </c>
      <c r="EK2" s="2" t="s">
        <v>200</v>
      </c>
      <c r="EL2" s="37">
        <v>4.0</v>
      </c>
      <c r="EM2" s="37">
        <v>2.0</v>
      </c>
      <c r="EN2" s="37">
        <v>0.0</v>
      </c>
      <c r="EO2" s="37">
        <v>1.0</v>
      </c>
      <c r="EP2" s="37">
        <v>0.0</v>
      </c>
      <c r="EQ2" s="37">
        <v>1.0</v>
      </c>
      <c r="ER2" s="37">
        <v>1.0</v>
      </c>
      <c r="ES2" s="2"/>
      <c r="ET2" s="2"/>
      <c r="EU2" s="2"/>
      <c r="EV2" s="2"/>
      <c r="EW2" s="37">
        <v>2.0</v>
      </c>
      <c r="EX2" s="2" t="s">
        <v>201</v>
      </c>
      <c r="EY2" s="43">
        <v>41518.0</v>
      </c>
      <c r="EZ2" s="2" t="s">
        <v>196</v>
      </c>
      <c r="FA2" s="2" t="s">
        <v>202</v>
      </c>
      <c r="FB2" s="2" t="s">
        <v>203</v>
      </c>
      <c r="FC2" s="2" t="s">
        <v>204</v>
      </c>
      <c r="FD2" s="2" t="s">
        <v>205</v>
      </c>
      <c r="FE2" s="37">
        <v>0.0</v>
      </c>
      <c r="FF2" s="37">
        <v>0.0</v>
      </c>
      <c r="FG2" s="37">
        <v>0.0</v>
      </c>
      <c r="FH2" s="37">
        <v>0.0</v>
      </c>
      <c r="FI2" s="37">
        <v>0.0</v>
      </c>
      <c r="FJ2" s="37">
        <v>0.0</v>
      </c>
      <c r="FK2" s="37">
        <v>1.0</v>
      </c>
      <c r="FL2" s="2"/>
      <c r="FM2" s="2" t="s">
        <v>205</v>
      </c>
      <c r="FN2" s="37">
        <v>0.0</v>
      </c>
      <c r="FO2" s="37">
        <v>0.0</v>
      </c>
      <c r="FP2" s="37">
        <v>0.0</v>
      </c>
      <c r="FQ2" s="37">
        <v>0.0</v>
      </c>
      <c r="FR2" s="37">
        <v>0.0</v>
      </c>
      <c r="FS2" s="37">
        <v>0.0</v>
      </c>
      <c r="FT2" s="37">
        <v>1.0</v>
      </c>
      <c r="FU2" s="2"/>
      <c r="FV2" s="2" t="s">
        <v>206</v>
      </c>
      <c r="FW2" s="37">
        <v>0.0</v>
      </c>
      <c r="FX2" s="37">
        <v>1.0</v>
      </c>
      <c r="FY2" s="37">
        <v>0.0</v>
      </c>
      <c r="FZ2" s="37">
        <v>0.0</v>
      </c>
      <c r="GA2" s="37">
        <v>7.0</v>
      </c>
      <c r="GB2" s="2" t="s">
        <v>207</v>
      </c>
      <c r="GC2" s="2" t="s">
        <v>208</v>
      </c>
      <c r="GD2" s="37">
        <v>4.0</v>
      </c>
      <c r="GE2" s="2"/>
      <c r="GF2" s="2" t="s">
        <v>209</v>
      </c>
      <c r="GG2" s="2"/>
      <c r="GH2" s="44">
        <v>2.0</v>
      </c>
      <c r="GI2" s="37">
        <v>2.0</v>
      </c>
      <c r="GJ2" s="37">
        <v>1.0</v>
      </c>
      <c r="GK2" s="37">
        <v>0.0</v>
      </c>
      <c r="GL2" s="45">
        <f t="shared" ref="GL2:GL55" si="9">GH2+GI2</f>
        <v>4</v>
      </c>
      <c r="GM2" s="37">
        <f t="shared" ref="GM2:GM55" si="10">GJ2+GK2</f>
        <v>1</v>
      </c>
    </row>
    <row r="3">
      <c r="A3" s="1">
        <v>2.0</v>
      </c>
      <c r="B3" s="2" t="s">
        <v>210</v>
      </c>
      <c r="C3" s="2" t="s">
        <v>211</v>
      </c>
      <c r="D3" s="2" t="s">
        <v>212</v>
      </c>
      <c r="E3" s="2" t="s">
        <v>213</v>
      </c>
      <c r="F3" s="2">
        <v>2.0</v>
      </c>
      <c r="G3" s="2" t="s">
        <v>214</v>
      </c>
      <c r="H3" s="2" t="s">
        <v>197</v>
      </c>
      <c r="I3" s="2">
        <v>3.0</v>
      </c>
      <c r="J3" s="2">
        <v>9.0</v>
      </c>
      <c r="K3" s="2" t="s">
        <v>198</v>
      </c>
      <c r="L3" s="2">
        <v>65833.0</v>
      </c>
      <c r="M3" s="2">
        <v>10972.2</v>
      </c>
      <c r="N3" s="29">
        <v>0.21172255010947452</v>
      </c>
      <c r="O3" s="30">
        <v>0.0</v>
      </c>
      <c r="P3" s="30">
        <v>0.0</v>
      </c>
      <c r="Q3" s="2">
        <v>3.230769</v>
      </c>
      <c r="R3" s="2">
        <v>144557.068376</v>
      </c>
      <c r="S3" s="2">
        <v>458.419606</v>
      </c>
      <c r="T3" s="2">
        <v>0.825259</v>
      </c>
      <c r="U3" s="2">
        <v>2.661445</v>
      </c>
      <c r="V3" s="2">
        <v>856.615385</v>
      </c>
      <c r="W3" s="2">
        <v>46.111639</v>
      </c>
      <c r="X3" s="2">
        <v>1.009537</v>
      </c>
      <c r="Y3" s="2">
        <v>3.180982</v>
      </c>
      <c r="Z3" s="2">
        <v>197.401709</v>
      </c>
      <c r="AA3" s="2">
        <v>24.909729</v>
      </c>
      <c r="AB3" s="2">
        <v>0.922736</v>
      </c>
      <c r="AC3" s="2">
        <v>3.027968</v>
      </c>
      <c r="AD3" s="2">
        <v>537.34188</v>
      </c>
      <c r="AE3" s="2">
        <v>38.305025</v>
      </c>
      <c r="AF3" s="2">
        <v>0.960671</v>
      </c>
      <c r="AG3" s="2">
        <v>2.855413</v>
      </c>
      <c r="AH3" s="31">
        <f>1.95/10</f>
        <v>0.195</v>
      </c>
      <c r="AI3" s="29">
        <v>0.9712324077647293</v>
      </c>
      <c r="AJ3" s="30">
        <v>0.008479771110245274</v>
      </c>
      <c r="AK3" s="30">
        <v>0.1732355203560393</v>
      </c>
      <c r="AL3" s="2">
        <v>3.173709</v>
      </c>
      <c r="AM3" s="2">
        <v>161325.732394</v>
      </c>
      <c r="AN3" s="2">
        <v>554.312483</v>
      </c>
      <c r="AO3" s="2">
        <v>0.836021</v>
      </c>
      <c r="AP3" s="2">
        <v>2.730737</v>
      </c>
      <c r="AQ3" s="2">
        <v>1201.704225</v>
      </c>
      <c r="AR3" s="2">
        <v>61.592817</v>
      </c>
      <c r="AS3" s="2">
        <v>0.983222</v>
      </c>
      <c r="AT3" s="2">
        <v>3.189405</v>
      </c>
      <c r="AU3" s="2">
        <v>465.610329</v>
      </c>
      <c r="AV3" s="2">
        <v>21.240021</v>
      </c>
      <c r="AW3" s="2">
        <v>3.171594</v>
      </c>
      <c r="AX3" s="2">
        <v>0.930061</v>
      </c>
      <c r="AY3" s="2">
        <v>125.685446</v>
      </c>
      <c r="AZ3" s="2">
        <v>38.555094</v>
      </c>
      <c r="BA3" s="2">
        <v>0.942123</v>
      </c>
      <c r="BB3" s="2">
        <v>2.906818</v>
      </c>
      <c r="BC3" s="31">
        <v>0.2145</v>
      </c>
      <c r="BD3" s="32">
        <v>0.183</v>
      </c>
      <c r="BE3" s="31">
        <f>1.95/10</f>
        <v>0.195</v>
      </c>
      <c r="BF3" s="31">
        <v>0.218</v>
      </c>
      <c r="BG3" s="31">
        <v>0.185</v>
      </c>
      <c r="BH3" s="34"/>
      <c r="BI3" s="34"/>
      <c r="BJ3" s="34"/>
      <c r="BK3" s="34"/>
      <c r="BL3" s="34"/>
      <c r="BM3" s="34"/>
      <c r="BN3" s="34"/>
      <c r="BO3" s="34"/>
      <c r="BP3" s="34"/>
      <c r="BQ3" s="35">
        <f t="shared" si="1"/>
        <v>4</v>
      </c>
      <c r="BR3" s="36">
        <v>0.49947111934265526</v>
      </c>
      <c r="BS3" s="37">
        <v>0.019110416722355094</v>
      </c>
      <c r="BT3" s="38">
        <v>0.16319075330110197</v>
      </c>
      <c r="BU3" s="39">
        <v>0.195</v>
      </c>
      <c r="BV3" s="37">
        <v>3.3896195000000002</v>
      </c>
      <c r="BW3" s="37">
        <v>130.97661675</v>
      </c>
      <c r="BX3" s="37">
        <v>23.6069215</v>
      </c>
      <c r="BY3" s="37">
        <v>0.9664545</v>
      </c>
      <c r="BZ3" s="37">
        <v>3.19853025</v>
      </c>
      <c r="CA3" s="37">
        <v>194697.2379985</v>
      </c>
      <c r="CB3" s="37">
        <v>582.07122275</v>
      </c>
      <c r="CC3" s="37">
        <v>0.8785797499999999</v>
      </c>
      <c r="CD3" s="37">
        <v>2.7673305</v>
      </c>
      <c r="CE3" s="37">
        <v>1670.2824142499999</v>
      </c>
      <c r="CF3" s="37">
        <v>76.4634265</v>
      </c>
      <c r="CG3" s="37">
        <v>1.03069525</v>
      </c>
      <c r="CH3" s="37">
        <v>3.2357755</v>
      </c>
      <c r="CI3" s="37">
        <v>609.1303425</v>
      </c>
      <c r="CJ3" s="2">
        <v>45.871536750000004</v>
      </c>
      <c r="CK3" s="2">
        <v>1.005676</v>
      </c>
      <c r="CL3" s="2">
        <v>2.9563665</v>
      </c>
      <c r="CM3" s="40">
        <f t="shared" si="2"/>
        <v>5.571428571</v>
      </c>
      <c r="CN3" s="41">
        <f t="shared" si="3"/>
        <v>5.666666667</v>
      </c>
      <c r="CO3" s="2">
        <v>6.0</v>
      </c>
      <c r="CP3" s="2">
        <v>6.0</v>
      </c>
      <c r="CQ3" s="2">
        <v>3.0</v>
      </c>
      <c r="CR3" s="2">
        <v>6.0</v>
      </c>
      <c r="CS3" s="2">
        <v>6.0</v>
      </c>
      <c r="CT3" s="2">
        <v>6.0</v>
      </c>
      <c r="CU3" s="2">
        <v>6.0</v>
      </c>
      <c r="CV3" s="2">
        <v>6.0</v>
      </c>
      <c r="CW3" s="2">
        <v>6.0</v>
      </c>
      <c r="CX3" s="2">
        <f t="shared" si="4"/>
        <v>5</v>
      </c>
      <c r="CY3" s="42" t="str">
        <f t="shared" si="5"/>
        <v>0</v>
      </c>
      <c r="CZ3" s="42" t="str">
        <f t="shared" si="6"/>
        <v>0</v>
      </c>
      <c r="DA3" s="2">
        <f t="shared" si="7"/>
        <v>5</v>
      </c>
      <c r="DB3" s="42">
        <v>2.0</v>
      </c>
      <c r="DC3" s="42" t="str">
        <f t="shared" si="8"/>
        <v>1</v>
      </c>
      <c r="DD3" s="2">
        <v>0.0</v>
      </c>
      <c r="DE3" s="27">
        <v>1.0</v>
      </c>
      <c r="DF3" s="2">
        <v>1.0</v>
      </c>
      <c r="DG3" s="27">
        <v>2.0</v>
      </c>
      <c r="DH3" s="2">
        <v>0.0</v>
      </c>
      <c r="DI3" s="27">
        <v>1.0</v>
      </c>
      <c r="DJ3" s="2">
        <v>0.0</v>
      </c>
      <c r="DK3" s="27">
        <v>1.0</v>
      </c>
      <c r="DL3" s="2">
        <v>1.0</v>
      </c>
      <c r="DM3" s="27">
        <v>2.0</v>
      </c>
      <c r="DN3" s="2">
        <v>1.0</v>
      </c>
      <c r="DO3" s="27">
        <v>2.0</v>
      </c>
      <c r="DP3" s="2">
        <v>1.0</v>
      </c>
      <c r="DQ3" s="27">
        <v>2.0</v>
      </c>
      <c r="DR3" s="2">
        <v>1.0</v>
      </c>
      <c r="DS3" s="27">
        <v>2.0</v>
      </c>
      <c r="DT3" s="2">
        <v>0.0</v>
      </c>
      <c r="DU3" s="27">
        <v>1.0</v>
      </c>
      <c r="DV3" s="2">
        <v>0.0</v>
      </c>
      <c r="DW3" s="27">
        <v>1.0</v>
      </c>
      <c r="DX3" s="2">
        <v>1.0</v>
      </c>
      <c r="DY3" s="27">
        <v>2.0</v>
      </c>
      <c r="DZ3" s="2">
        <v>2.0</v>
      </c>
      <c r="EA3" s="27">
        <v>3.0</v>
      </c>
      <c r="EB3" s="2">
        <v>2.0</v>
      </c>
      <c r="EC3" s="27">
        <v>3.0</v>
      </c>
      <c r="ED3" s="2">
        <v>0.0</v>
      </c>
      <c r="EE3" s="27">
        <v>1.0</v>
      </c>
      <c r="EF3" s="2">
        <v>1.0</v>
      </c>
      <c r="EG3" s="27">
        <v>2.0</v>
      </c>
      <c r="EH3" s="2">
        <v>2.0</v>
      </c>
      <c r="EI3" s="27">
        <v>3.0</v>
      </c>
      <c r="EJ3" s="2" t="s">
        <v>199</v>
      </c>
      <c r="EK3" s="2" t="s">
        <v>215</v>
      </c>
      <c r="EL3" s="37">
        <v>4.0</v>
      </c>
      <c r="EM3" s="37">
        <v>2.0</v>
      </c>
      <c r="EN3" s="37">
        <v>0.0</v>
      </c>
      <c r="EO3" s="37">
        <v>1.0</v>
      </c>
      <c r="EP3" s="37">
        <v>1.0</v>
      </c>
      <c r="EQ3" s="37">
        <v>0.0</v>
      </c>
      <c r="ER3" s="37">
        <v>2.0</v>
      </c>
      <c r="ES3" s="2"/>
      <c r="ET3" s="2"/>
      <c r="EU3" s="2"/>
      <c r="EV3" s="2"/>
      <c r="EW3" s="37">
        <v>2.0</v>
      </c>
      <c r="EX3" s="2" t="s">
        <v>201</v>
      </c>
      <c r="EY3" s="46">
        <v>41609.0</v>
      </c>
      <c r="EZ3" s="2" t="s">
        <v>214</v>
      </c>
      <c r="FA3" s="2" t="s">
        <v>202</v>
      </c>
      <c r="FB3" s="2" t="s">
        <v>216</v>
      </c>
      <c r="FC3" s="2" t="s">
        <v>204</v>
      </c>
      <c r="FD3" s="2" t="s">
        <v>204</v>
      </c>
      <c r="FE3" s="37">
        <v>0.0</v>
      </c>
      <c r="FF3" s="37">
        <v>0.0</v>
      </c>
      <c r="FG3" s="37">
        <v>0.0</v>
      </c>
      <c r="FH3" s="37">
        <v>0.0</v>
      </c>
      <c r="FI3" s="37">
        <v>0.0</v>
      </c>
      <c r="FJ3" s="37">
        <v>0.0</v>
      </c>
      <c r="FK3" s="37">
        <v>1.0</v>
      </c>
      <c r="FL3" s="2"/>
      <c r="FM3" s="2" t="s">
        <v>204</v>
      </c>
      <c r="FN3" s="37">
        <v>0.0</v>
      </c>
      <c r="FO3" s="37">
        <v>0.0</v>
      </c>
      <c r="FP3" s="37">
        <v>0.0</v>
      </c>
      <c r="FQ3" s="37">
        <v>0.0</v>
      </c>
      <c r="FR3" s="37">
        <v>0.0</v>
      </c>
      <c r="FS3" s="37">
        <v>0.0</v>
      </c>
      <c r="FT3" s="37">
        <v>1.0</v>
      </c>
      <c r="FU3" s="2"/>
      <c r="FV3" s="2" t="s">
        <v>217</v>
      </c>
      <c r="FW3" s="37">
        <v>1.0</v>
      </c>
      <c r="FX3" s="37">
        <v>0.0</v>
      </c>
      <c r="FY3" s="37">
        <v>0.0</v>
      </c>
      <c r="FZ3" s="37">
        <v>0.0</v>
      </c>
      <c r="GA3" s="24"/>
      <c r="GB3" s="2" t="s">
        <v>218</v>
      </c>
      <c r="GC3" s="2" t="s">
        <v>208</v>
      </c>
      <c r="GD3" s="37">
        <v>4.0</v>
      </c>
      <c r="GE3" s="2"/>
      <c r="GF3" s="2" t="s">
        <v>209</v>
      </c>
      <c r="GG3" s="2"/>
      <c r="GH3" s="44">
        <v>0.0</v>
      </c>
      <c r="GI3" s="37">
        <v>0.0</v>
      </c>
      <c r="GJ3" s="37">
        <v>1.0</v>
      </c>
      <c r="GK3" s="37">
        <v>2.0</v>
      </c>
      <c r="GL3" s="45">
        <f t="shared" si="9"/>
        <v>0</v>
      </c>
      <c r="GM3" s="37">
        <f t="shared" si="10"/>
        <v>3</v>
      </c>
    </row>
    <row r="4">
      <c r="A4" s="1">
        <v>3.0</v>
      </c>
      <c r="B4" s="2" t="s">
        <v>219</v>
      </c>
      <c r="D4" s="2" t="s">
        <v>220</v>
      </c>
      <c r="E4" s="2" t="s">
        <v>221</v>
      </c>
      <c r="F4" s="2">
        <v>1.0</v>
      </c>
      <c r="G4" s="2" t="s">
        <v>196</v>
      </c>
      <c r="H4" s="2" t="s">
        <v>197</v>
      </c>
      <c r="I4" s="2">
        <v>3.0</v>
      </c>
      <c r="J4" s="2">
        <v>9.0</v>
      </c>
      <c r="K4" s="2" t="s">
        <v>198</v>
      </c>
      <c r="L4" s="2">
        <v>47351.0</v>
      </c>
      <c r="M4" s="2">
        <v>6764.4</v>
      </c>
      <c r="N4" s="29">
        <v>0.40069769677348727</v>
      </c>
      <c r="O4" s="30">
        <v>0.0</v>
      </c>
      <c r="P4" s="30">
        <v>0.0</v>
      </c>
      <c r="Q4" s="2">
        <v>3.110169</v>
      </c>
      <c r="R4" s="2">
        <v>99142.067797</v>
      </c>
      <c r="S4" s="2">
        <v>471.889001</v>
      </c>
      <c r="T4" s="2">
        <v>0.846005</v>
      </c>
      <c r="U4" s="2">
        <v>2.68088</v>
      </c>
      <c r="V4" s="2">
        <v>730.127119</v>
      </c>
      <c r="W4" s="2">
        <v>48.64555</v>
      </c>
      <c r="X4" s="2">
        <v>1.017166</v>
      </c>
      <c r="Y4" s="2">
        <v>3.178281</v>
      </c>
      <c r="Z4" s="2">
        <v>195.364407</v>
      </c>
      <c r="AA4" s="2">
        <v>24.299844</v>
      </c>
      <c r="AB4" s="2">
        <v>0.952808</v>
      </c>
      <c r="AC4" s="2">
        <v>3.058615</v>
      </c>
      <c r="AD4" s="2">
        <v>519.449153</v>
      </c>
      <c r="AE4" s="2">
        <v>37.226932</v>
      </c>
      <c r="AF4" s="2">
        <v>0.982279</v>
      </c>
      <c r="AG4" s="2">
        <v>2.868124</v>
      </c>
      <c r="AH4" s="31">
        <f>1.8/10</f>
        <v>0.18</v>
      </c>
      <c r="AI4" s="29">
        <v>1.1532510892834396</v>
      </c>
      <c r="AJ4" s="30">
        <v>0.039233972285103044</v>
      </c>
      <c r="AK4" s="30">
        <v>0.2689146067024436</v>
      </c>
      <c r="AL4" s="2">
        <v>3.297297</v>
      </c>
      <c r="AM4" s="2">
        <v>169920.374517</v>
      </c>
      <c r="AN4" s="2">
        <v>584.775863</v>
      </c>
      <c r="AO4" s="2">
        <v>0.859224</v>
      </c>
      <c r="AP4" s="2">
        <v>2.770896</v>
      </c>
      <c r="AQ4" s="2">
        <v>1549.571429</v>
      </c>
      <c r="AR4" s="2">
        <v>73.880013</v>
      </c>
      <c r="AS4" s="2">
        <v>0.983837</v>
      </c>
      <c r="AT4" s="2">
        <v>3.210852</v>
      </c>
      <c r="AU4" s="2">
        <v>539.397683</v>
      </c>
      <c r="AV4" s="2">
        <v>21.552715</v>
      </c>
      <c r="AW4" s="2">
        <v>3.17044</v>
      </c>
      <c r="AX4" s="2">
        <v>0.934026</v>
      </c>
      <c r="AY4" s="2">
        <v>117.899614</v>
      </c>
      <c r="AZ4" s="2">
        <v>42.321423</v>
      </c>
      <c r="BA4" s="2">
        <v>0.960371</v>
      </c>
      <c r="BB4" s="2">
        <v>2.922364</v>
      </c>
      <c r="BC4" s="31">
        <v>0.209</v>
      </c>
      <c r="BD4" s="32">
        <v>0.183</v>
      </c>
      <c r="BE4" s="31">
        <f>1.8/10</f>
        <v>0.18</v>
      </c>
      <c r="BF4" s="31">
        <v>0.193</v>
      </c>
      <c r="BG4" s="31">
        <v>0.17</v>
      </c>
      <c r="BH4" s="31">
        <v>0.17</v>
      </c>
      <c r="BI4" s="33">
        <v>0.195</v>
      </c>
      <c r="BJ4" s="34"/>
      <c r="BK4" s="34"/>
      <c r="BL4" s="34"/>
      <c r="BM4" s="34"/>
      <c r="BN4" s="34"/>
      <c r="BO4" s="34"/>
      <c r="BP4" s="34"/>
      <c r="BQ4" s="35">
        <f t="shared" si="1"/>
        <v>6</v>
      </c>
      <c r="BR4" s="36">
        <v>0.6636105331221566</v>
      </c>
      <c r="BS4" s="37">
        <v>0.10913876402744144</v>
      </c>
      <c r="BT4" s="38">
        <v>0.33755637591330007</v>
      </c>
      <c r="BU4" s="39">
        <v>0.182</v>
      </c>
      <c r="BV4" s="37">
        <v>3.460175714285714</v>
      </c>
      <c r="BW4" s="37">
        <v>135.49391814285713</v>
      </c>
      <c r="BX4" s="37">
        <v>24.057654285714282</v>
      </c>
      <c r="BY4" s="37">
        <v>0.9810454285714284</v>
      </c>
      <c r="BZ4" s="37">
        <v>3.167019428571429</v>
      </c>
      <c r="CA4" s="37">
        <v>143946.81092442857</v>
      </c>
      <c r="CB4" s="37">
        <v>603.1586207142857</v>
      </c>
      <c r="CC4" s="37">
        <v>0.88664</v>
      </c>
      <c r="CD4" s="37">
        <v>2.7951292857142858</v>
      </c>
      <c r="CE4" s="37">
        <v>2283.315204</v>
      </c>
      <c r="CF4" s="37">
        <v>90.59222571428572</v>
      </c>
      <c r="CG4" s="37">
        <v>1.0217368571428571</v>
      </c>
      <c r="CH4" s="37">
        <v>3.2611692857142853</v>
      </c>
      <c r="CI4" s="37">
        <v>815.2257434285714</v>
      </c>
      <c r="CJ4" s="2">
        <v>53.12697000000001</v>
      </c>
      <c r="CK4" s="2">
        <v>1.0005045714285712</v>
      </c>
      <c r="CL4" s="2">
        <v>2.943685</v>
      </c>
      <c r="CM4" s="40">
        <f t="shared" si="2"/>
        <v>4.857142857</v>
      </c>
      <c r="CN4" s="41">
        <f t="shared" si="3"/>
        <v>5.111111111</v>
      </c>
      <c r="CO4" s="2">
        <v>6.0</v>
      </c>
      <c r="CP4" s="2">
        <v>4.0</v>
      </c>
      <c r="CQ4" s="2">
        <v>3.0</v>
      </c>
      <c r="CR4" s="2">
        <v>6.0</v>
      </c>
      <c r="CS4" s="2">
        <v>6.0</v>
      </c>
      <c r="CT4" s="2">
        <v>4.0</v>
      </c>
      <c r="CU4" s="2">
        <v>5.0</v>
      </c>
      <c r="CV4" s="2">
        <v>6.0</v>
      </c>
      <c r="CW4" s="2">
        <v>6.0</v>
      </c>
      <c r="CX4" s="2">
        <f t="shared" si="4"/>
        <v>5</v>
      </c>
      <c r="CY4" s="42" t="str">
        <f t="shared" si="5"/>
        <v>0</v>
      </c>
      <c r="CZ4" s="42" t="str">
        <f t="shared" si="6"/>
        <v>0</v>
      </c>
      <c r="DA4" s="2">
        <f t="shared" si="7"/>
        <v>0</v>
      </c>
      <c r="DB4" s="42" t="str">
        <f>IF(OR(DA4&lt;2,DA4=2),"0", "1")</f>
        <v>0</v>
      </c>
      <c r="DC4" s="42" t="str">
        <f t="shared" si="8"/>
        <v>0</v>
      </c>
      <c r="DD4" s="2">
        <v>0.0</v>
      </c>
      <c r="DE4" s="27">
        <v>1.0</v>
      </c>
      <c r="DF4" s="2">
        <v>1.0</v>
      </c>
      <c r="DG4" s="27">
        <v>2.0</v>
      </c>
      <c r="DH4" s="2">
        <v>1.0</v>
      </c>
      <c r="DI4" s="27">
        <v>2.0</v>
      </c>
      <c r="DJ4" s="2">
        <v>0.0</v>
      </c>
      <c r="DK4" s="27">
        <v>1.0</v>
      </c>
      <c r="DL4" s="2">
        <v>0.0</v>
      </c>
      <c r="DM4" s="27">
        <v>1.0</v>
      </c>
      <c r="DN4" s="2">
        <v>0.0</v>
      </c>
      <c r="DO4" s="27">
        <v>1.0</v>
      </c>
      <c r="DP4" s="2">
        <v>1.0</v>
      </c>
      <c r="DQ4" s="27">
        <v>2.0</v>
      </c>
      <c r="DR4" s="2">
        <v>1.0</v>
      </c>
      <c r="DS4" s="27">
        <v>2.0</v>
      </c>
      <c r="DT4" s="2">
        <v>1.0</v>
      </c>
      <c r="DU4" s="27">
        <v>2.0</v>
      </c>
      <c r="DV4" s="2">
        <v>0.0</v>
      </c>
      <c r="DW4" s="27">
        <v>1.0</v>
      </c>
      <c r="DX4" s="2">
        <v>0.0</v>
      </c>
      <c r="DY4" s="27">
        <v>1.0</v>
      </c>
      <c r="DZ4" s="2">
        <v>0.0</v>
      </c>
      <c r="EA4" s="27">
        <v>1.0</v>
      </c>
      <c r="EB4" s="2">
        <v>0.0</v>
      </c>
      <c r="EC4" s="27">
        <v>1.0</v>
      </c>
      <c r="ED4" s="2">
        <v>0.0</v>
      </c>
      <c r="EE4" s="27">
        <v>1.0</v>
      </c>
      <c r="EF4" s="2">
        <v>0.0</v>
      </c>
      <c r="EG4" s="27">
        <v>1.0</v>
      </c>
      <c r="EH4" s="2">
        <v>2.0</v>
      </c>
      <c r="EI4" s="27">
        <v>3.0</v>
      </c>
      <c r="EJ4" s="2" t="s">
        <v>199</v>
      </c>
      <c r="EK4" s="2" t="s">
        <v>215</v>
      </c>
      <c r="EL4" s="37">
        <v>4.0</v>
      </c>
      <c r="EM4" s="37">
        <v>2.0</v>
      </c>
      <c r="EN4" s="37">
        <v>0.0</v>
      </c>
      <c r="EO4" s="37">
        <v>0.0</v>
      </c>
      <c r="EP4" s="37">
        <v>1.0</v>
      </c>
      <c r="EQ4" s="37">
        <v>1.0</v>
      </c>
      <c r="ER4" s="37">
        <v>2.0</v>
      </c>
      <c r="ES4" s="2"/>
      <c r="ET4" s="2"/>
      <c r="EU4" s="2"/>
      <c r="EV4" s="2"/>
      <c r="EW4" s="37">
        <v>2.0</v>
      </c>
      <c r="EX4" s="2" t="s">
        <v>201</v>
      </c>
      <c r="EY4" s="43">
        <v>41426.0</v>
      </c>
      <c r="EZ4" s="2" t="s">
        <v>196</v>
      </c>
      <c r="FA4" s="2" t="s">
        <v>202</v>
      </c>
      <c r="FB4" s="2" t="s">
        <v>216</v>
      </c>
      <c r="FC4" s="2" t="s">
        <v>204</v>
      </c>
      <c r="FD4" s="2" t="s">
        <v>204</v>
      </c>
      <c r="FE4" s="37">
        <v>1.0</v>
      </c>
      <c r="FF4" s="37">
        <v>0.0</v>
      </c>
      <c r="FG4" s="37">
        <v>0.0</v>
      </c>
      <c r="FH4" s="37">
        <v>1.0</v>
      </c>
      <c r="FI4" s="37">
        <v>0.0</v>
      </c>
      <c r="FJ4" s="37">
        <v>0.0</v>
      </c>
      <c r="FK4" s="37">
        <v>0.0</v>
      </c>
      <c r="FL4" s="2"/>
      <c r="FM4" s="2" t="s">
        <v>204</v>
      </c>
      <c r="FN4" s="37">
        <v>1.0</v>
      </c>
      <c r="FO4" s="37">
        <v>0.0</v>
      </c>
      <c r="FP4" s="37">
        <v>0.0</v>
      </c>
      <c r="FQ4" s="37">
        <v>1.0</v>
      </c>
      <c r="FR4" s="37">
        <v>0.0</v>
      </c>
      <c r="FS4" s="37">
        <v>0.0</v>
      </c>
      <c r="FT4" s="37">
        <v>0.0</v>
      </c>
      <c r="FU4" s="2"/>
      <c r="FV4" s="2" t="s">
        <v>206</v>
      </c>
      <c r="FW4" s="37">
        <v>1.0</v>
      </c>
      <c r="FX4" s="37">
        <v>1.0</v>
      </c>
      <c r="FY4" s="37">
        <v>0.0</v>
      </c>
      <c r="FZ4" s="37">
        <v>0.0</v>
      </c>
      <c r="GA4" s="37">
        <v>2.0</v>
      </c>
      <c r="GB4" s="2" t="s">
        <v>207</v>
      </c>
      <c r="GC4" s="2" t="s">
        <v>208</v>
      </c>
      <c r="GD4" s="37">
        <v>4.0</v>
      </c>
      <c r="GE4" s="2"/>
      <c r="GF4" s="2" t="s">
        <v>209</v>
      </c>
      <c r="GG4" s="2"/>
      <c r="GH4" s="44">
        <v>2.0</v>
      </c>
      <c r="GI4" s="37">
        <v>3.0</v>
      </c>
      <c r="GJ4" s="37">
        <v>1.0</v>
      </c>
      <c r="GK4" s="37">
        <v>0.0</v>
      </c>
      <c r="GL4" s="45">
        <f t="shared" si="9"/>
        <v>5</v>
      </c>
      <c r="GM4" s="37">
        <f t="shared" si="10"/>
        <v>1</v>
      </c>
    </row>
    <row r="5">
      <c r="A5" s="1">
        <v>4.0</v>
      </c>
      <c r="B5" s="2" t="s">
        <v>222</v>
      </c>
      <c r="C5" s="47" t="s">
        <v>223</v>
      </c>
      <c r="D5" s="47" t="s">
        <v>224</v>
      </c>
      <c r="E5" s="2" t="s">
        <v>225</v>
      </c>
      <c r="F5" s="2">
        <v>2.0</v>
      </c>
      <c r="G5" s="2"/>
      <c r="H5" s="2" t="s">
        <v>197</v>
      </c>
      <c r="I5" s="2">
        <v>3.0</v>
      </c>
      <c r="J5" s="2">
        <v>9.0</v>
      </c>
      <c r="K5" s="2" t="s">
        <v>198</v>
      </c>
      <c r="L5" s="2">
        <v>63281.0</v>
      </c>
      <c r="M5" s="2">
        <v>9040.1</v>
      </c>
      <c r="N5" s="29">
        <v>0.8312183382782643</v>
      </c>
      <c r="O5" s="30">
        <v>0.1241352149</v>
      </c>
      <c r="P5" s="30">
        <v>0.4115514557</v>
      </c>
      <c r="Q5" s="2">
        <v>3.710526</v>
      </c>
      <c r="R5" s="2">
        <v>13468.065789</v>
      </c>
      <c r="S5" s="2">
        <v>563.390091</v>
      </c>
      <c r="T5" s="2">
        <v>0.835465</v>
      </c>
      <c r="U5" s="2">
        <v>2.812905</v>
      </c>
      <c r="V5" s="2">
        <v>822.868421</v>
      </c>
      <c r="W5" s="2">
        <v>76.963194</v>
      </c>
      <c r="X5" s="2">
        <v>1.005965</v>
      </c>
      <c r="Y5" s="2">
        <v>3.232196</v>
      </c>
      <c r="Z5" s="2">
        <v>87.789474</v>
      </c>
      <c r="AA5" s="2">
        <v>23.540385</v>
      </c>
      <c r="AB5" s="2">
        <v>1.008396</v>
      </c>
      <c r="AC5" s="2">
        <v>3.280474</v>
      </c>
      <c r="AD5" s="2">
        <v>704.710526</v>
      </c>
      <c r="AE5" s="2">
        <v>52.847698</v>
      </c>
      <c r="AF5" s="2">
        <v>1.027071</v>
      </c>
      <c r="AG5" s="2">
        <v>2.976921</v>
      </c>
      <c r="AH5" s="31">
        <v>0.18</v>
      </c>
      <c r="AI5" s="29">
        <v>2.6645024968809716</v>
      </c>
      <c r="AJ5" s="30">
        <v>0.19054163390470485</v>
      </c>
      <c r="AK5" s="30">
        <v>0.48892532884642015</v>
      </c>
      <c r="AL5" s="2">
        <v>3.492711</v>
      </c>
      <c r="AM5" s="2">
        <v>227079.594752</v>
      </c>
      <c r="AN5" s="2">
        <v>648.469957</v>
      </c>
      <c r="AO5" s="2">
        <v>0.930436</v>
      </c>
      <c r="AP5" s="2">
        <v>2.854862</v>
      </c>
      <c r="AQ5" s="2">
        <v>3286.052478</v>
      </c>
      <c r="AR5" s="2">
        <v>117.6926</v>
      </c>
      <c r="AS5" s="2">
        <v>1.021295</v>
      </c>
      <c r="AT5" s="2">
        <v>3.30238</v>
      </c>
      <c r="AU5" s="2">
        <v>898.781341</v>
      </c>
      <c r="AV5" s="2">
        <v>23.957213</v>
      </c>
      <c r="AW5" s="2">
        <v>3.246333</v>
      </c>
      <c r="AX5" s="2">
        <v>0.981188</v>
      </c>
      <c r="AY5" s="2">
        <v>113.690962</v>
      </c>
      <c r="AZ5" s="2">
        <v>60.795623</v>
      </c>
      <c r="BA5" s="2">
        <v>1.008929</v>
      </c>
      <c r="BB5" s="2">
        <v>3.013731</v>
      </c>
      <c r="BC5" s="31">
        <v>0.1835</v>
      </c>
      <c r="BD5" s="32">
        <v>0.183</v>
      </c>
      <c r="BE5" s="31">
        <v>0.18</v>
      </c>
      <c r="BF5" s="31">
        <v>0.18</v>
      </c>
      <c r="BG5" s="31">
        <v>0.178</v>
      </c>
      <c r="BH5" s="34"/>
      <c r="BI5" s="34"/>
      <c r="BJ5" s="34"/>
      <c r="BK5" s="34"/>
      <c r="BL5" s="34"/>
      <c r="BM5" s="34"/>
      <c r="BN5" s="34"/>
      <c r="BO5" s="34"/>
      <c r="BP5" s="34"/>
      <c r="BQ5" s="35">
        <f t="shared" si="1"/>
        <v>4</v>
      </c>
      <c r="BR5" s="36">
        <v>0.8378532962514927</v>
      </c>
      <c r="BS5" s="37">
        <v>0.12415801682502312</v>
      </c>
      <c r="BT5" s="38">
        <v>0.4345472908414261</v>
      </c>
      <c r="BU5" s="39">
        <v>0.18</v>
      </c>
      <c r="BV5" s="37">
        <v>3.8135267500000003</v>
      </c>
      <c r="BW5" s="37">
        <v>109.50490925</v>
      </c>
      <c r="BX5" s="37">
        <v>25.82765675</v>
      </c>
      <c r="BY5" s="37">
        <v>1.015573</v>
      </c>
      <c r="BZ5" s="37">
        <v>3.2855014999999996</v>
      </c>
      <c r="CA5" s="37">
        <v>123430.89422224999</v>
      </c>
      <c r="CB5" s="37">
        <v>646.3617665</v>
      </c>
      <c r="CC5" s="37">
        <v>0.9143062500000001</v>
      </c>
      <c r="CD5" s="37">
        <v>2.8520832499999997</v>
      </c>
      <c r="CE5" s="37">
        <v>2577.14680375</v>
      </c>
      <c r="CF5" s="37">
        <v>109.46353174999999</v>
      </c>
      <c r="CG5" s="37">
        <v>1.04725925</v>
      </c>
      <c r="CH5" s="37">
        <v>3.29873825</v>
      </c>
      <c r="CI5" s="37">
        <v>884.3721439999999</v>
      </c>
      <c r="CJ5" s="2">
        <v>61.383429250000006</v>
      </c>
      <c r="CK5" s="2">
        <v>1.04599025</v>
      </c>
      <c r="CL5" s="2">
        <v>3.02338725</v>
      </c>
      <c r="CM5" s="40">
        <f t="shared" si="2"/>
        <v>5.571428571</v>
      </c>
      <c r="CN5" s="41">
        <f t="shared" si="3"/>
        <v>5.666666667</v>
      </c>
      <c r="CO5" s="2">
        <v>6.0</v>
      </c>
      <c r="CP5" s="2">
        <v>6.0</v>
      </c>
      <c r="CQ5" s="2">
        <v>3.0</v>
      </c>
      <c r="CR5" s="2">
        <v>6.0</v>
      </c>
      <c r="CS5" s="2">
        <v>6.0</v>
      </c>
      <c r="CT5" s="2">
        <v>6.0</v>
      </c>
      <c r="CU5" s="2">
        <v>6.0</v>
      </c>
      <c r="CV5" s="2">
        <v>6.0</v>
      </c>
      <c r="CW5" s="2">
        <v>6.0</v>
      </c>
      <c r="CX5" s="2">
        <f t="shared" si="4"/>
        <v>5</v>
      </c>
      <c r="CY5" s="42" t="str">
        <f t="shared" si="5"/>
        <v>0</v>
      </c>
      <c r="CZ5" s="42" t="str">
        <f t="shared" si="6"/>
        <v>0</v>
      </c>
      <c r="DA5" s="2">
        <f t="shared" si="7"/>
        <v>5</v>
      </c>
      <c r="DB5" s="42">
        <v>2.0</v>
      </c>
      <c r="DC5" s="42" t="str">
        <f t="shared" si="8"/>
        <v>1</v>
      </c>
      <c r="DD5" s="2">
        <v>0.0</v>
      </c>
      <c r="DE5" s="27">
        <v>1.0</v>
      </c>
      <c r="DF5" s="2">
        <v>1.0</v>
      </c>
      <c r="DG5" s="27">
        <v>2.0</v>
      </c>
      <c r="DH5" s="2">
        <v>0.0</v>
      </c>
      <c r="DI5" s="27">
        <v>1.0</v>
      </c>
      <c r="DJ5" s="2">
        <v>0.0</v>
      </c>
      <c r="DK5" s="27">
        <v>1.0</v>
      </c>
      <c r="DL5" s="2">
        <v>1.0</v>
      </c>
      <c r="DM5" s="27">
        <v>2.0</v>
      </c>
      <c r="DN5" s="2">
        <v>1.0</v>
      </c>
      <c r="DO5" s="27">
        <v>2.0</v>
      </c>
      <c r="DP5" s="2">
        <v>1.0</v>
      </c>
      <c r="DQ5" s="27">
        <v>2.0</v>
      </c>
      <c r="DR5" s="2">
        <v>1.0</v>
      </c>
      <c r="DS5" s="27">
        <v>2.0</v>
      </c>
      <c r="DT5" s="2">
        <v>0.0</v>
      </c>
      <c r="DU5" s="27">
        <v>1.0</v>
      </c>
      <c r="DV5" s="2">
        <v>0.0</v>
      </c>
      <c r="DW5" s="27">
        <v>1.0</v>
      </c>
      <c r="DX5" s="2">
        <v>1.0</v>
      </c>
      <c r="DY5" s="27">
        <v>2.0</v>
      </c>
      <c r="DZ5" s="2">
        <v>2.0</v>
      </c>
      <c r="EA5" s="27">
        <v>3.0</v>
      </c>
      <c r="EB5" s="2">
        <v>2.0</v>
      </c>
      <c r="EC5" s="27">
        <v>3.0</v>
      </c>
      <c r="ED5" s="2">
        <v>0.0</v>
      </c>
      <c r="EE5" s="27">
        <v>1.0</v>
      </c>
      <c r="EF5" s="2">
        <v>1.0</v>
      </c>
      <c r="EG5" s="27">
        <v>2.0</v>
      </c>
      <c r="EH5" s="2">
        <v>1.0</v>
      </c>
      <c r="EI5" s="27">
        <v>2.0</v>
      </c>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44">
        <v>0.0</v>
      </c>
      <c r="GI5" s="37">
        <v>0.0</v>
      </c>
      <c r="GJ5" s="37">
        <v>2.0</v>
      </c>
      <c r="GK5" s="37">
        <v>0.0</v>
      </c>
      <c r="GL5" s="45">
        <f t="shared" si="9"/>
        <v>0</v>
      </c>
      <c r="GM5" s="37">
        <f t="shared" si="10"/>
        <v>2</v>
      </c>
    </row>
    <row r="6">
      <c r="A6" s="1">
        <v>5.0</v>
      </c>
      <c r="B6" s="2" t="s">
        <v>194</v>
      </c>
      <c r="D6" s="2" t="s">
        <v>226</v>
      </c>
      <c r="E6" s="2" t="s">
        <v>227</v>
      </c>
      <c r="F6" s="2">
        <v>1.0</v>
      </c>
      <c r="G6" s="2"/>
      <c r="H6" s="2" t="s">
        <v>197</v>
      </c>
      <c r="I6" s="2">
        <v>3.0</v>
      </c>
      <c r="J6" s="2">
        <v>9.0</v>
      </c>
      <c r="K6" s="2" t="s">
        <v>198</v>
      </c>
      <c r="L6" s="2">
        <v>20183.0</v>
      </c>
      <c r="M6" s="2">
        <v>5045.8</v>
      </c>
      <c r="N6" s="29">
        <v>0.6554015492754777</v>
      </c>
      <c r="O6" s="30">
        <v>0.1276660633</v>
      </c>
      <c r="P6" s="30">
        <v>0.4461356855</v>
      </c>
      <c r="Q6" s="2">
        <v>3.880342</v>
      </c>
      <c r="R6" s="2">
        <v>133897.700855</v>
      </c>
      <c r="S6" s="2">
        <v>555.595382</v>
      </c>
      <c r="T6" s="2">
        <v>0.956457</v>
      </c>
      <c r="U6" s="2">
        <v>2.801658</v>
      </c>
      <c r="V6" s="2">
        <v>3557.153846</v>
      </c>
      <c r="W6" s="2">
        <v>136.604477</v>
      </c>
      <c r="X6" s="2">
        <v>1.053643</v>
      </c>
      <c r="Y6" s="2">
        <v>3.370555</v>
      </c>
      <c r="Z6" s="2">
        <v>189.683761</v>
      </c>
      <c r="AA6" s="2">
        <v>34.959101</v>
      </c>
      <c r="AB6" s="2">
        <v>0.998972</v>
      </c>
      <c r="AC6" s="2">
        <v>3.218638</v>
      </c>
      <c r="AD6" s="2">
        <v>1586.487179</v>
      </c>
      <c r="AE6" s="2">
        <v>93.679235</v>
      </c>
      <c r="AF6" s="2">
        <v>1.025264</v>
      </c>
      <c r="AG6" s="2">
        <v>3.103414</v>
      </c>
      <c r="AH6" s="31">
        <f>1.75/10</f>
        <v>0.175</v>
      </c>
      <c r="AI6" s="29">
        <v>2.94472514959793</v>
      </c>
      <c r="AJ6" s="30">
        <v>0.11839715516657585</v>
      </c>
      <c r="AK6" s="30">
        <v>0.456660508149799</v>
      </c>
      <c r="AL6" s="2">
        <v>3.675052</v>
      </c>
      <c r="AM6" s="2">
        <v>153920.570231</v>
      </c>
      <c r="AN6" s="2">
        <v>600.703831</v>
      </c>
      <c r="AO6" s="2">
        <v>0.922007</v>
      </c>
      <c r="AP6" s="2">
        <v>2.791893</v>
      </c>
      <c r="AQ6" s="2">
        <v>3408.777778</v>
      </c>
      <c r="AR6" s="2">
        <v>123.727889</v>
      </c>
      <c r="AS6" s="2">
        <v>1.042023</v>
      </c>
      <c r="AT6" s="2">
        <v>3.34047</v>
      </c>
      <c r="AU6" s="2">
        <v>1668.666667</v>
      </c>
      <c r="AV6" s="2">
        <v>33.012043</v>
      </c>
      <c r="AW6" s="2">
        <v>3.164195</v>
      </c>
      <c r="AX6" s="2">
        <v>1.008067</v>
      </c>
      <c r="AY6" s="2">
        <v>216.966457</v>
      </c>
      <c r="AZ6" s="2">
        <v>85.957806</v>
      </c>
      <c r="BA6" s="2">
        <v>1.015574</v>
      </c>
      <c r="BB6" s="2">
        <v>3.012006</v>
      </c>
      <c r="BC6" s="31">
        <v>0.1775</v>
      </c>
      <c r="BD6" s="32">
        <v>0.183</v>
      </c>
      <c r="BE6" s="31">
        <f>1.75/10</f>
        <v>0.175</v>
      </c>
      <c r="BF6" s="31">
        <v>0.175</v>
      </c>
      <c r="BG6" s="31">
        <v>0.16</v>
      </c>
      <c r="BH6" s="31">
        <v>0.173</v>
      </c>
      <c r="BI6" s="33">
        <v>0.165</v>
      </c>
      <c r="BJ6" s="33">
        <v>0.18</v>
      </c>
      <c r="BK6" s="33">
        <v>0.183</v>
      </c>
      <c r="BL6" s="34"/>
      <c r="BM6" s="34"/>
      <c r="BN6" s="34"/>
      <c r="BO6" s="34"/>
      <c r="BP6" s="34"/>
      <c r="BQ6" s="35">
        <f t="shared" si="1"/>
        <v>8</v>
      </c>
      <c r="BR6" s="36">
        <v>0.7957008703747013</v>
      </c>
      <c r="BS6" s="37">
        <v>0.1819960748237377</v>
      </c>
      <c r="BT6" s="38">
        <v>0.504374228145247</v>
      </c>
      <c r="BU6" s="39">
        <v>0.174</v>
      </c>
      <c r="BV6" s="37">
        <v>3.772379625</v>
      </c>
      <c r="BW6" s="37">
        <v>126.97002725</v>
      </c>
      <c r="BX6" s="37">
        <v>27.479239999999997</v>
      </c>
      <c r="BY6" s="37">
        <v>0.986652375</v>
      </c>
      <c r="BZ6" s="37">
        <v>3.2483670000000004</v>
      </c>
      <c r="CA6" s="37">
        <v>169649.7391775</v>
      </c>
      <c r="CB6" s="37">
        <v>631.4909365</v>
      </c>
      <c r="CC6" s="37">
        <v>0.9159293749999999</v>
      </c>
      <c r="CD6" s="37">
        <v>2.832479</v>
      </c>
      <c r="CE6" s="37">
        <v>2997.0055481249997</v>
      </c>
      <c r="CF6" s="37">
        <v>120.35488737499999</v>
      </c>
      <c r="CG6" s="37">
        <v>1.02910225</v>
      </c>
      <c r="CH6" s="37">
        <v>3.3244295</v>
      </c>
      <c r="CI6" s="37">
        <v>1020.1759866250001</v>
      </c>
      <c r="CJ6" s="2">
        <v>70.46310725</v>
      </c>
      <c r="CK6" s="2">
        <v>1.01183675</v>
      </c>
      <c r="CL6" s="2">
        <v>3.04383475</v>
      </c>
      <c r="CM6" s="40">
        <f t="shared" si="2"/>
        <v>2.428571429</v>
      </c>
      <c r="CN6" s="41">
        <f t="shared" si="3"/>
        <v>3.222222222</v>
      </c>
      <c r="CO6" s="2">
        <v>1.0</v>
      </c>
      <c r="CP6" s="2">
        <v>1.0</v>
      </c>
      <c r="CQ6" s="2">
        <v>1.0</v>
      </c>
      <c r="CR6" s="2">
        <v>2.0</v>
      </c>
      <c r="CS6" s="2">
        <v>6.0</v>
      </c>
      <c r="CT6" s="2">
        <v>2.0</v>
      </c>
      <c r="CU6" s="2">
        <v>4.0</v>
      </c>
      <c r="CV6" s="2">
        <v>6.0</v>
      </c>
      <c r="CW6" s="2">
        <v>6.0</v>
      </c>
      <c r="CX6" s="2">
        <f t="shared" si="4"/>
        <v>6</v>
      </c>
      <c r="CY6" s="42" t="str">
        <f t="shared" si="5"/>
        <v>0</v>
      </c>
      <c r="CZ6" s="42" t="str">
        <f t="shared" si="6"/>
        <v>0</v>
      </c>
      <c r="DA6" s="2">
        <f t="shared" si="7"/>
        <v>2</v>
      </c>
      <c r="DB6" s="42" t="str">
        <f t="shared" ref="DB6:DB11" si="11">IF(OR(DA6&lt;2,DA6=2),"0", "1")</f>
        <v>0</v>
      </c>
      <c r="DC6" s="42" t="str">
        <f t="shared" si="8"/>
        <v>0</v>
      </c>
      <c r="DD6" s="2">
        <v>0.0</v>
      </c>
      <c r="DE6" s="27">
        <v>1.0</v>
      </c>
      <c r="DF6" s="2">
        <v>1.0</v>
      </c>
      <c r="DG6" s="27">
        <v>2.0</v>
      </c>
      <c r="DH6" s="2">
        <v>0.0</v>
      </c>
      <c r="DI6" s="27">
        <v>1.0</v>
      </c>
      <c r="DJ6" s="2">
        <v>0.0</v>
      </c>
      <c r="DK6" s="27">
        <v>1.0</v>
      </c>
      <c r="DL6" s="2">
        <v>0.0</v>
      </c>
      <c r="DM6" s="27">
        <v>1.0</v>
      </c>
      <c r="DN6" s="2">
        <v>1.0</v>
      </c>
      <c r="DO6" s="27">
        <v>2.0</v>
      </c>
      <c r="DP6" s="2">
        <v>2.0</v>
      </c>
      <c r="DQ6" s="27">
        <v>3.0</v>
      </c>
      <c r="DR6" s="2">
        <v>2.0</v>
      </c>
      <c r="DS6" s="48">
        <v>3.0</v>
      </c>
      <c r="DT6" s="2">
        <v>0.0</v>
      </c>
      <c r="DU6" s="27">
        <v>1.0</v>
      </c>
      <c r="DV6" s="2">
        <v>0.0</v>
      </c>
      <c r="DW6" s="27">
        <v>1.0</v>
      </c>
      <c r="DX6" s="2">
        <v>1.0</v>
      </c>
      <c r="DY6" s="27">
        <v>2.0</v>
      </c>
      <c r="DZ6" s="2">
        <v>0.0</v>
      </c>
      <c r="EA6" s="27">
        <v>1.0</v>
      </c>
      <c r="EB6" s="2">
        <v>1.0</v>
      </c>
      <c r="EC6" s="27">
        <v>2.0</v>
      </c>
      <c r="ED6" s="2">
        <v>0.0</v>
      </c>
      <c r="EE6" s="27">
        <v>1.0</v>
      </c>
      <c r="EF6" s="2">
        <v>0.0</v>
      </c>
      <c r="EG6" s="27">
        <v>1.0</v>
      </c>
      <c r="EH6" s="2">
        <v>2.0</v>
      </c>
      <c r="EI6" s="27">
        <v>3.0</v>
      </c>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44">
        <v>3.0</v>
      </c>
      <c r="GI6" s="37">
        <v>2.0</v>
      </c>
      <c r="GJ6" s="37">
        <v>3.0</v>
      </c>
      <c r="GK6" s="37">
        <v>0.0</v>
      </c>
      <c r="GL6" s="45">
        <f t="shared" si="9"/>
        <v>5</v>
      </c>
      <c r="GM6" s="37">
        <f t="shared" si="10"/>
        <v>3</v>
      </c>
    </row>
    <row r="7">
      <c r="A7" s="1">
        <v>9.0</v>
      </c>
      <c r="B7" s="2" t="s">
        <v>228</v>
      </c>
      <c r="C7" s="2" t="s">
        <v>229</v>
      </c>
      <c r="D7" s="2" t="s">
        <v>230</v>
      </c>
      <c r="E7" s="2" t="s">
        <v>231</v>
      </c>
      <c r="F7" s="2">
        <v>1.0</v>
      </c>
      <c r="G7" s="2" t="s">
        <v>196</v>
      </c>
      <c r="H7" s="2" t="s">
        <v>197</v>
      </c>
      <c r="I7" s="2">
        <v>3.0</v>
      </c>
      <c r="J7" s="2">
        <v>9.0</v>
      </c>
      <c r="K7" s="2" t="s">
        <v>198</v>
      </c>
      <c r="L7" s="2">
        <v>32494.0</v>
      </c>
      <c r="M7" s="2">
        <v>4642.0</v>
      </c>
      <c r="N7" s="29">
        <v>0.7668497408618631</v>
      </c>
      <c r="O7" s="30">
        <v>0.01599869279</v>
      </c>
      <c r="P7" s="30">
        <v>0.1808882794</v>
      </c>
      <c r="Q7" s="2">
        <v>3.447368</v>
      </c>
      <c r="R7" s="2">
        <v>298112.539474</v>
      </c>
      <c r="S7" s="2">
        <v>583.588186</v>
      </c>
      <c r="T7" s="2">
        <v>0.966081</v>
      </c>
      <c r="U7" s="2">
        <v>2.842048</v>
      </c>
      <c r="V7" s="2">
        <v>2462.881579</v>
      </c>
      <c r="W7" s="2">
        <v>102.772528</v>
      </c>
      <c r="X7" s="2">
        <v>1.083788</v>
      </c>
      <c r="Y7" s="2">
        <v>3.293447</v>
      </c>
      <c r="Z7" s="2">
        <v>82.355263</v>
      </c>
      <c r="AA7" s="2">
        <v>23.231799</v>
      </c>
      <c r="AB7" s="2">
        <v>1.034655</v>
      </c>
      <c r="AC7" s="2">
        <v>3.394406</v>
      </c>
      <c r="AD7" s="2">
        <v>727.421053</v>
      </c>
      <c r="AE7" s="2">
        <v>52.31156</v>
      </c>
      <c r="AF7" s="2">
        <v>1.08633</v>
      </c>
      <c r="AG7" s="2">
        <v>3.08741</v>
      </c>
      <c r="AH7" s="31">
        <f>1.95/10</f>
        <v>0.195</v>
      </c>
      <c r="AI7" s="29">
        <v>2.3134236792456213</v>
      </c>
      <c r="AJ7" s="30">
        <v>0.15431968571565147</v>
      </c>
      <c r="AK7" s="30">
        <v>0.42062399298349457</v>
      </c>
      <c r="AL7" s="2">
        <v>3.462585</v>
      </c>
      <c r="AM7" s="2">
        <v>211109.489796</v>
      </c>
      <c r="AN7" s="2">
        <v>623.759909</v>
      </c>
      <c r="AO7" s="2">
        <v>0.907834</v>
      </c>
      <c r="AP7" s="2">
        <v>2.822288</v>
      </c>
      <c r="AQ7" s="2">
        <v>2292.632653</v>
      </c>
      <c r="AR7" s="2">
        <v>99.360449</v>
      </c>
      <c r="AS7" s="2">
        <v>1.017921</v>
      </c>
      <c r="AT7" s="2">
        <v>3.281714</v>
      </c>
      <c r="AU7" s="2">
        <v>668.908163</v>
      </c>
      <c r="AV7" s="2">
        <v>23.017507</v>
      </c>
      <c r="AW7" s="2">
        <v>3.290335</v>
      </c>
      <c r="AX7" s="2">
        <v>0.984893</v>
      </c>
      <c r="AY7" s="2">
        <v>99.340136</v>
      </c>
      <c r="AZ7" s="2">
        <v>53.278496</v>
      </c>
      <c r="BA7" s="2">
        <v>1.002366</v>
      </c>
      <c r="BB7" s="2">
        <v>3.017146</v>
      </c>
      <c r="BC7" s="31">
        <v>0.194</v>
      </c>
      <c r="BD7" s="32">
        <v>0.183</v>
      </c>
      <c r="BE7" s="31">
        <f>1.95/10</f>
        <v>0.195</v>
      </c>
      <c r="BF7" s="31">
        <v>0.188</v>
      </c>
      <c r="BG7" s="31">
        <v>0.17</v>
      </c>
      <c r="BH7" s="31">
        <v>0.173</v>
      </c>
      <c r="BI7" s="33">
        <v>0.187</v>
      </c>
      <c r="BJ7" s="34"/>
      <c r="BK7" s="34"/>
      <c r="BL7" s="34"/>
      <c r="BM7" s="34"/>
      <c r="BN7" s="34"/>
      <c r="BO7" s="34"/>
      <c r="BP7" s="34"/>
      <c r="BQ7" s="35">
        <f t="shared" si="1"/>
        <v>6</v>
      </c>
      <c r="BR7" s="36">
        <v>0.7806579077846337</v>
      </c>
      <c r="BS7" s="37">
        <v>0.10083804319417729</v>
      </c>
      <c r="BT7" s="38">
        <v>0.3445480857239819</v>
      </c>
      <c r="BU7" s="39">
        <v>0.183</v>
      </c>
      <c r="BV7" s="37">
        <v>3.6051438333333334</v>
      </c>
      <c r="BW7" s="37">
        <v>103.12506316666666</v>
      </c>
      <c r="BX7" s="37">
        <v>23.601759666666666</v>
      </c>
      <c r="BY7" s="37">
        <v>0.9793388333333333</v>
      </c>
      <c r="BZ7" s="37">
        <v>3.226934333333333</v>
      </c>
      <c r="CA7" s="37">
        <v>137984.75851233333</v>
      </c>
      <c r="CB7" s="37">
        <v>629.8466005</v>
      </c>
      <c r="CC7" s="37">
        <v>0.8884548333333333</v>
      </c>
      <c r="CD7" s="37">
        <v>2.8303115</v>
      </c>
      <c r="CE7" s="37">
        <v>2354.124897166667</v>
      </c>
      <c r="CF7" s="37">
        <v>99.85125716666668</v>
      </c>
      <c r="CG7" s="37">
        <v>1.010711</v>
      </c>
      <c r="CH7" s="37">
        <v>3.2842151666666664</v>
      </c>
      <c r="CI7" s="37">
        <v>843.0788120000001</v>
      </c>
      <c r="CJ7" s="2">
        <v>57.55513</v>
      </c>
      <c r="CK7" s="2">
        <v>1.0026648333333334</v>
      </c>
      <c r="CL7" s="2">
        <v>2.9883298333333332</v>
      </c>
      <c r="CM7" s="40">
        <f t="shared" si="2"/>
        <v>4.428571429</v>
      </c>
      <c r="CN7" s="41">
        <f t="shared" si="3"/>
        <v>4.666666667</v>
      </c>
      <c r="CO7" s="2">
        <v>5.0</v>
      </c>
      <c r="CP7" s="2">
        <v>5.0</v>
      </c>
      <c r="CQ7" s="2">
        <v>3.0</v>
      </c>
      <c r="CR7" s="2">
        <v>5.0</v>
      </c>
      <c r="CS7" s="2">
        <v>5.0</v>
      </c>
      <c r="CT7" s="2">
        <v>4.0</v>
      </c>
      <c r="CU7" s="2">
        <v>4.0</v>
      </c>
      <c r="CV7" s="2">
        <v>6.0</v>
      </c>
      <c r="CW7" s="2">
        <v>5.0</v>
      </c>
      <c r="CX7" s="2">
        <f t="shared" si="4"/>
        <v>6</v>
      </c>
      <c r="CY7" s="42" t="str">
        <f t="shared" si="5"/>
        <v>0</v>
      </c>
      <c r="CZ7" s="42" t="str">
        <f t="shared" si="6"/>
        <v>0</v>
      </c>
      <c r="DA7" s="2">
        <f t="shared" si="7"/>
        <v>2</v>
      </c>
      <c r="DB7" s="42" t="str">
        <f t="shared" si="11"/>
        <v>0</v>
      </c>
      <c r="DC7" s="42" t="str">
        <f t="shared" si="8"/>
        <v>0</v>
      </c>
      <c r="DD7" s="2">
        <v>0.0</v>
      </c>
      <c r="DE7" s="27">
        <v>1.0</v>
      </c>
      <c r="DF7" s="2">
        <v>1.0</v>
      </c>
      <c r="DG7" s="27">
        <v>2.0</v>
      </c>
      <c r="DH7" s="2">
        <v>1.0</v>
      </c>
      <c r="DI7" s="27">
        <v>2.0</v>
      </c>
      <c r="DJ7" s="2">
        <v>0.0</v>
      </c>
      <c r="DK7" s="27">
        <v>1.0</v>
      </c>
      <c r="DL7" s="2">
        <v>1.0</v>
      </c>
      <c r="DM7" s="27">
        <v>2.0</v>
      </c>
      <c r="DN7" s="2">
        <v>1.0</v>
      </c>
      <c r="DO7" s="27">
        <v>2.0</v>
      </c>
      <c r="DP7" s="2">
        <v>1.0</v>
      </c>
      <c r="DQ7" s="27">
        <v>2.0</v>
      </c>
      <c r="DR7" s="2">
        <v>0.0</v>
      </c>
      <c r="DS7" s="27">
        <v>1.0</v>
      </c>
      <c r="DT7" s="2">
        <v>1.0</v>
      </c>
      <c r="DU7" s="27">
        <v>2.0</v>
      </c>
      <c r="DV7" s="2">
        <v>0.0</v>
      </c>
      <c r="DW7" s="27">
        <v>1.0</v>
      </c>
      <c r="DX7" s="2">
        <v>1.0</v>
      </c>
      <c r="DY7" s="27">
        <v>2.0</v>
      </c>
      <c r="DZ7" s="2">
        <v>0.0</v>
      </c>
      <c r="EA7" s="27">
        <v>1.0</v>
      </c>
      <c r="EB7" s="2">
        <v>1.0</v>
      </c>
      <c r="EC7" s="27">
        <v>2.0</v>
      </c>
      <c r="ED7" s="2">
        <v>0.0</v>
      </c>
      <c r="EE7" s="27">
        <v>1.0</v>
      </c>
      <c r="EF7" s="2">
        <v>0.0</v>
      </c>
      <c r="EG7" s="27">
        <v>1.0</v>
      </c>
      <c r="EH7" s="2">
        <v>2.0</v>
      </c>
      <c r="EI7" s="27">
        <v>3.0</v>
      </c>
      <c r="EJ7" s="2" t="s">
        <v>199</v>
      </c>
      <c r="EK7" s="2" t="s">
        <v>215</v>
      </c>
      <c r="EL7" s="37">
        <v>4.0</v>
      </c>
      <c r="EM7" s="37">
        <v>2.0</v>
      </c>
      <c r="EN7" s="37">
        <v>0.0</v>
      </c>
      <c r="EO7" s="37">
        <v>1.0</v>
      </c>
      <c r="EP7" s="37">
        <v>0.0</v>
      </c>
      <c r="EQ7" s="37">
        <v>1.0</v>
      </c>
      <c r="ER7" s="37">
        <v>2.0</v>
      </c>
      <c r="ES7" s="2"/>
      <c r="ET7" s="2"/>
      <c r="EU7" s="2"/>
      <c r="EV7" s="2"/>
      <c r="EW7" s="37">
        <v>2.0</v>
      </c>
      <c r="EX7" s="2" t="s">
        <v>201</v>
      </c>
      <c r="EY7" s="43">
        <v>41334.0</v>
      </c>
      <c r="EZ7" s="2" t="s">
        <v>196</v>
      </c>
      <c r="FA7" s="2" t="s">
        <v>232</v>
      </c>
      <c r="FB7" s="2" t="s">
        <v>233</v>
      </c>
      <c r="FC7" s="2" t="s">
        <v>205</v>
      </c>
      <c r="FD7" s="2" t="s">
        <v>205</v>
      </c>
      <c r="FE7" s="37">
        <v>0.0</v>
      </c>
      <c r="FF7" s="37">
        <v>0.0</v>
      </c>
      <c r="FG7" s="37">
        <v>0.0</v>
      </c>
      <c r="FH7" s="37">
        <v>0.0</v>
      </c>
      <c r="FI7" s="37">
        <v>0.0</v>
      </c>
      <c r="FJ7" s="37">
        <v>0.0</v>
      </c>
      <c r="FK7" s="37">
        <v>1.0</v>
      </c>
      <c r="FL7" s="2"/>
      <c r="FM7" s="2" t="s">
        <v>205</v>
      </c>
      <c r="FN7" s="37">
        <v>0.0</v>
      </c>
      <c r="FO7" s="37">
        <v>0.0</v>
      </c>
      <c r="FP7" s="37">
        <v>0.0</v>
      </c>
      <c r="FQ7" s="37">
        <v>0.0</v>
      </c>
      <c r="FR7" s="37">
        <v>0.0</v>
      </c>
      <c r="FS7" s="37">
        <v>0.0</v>
      </c>
      <c r="FT7" s="37">
        <v>1.0</v>
      </c>
      <c r="FU7" s="2"/>
      <c r="FV7" s="2" t="s">
        <v>206</v>
      </c>
      <c r="FW7" s="37">
        <v>1.0</v>
      </c>
      <c r="FX7" s="37">
        <v>1.0</v>
      </c>
      <c r="FY7" s="37">
        <v>0.0</v>
      </c>
      <c r="FZ7" s="37">
        <v>0.0</v>
      </c>
      <c r="GA7" s="2" t="s">
        <v>234</v>
      </c>
      <c r="GB7" s="2" t="s">
        <v>207</v>
      </c>
      <c r="GC7" s="2" t="s">
        <v>208</v>
      </c>
      <c r="GD7" s="2"/>
      <c r="GE7" s="2" t="s">
        <v>235</v>
      </c>
      <c r="GF7" s="2" t="s">
        <v>209</v>
      </c>
      <c r="GG7" s="2"/>
      <c r="GH7" s="44">
        <v>1.0</v>
      </c>
      <c r="GI7" s="37">
        <v>3.0</v>
      </c>
      <c r="GJ7" s="37">
        <v>2.0</v>
      </c>
      <c r="GK7" s="37">
        <v>0.0</v>
      </c>
      <c r="GL7" s="45">
        <f t="shared" si="9"/>
        <v>4</v>
      </c>
      <c r="GM7" s="37">
        <f t="shared" si="10"/>
        <v>2</v>
      </c>
    </row>
    <row r="8">
      <c r="A8" s="1">
        <v>10.0</v>
      </c>
      <c r="B8" s="2" t="s">
        <v>210</v>
      </c>
      <c r="D8" s="2" t="s">
        <v>236</v>
      </c>
      <c r="E8" s="2" t="s">
        <v>237</v>
      </c>
      <c r="F8" s="2">
        <v>1.0</v>
      </c>
      <c r="G8" s="2" t="s">
        <v>196</v>
      </c>
      <c r="H8" s="2" t="s">
        <v>197</v>
      </c>
      <c r="I8" s="2">
        <v>3.0</v>
      </c>
      <c r="J8" s="2">
        <v>9.0</v>
      </c>
      <c r="K8" s="2" t="s">
        <v>198</v>
      </c>
      <c r="L8" s="2">
        <v>24143.0</v>
      </c>
      <c r="M8" s="2">
        <v>4828.6</v>
      </c>
      <c r="N8" s="29">
        <v>1.157244481540605</v>
      </c>
      <c r="O8" s="30">
        <v>0.04823200749</v>
      </c>
      <c r="P8" s="30">
        <v>0.2474438215</v>
      </c>
      <c r="Q8" s="2">
        <v>3.776</v>
      </c>
      <c r="R8" s="2">
        <v>166139.968</v>
      </c>
      <c r="S8" s="2">
        <v>582.409352</v>
      </c>
      <c r="T8" s="2">
        <v>0.930496</v>
      </c>
      <c r="U8" s="2">
        <v>2.840348</v>
      </c>
      <c r="V8" s="2">
        <v>4209.544</v>
      </c>
      <c r="W8" s="2">
        <v>147.268962</v>
      </c>
      <c r="X8" s="2">
        <v>1.003615</v>
      </c>
      <c r="Y8" s="2">
        <v>3.367946</v>
      </c>
      <c r="Z8" s="2">
        <v>171.36</v>
      </c>
      <c r="AA8" s="2">
        <v>30.501856</v>
      </c>
      <c r="AB8" s="2">
        <v>0.959357</v>
      </c>
      <c r="AC8" s="2">
        <v>3.159583</v>
      </c>
      <c r="AD8" s="2">
        <v>1320.112</v>
      </c>
      <c r="AE8" s="2">
        <v>84.450932</v>
      </c>
      <c r="AF8" s="2">
        <v>0.982681</v>
      </c>
      <c r="AG8" s="2">
        <v>3.029145</v>
      </c>
      <c r="AH8" s="31">
        <f>1.85/10</f>
        <v>0.185</v>
      </c>
      <c r="AI8" s="29">
        <v>3.780837733272293</v>
      </c>
      <c r="AJ8" s="30">
        <v>0.1508095345337177</v>
      </c>
      <c r="AK8" s="30">
        <v>0.4537857258619119</v>
      </c>
      <c r="AL8" s="2">
        <v>3.873984</v>
      </c>
      <c r="AM8" s="2">
        <v>163820.321138</v>
      </c>
      <c r="AN8" s="2">
        <v>620.381724</v>
      </c>
      <c r="AO8" s="2">
        <v>0.923013</v>
      </c>
      <c r="AP8" s="2">
        <v>2.817834</v>
      </c>
      <c r="AQ8" s="2">
        <v>3392.481707</v>
      </c>
      <c r="AR8" s="2">
        <v>128.059662</v>
      </c>
      <c r="AS8" s="2">
        <v>1.028839</v>
      </c>
      <c r="AT8" s="2">
        <v>3.344962</v>
      </c>
      <c r="AU8" s="2">
        <v>1383.617886</v>
      </c>
      <c r="AV8" s="2">
        <v>32.370439</v>
      </c>
      <c r="AW8" s="2">
        <v>3.179605</v>
      </c>
      <c r="AX8" s="2">
        <v>0.994159</v>
      </c>
      <c r="AY8" s="2">
        <v>192.115854</v>
      </c>
      <c r="AZ8" s="2">
        <v>82.777242</v>
      </c>
      <c r="BA8" s="2">
        <v>1.010514</v>
      </c>
      <c r="BB8" s="2">
        <v>3.041654</v>
      </c>
      <c r="BC8" s="31">
        <v>0.184</v>
      </c>
      <c r="BD8" s="32">
        <v>0.183</v>
      </c>
      <c r="BE8" s="31">
        <f>1.85/10</f>
        <v>0.185</v>
      </c>
      <c r="BF8" s="31">
        <v>0.177</v>
      </c>
      <c r="BG8" s="31">
        <v>0.188</v>
      </c>
      <c r="BH8" s="31">
        <v>0.18</v>
      </c>
      <c r="BI8" s="33">
        <v>0.198</v>
      </c>
      <c r="BJ8" s="34"/>
      <c r="BK8" s="34"/>
      <c r="BL8" s="34"/>
      <c r="BM8" s="34"/>
      <c r="BN8" s="34"/>
      <c r="BO8" s="34"/>
      <c r="BP8" s="34"/>
      <c r="BQ8" s="35">
        <f t="shared" si="1"/>
        <v>6</v>
      </c>
      <c r="BR8" s="36">
        <v>0.9447268974432723</v>
      </c>
      <c r="BS8" s="37">
        <v>0.09946055806255798</v>
      </c>
      <c r="BT8" s="38">
        <v>0.33025823220984035</v>
      </c>
      <c r="BU8" s="39">
        <v>0.185</v>
      </c>
      <c r="BV8" s="37">
        <v>3.8219293333333333</v>
      </c>
      <c r="BW8" s="37">
        <v>154.30476333333334</v>
      </c>
      <c r="BX8" s="37">
        <v>29.3331135</v>
      </c>
      <c r="BY8" s="37">
        <v>0.9814625</v>
      </c>
      <c r="BZ8" s="37">
        <v>3.2166281666666667</v>
      </c>
      <c r="CA8" s="37">
        <v>196048.87771549998</v>
      </c>
      <c r="CB8" s="37">
        <v>639.1570438333333</v>
      </c>
      <c r="CC8" s="37">
        <v>0.9312906666666666</v>
      </c>
      <c r="CD8" s="37">
        <v>2.8425853333333335</v>
      </c>
      <c r="CE8" s="37">
        <v>3726.2969876666666</v>
      </c>
      <c r="CF8" s="37">
        <v>135.72734433333332</v>
      </c>
      <c r="CG8" s="37">
        <v>1.029919</v>
      </c>
      <c r="CH8" s="37">
        <v>3.3525666666666667</v>
      </c>
      <c r="CI8" s="37">
        <v>1166.5899926666668</v>
      </c>
      <c r="CJ8" s="2">
        <v>77.7232485</v>
      </c>
      <c r="CK8" s="2">
        <v>1.0043863333333334</v>
      </c>
      <c r="CL8" s="2">
        <v>3.0395985</v>
      </c>
      <c r="CM8" s="40">
        <f t="shared" si="2"/>
        <v>4.285714286</v>
      </c>
      <c r="CN8" s="41">
        <f t="shared" si="3"/>
        <v>4.666666667</v>
      </c>
      <c r="CO8" s="2">
        <v>6.0</v>
      </c>
      <c r="CP8" s="2">
        <v>5.0</v>
      </c>
      <c r="CQ8" s="2">
        <v>2.0</v>
      </c>
      <c r="CR8" s="2">
        <v>5.0</v>
      </c>
      <c r="CS8" s="2">
        <v>5.0</v>
      </c>
      <c r="CT8" s="2">
        <v>4.0</v>
      </c>
      <c r="CU8" s="2">
        <v>3.0</v>
      </c>
      <c r="CV8" s="2">
        <v>6.0</v>
      </c>
      <c r="CW8" s="2">
        <v>6.0</v>
      </c>
      <c r="CX8" s="2">
        <f t="shared" si="4"/>
        <v>6</v>
      </c>
      <c r="CY8" s="42" t="str">
        <f t="shared" si="5"/>
        <v>0</v>
      </c>
      <c r="CZ8" s="42" t="str">
        <f t="shared" si="6"/>
        <v>0</v>
      </c>
      <c r="DA8" s="2">
        <f t="shared" si="7"/>
        <v>1</v>
      </c>
      <c r="DB8" s="42" t="str">
        <f t="shared" si="11"/>
        <v>0</v>
      </c>
      <c r="DC8" s="42" t="str">
        <f t="shared" si="8"/>
        <v>0</v>
      </c>
      <c r="DD8" s="2">
        <v>0.0</v>
      </c>
      <c r="DE8" s="27">
        <v>1.0</v>
      </c>
      <c r="DF8" s="2">
        <v>1.0</v>
      </c>
      <c r="DG8" s="27">
        <v>2.0</v>
      </c>
      <c r="DH8" s="2">
        <v>0.0</v>
      </c>
      <c r="DI8" s="27">
        <v>1.0</v>
      </c>
      <c r="DJ8" s="2">
        <v>0.0</v>
      </c>
      <c r="DK8" s="27">
        <v>1.0</v>
      </c>
      <c r="DL8" s="2">
        <v>1.0</v>
      </c>
      <c r="DM8" s="27">
        <v>2.0</v>
      </c>
      <c r="DN8" s="2">
        <v>2.0</v>
      </c>
      <c r="DO8" s="27">
        <v>3.0</v>
      </c>
      <c r="DP8" s="2">
        <v>2.0</v>
      </c>
      <c r="DQ8" s="27">
        <v>3.0</v>
      </c>
      <c r="DR8" s="2">
        <v>0.0</v>
      </c>
      <c r="DS8" s="27">
        <v>1.0</v>
      </c>
      <c r="DT8" s="2">
        <v>0.0</v>
      </c>
      <c r="DU8" s="27">
        <v>1.0</v>
      </c>
      <c r="DV8" s="2">
        <v>0.0</v>
      </c>
      <c r="DW8" s="27">
        <v>1.0</v>
      </c>
      <c r="DX8" s="2">
        <v>1.0</v>
      </c>
      <c r="DY8" s="27">
        <v>2.0</v>
      </c>
      <c r="DZ8" s="2">
        <v>0.0</v>
      </c>
      <c r="EA8" s="27">
        <v>1.0</v>
      </c>
      <c r="EB8" s="2">
        <v>0.0</v>
      </c>
      <c r="EC8" s="27">
        <v>1.0</v>
      </c>
      <c r="ED8" s="2">
        <v>2.0</v>
      </c>
      <c r="EE8" s="27">
        <v>3.0</v>
      </c>
      <c r="EF8" s="2">
        <v>0.0</v>
      </c>
      <c r="EG8" s="27">
        <v>1.0</v>
      </c>
      <c r="EH8" s="2">
        <v>0.0</v>
      </c>
      <c r="EI8" s="27">
        <v>1.0</v>
      </c>
      <c r="EJ8" s="2" t="s">
        <v>238</v>
      </c>
      <c r="EK8" s="2" t="s">
        <v>200</v>
      </c>
      <c r="EL8" s="37">
        <v>4.0</v>
      </c>
      <c r="EM8" s="37">
        <v>2.0</v>
      </c>
      <c r="EN8" s="37">
        <v>1.0</v>
      </c>
      <c r="EO8" s="37">
        <v>1.0</v>
      </c>
      <c r="EP8" s="37">
        <v>0.0</v>
      </c>
      <c r="EQ8" s="37">
        <v>0.0</v>
      </c>
      <c r="ER8" s="37">
        <v>2.0</v>
      </c>
      <c r="ES8" s="2"/>
      <c r="ET8" s="2"/>
      <c r="EU8" s="2"/>
      <c r="EV8" s="2"/>
      <c r="EW8" s="37">
        <v>3.0</v>
      </c>
      <c r="EX8" s="2" t="s">
        <v>201</v>
      </c>
      <c r="EY8" s="43">
        <v>41334.0</v>
      </c>
      <c r="EZ8" s="2" t="s">
        <v>196</v>
      </c>
      <c r="FA8" s="2" t="s">
        <v>202</v>
      </c>
      <c r="FB8" s="2" t="s">
        <v>216</v>
      </c>
      <c r="FC8" s="2" t="s">
        <v>205</v>
      </c>
      <c r="FD8" s="2" t="s">
        <v>204</v>
      </c>
      <c r="FE8" s="37">
        <v>1.0</v>
      </c>
      <c r="FF8" s="37">
        <v>1.0</v>
      </c>
      <c r="FG8" s="37">
        <v>1.0</v>
      </c>
      <c r="FH8" s="37">
        <v>1.0</v>
      </c>
      <c r="FI8" s="37">
        <v>0.0</v>
      </c>
      <c r="FJ8" s="37">
        <v>0.0</v>
      </c>
      <c r="FK8" s="37">
        <v>1.0</v>
      </c>
      <c r="FL8" s="2"/>
      <c r="FM8" s="2" t="s">
        <v>204</v>
      </c>
      <c r="FN8" s="37">
        <v>1.0</v>
      </c>
      <c r="FO8" s="37">
        <v>1.0</v>
      </c>
      <c r="FP8" s="37">
        <v>1.0</v>
      </c>
      <c r="FQ8" s="37">
        <v>1.0</v>
      </c>
      <c r="FR8" s="37">
        <v>0.0</v>
      </c>
      <c r="FS8" s="37">
        <v>0.0</v>
      </c>
      <c r="FT8" s="37">
        <v>0.0</v>
      </c>
      <c r="FU8" s="2"/>
      <c r="FV8" s="2" t="s">
        <v>206</v>
      </c>
      <c r="FW8" s="37">
        <v>0.0</v>
      </c>
      <c r="FX8" s="37">
        <v>1.0</v>
      </c>
      <c r="FY8" s="37">
        <v>1.0</v>
      </c>
      <c r="FZ8" s="37">
        <v>0.0</v>
      </c>
      <c r="GA8" s="37">
        <v>1.0</v>
      </c>
      <c r="GB8" s="2" t="s">
        <v>207</v>
      </c>
      <c r="GC8" s="2" t="s">
        <v>208</v>
      </c>
      <c r="GD8" s="37">
        <v>4.0</v>
      </c>
      <c r="GE8" s="2"/>
      <c r="GF8" s="2" t="s">
        <v>209</v>
      </c>
      <c r="GG8" s="2"/>
      <c r="GH8" s="44">
        <v>2.0</v>
      </c>
      <c r="GI8" s="37">
        <v>3.0</v>
      </c>
      <c r="GJ8" s="37">
        <v>5.0</v>
      </c>
      <c r="GK8" s="37">
        <v>0.0</v>
      </c>
      <c r="GL8" s="45">
        <f t="shared" si="9"/>
        <v>5</v>
      </c>
      <c r="GM8" s="37">
        <f t="shared" si="10"/>
        <v>5</v>
      </c>
    </row>
    <row r="9">
      <c r="A9" s="1">
        <v>12.0</v>
      </c>
      <c r="B9" s="2" t="s">
        <v>239</v>
      </c>
      <c r="C9" s="49" t="s">
        <v>193</v>
      </c>
      <c r="D9" s="49" t="s">
        <v>240</v>
      </c>
      <c r="E9" s="2" t="s">
        <v>241</v>
      </c>
      <c r="F9" s="49">
        <v>2.0</v>
      </c>
      <c r="G9" s="2" t="s">
        <v>214</v>
      </c>
      <c r="H9" s="2" t="s">
        <v>197</v>
      </c>
      <c r="I9" s="2">
        <v>3.0</v>
      </c>
      <c r="J9" s="2">
        <v>9.0</v>
      </c>
      <c r="K9" s="2" t="s">
        <v>198</v>
      </c>
      <c r="L9" s="2">
        <v>39462.0</v>
      </c>
      <c r="M9" s="2">
        <v>5637.4</v>
      </c>
      <c r="N9" s="29">
        <v>0.8250896712022293</v>
      </c>
      <c r="O9" s="30">
        <v>0.20902177</v>
      </c>
      <c r="P9" s="30">
        <v>0.3957568197</v>
      </c>
      <c r="Q9" s="2">
        <v>3.947917</v>
      </c>
      <c r="R9" s="2">
        <v>161646.510417</v>
      </c>
      <c r="S9" s="2">
        <v>584.342098</v>
      </c>
      <c r="T9" s="2">
        <v>0.917206</v>
      </c>
      <c r="U9" s="2">
        <v>2.843136</v>
      </c>
      <c r="V9" s="2">
        <v>3799.125</v>
      </c>
      <c r="W9" s="2">
        <v>126.487769</v>
      </c>
      <c r="X9" s="2">
        <v>1.010735</v>
      </c>
      <c r="Y9" s="2">
        <v>3.328431</v>
      </c>
      <c r="Z9" s="2">
        <v>113.989583</v>
      </c>
      <c r="AA9" s="2">
        <v>26.092529</v>
      </c>
      <c r="AB9" s="2">
        <v>0.931583</v>
      </c>
      <c r="AC9" s="2">
        <v>3.215301</v>
      </c>
      <c r="AD9" s="2">
        <v>901.96875</v>
      </c>
      <c r="AE9" s="2">
        <v>67.613682</v>
      </c>
      <c r="AF9" s="2">
        <v>0.993909</v>
      </c>
      <c r="AG9" s="2">
        <v>3.041106</v>
      </c>
      <c r="AH9" s="50">
        <f>2/10</f>
        <v>0.2</v>
      </c>
      <c r="AI9" s="29">
        <v>3.9534748511066877</v>
      </c>
      <c r="AJ9" s="30">
        <v>0.1506754951392468</v>
      </c>
      <c r="AK9" s="30">
        <v>0.42603931668915845</v>
      </c>
      <c r="AL9" s="2">
        <v>3.74938</v>
      </c>
      <c r="AM9" s="2">
        <v>174951.672457</v>
      </c>
      <c r="AN9" s="2">
        <v>634.009386</v>
      </c>
      <c r="AO9" s="2">
        <v>0.898579</v>
      </c>
      <c r="AP9" s="2">
        <v>2.835799</v>
      </c>
      <c r="AQ9" s="2">
        <v>3189.166253</v>
      </c>
      <c r="AR9" s="2">
        <v>121.770635</v>
      </c>
      <c r="AS9" s="2">
        <v>0.997746</v>
      </c>
      <c r="AT9" s="2">
        <v>3.320244</v>
      </c>
      <c r="AU9" s="2">
        <v>1017.476427</v>
      </c>
      <c r="AV9" s="2">
        <v>27.740984</v>
      </c>
      <c r="AW9" s="2">
        <v>3.18999</v>
      </c>
      <c r="AX9" s="2">
        <v>0.966077</v>
      </c>
      <c r="AY9" s="2">
        <v>148.727047</v>
      </c>
      <c r="AZ9" s="2">
        <v>71.47649</v>
      </c>
      <c r="BA9" s="2">
        <v>0.986517</v>
      </c>
      <c r="BB9" s="2">
        <v>3.027429</v>
      </c>
      <c r="BC9" s="31">
        <v>0.1835</v>
      </c>
      <c r="BD9" s="32">
        <v>0.183</v>
      </c>
      <c r="BE9" s="50">
        <f>2/10</f>
        <v>0.2</v>
      </c>
      <c r="BF9" s="50">
        <v>0.193</v>
      </c>
      <c r="BG9" s="50">
        <v>0.192</v>
      </c>
      <c r="BH9" s="34"/>
      <c r="BI9" s="34"/>
      <c r="BJ9" s="34"/>
      <c r="BK9" s="34"/>
      <c r="BL9" s="34"/>
      <c r="BM9" s="34"/>
      <c r="BN9" s="34"/>
      <c r="BO9" s="34"/>
      <c r="BP9" s="34"/>
      <c r="BQ9" s="35">
        <f t="shared" si="1"/>
        <v>4</v>
      </c>
      <c r="BR9" s="36">
        <v>0.8221837348213575</v>
      </c>
      <c r="BS9" s="37">
        <v>0.17777623219817953</v>
      </c>
      <c r="BT9" s="38">
        <v>0.42979409878935615</v>
      </c>
      <c r="BU9" s="39">
        <v>0.192</v>
      </c>
      <c r="BV9" s="37">
        <v>3.8499499999999998</v>
      </c>
      <c r="BW9" s="37">
        <v>109.99798075</v>
      </c>
      <c r="BX9" s="37">
        <v>25.805381</v>
      </c>
      <c r="BY9" s="37">
        <v>0.9646237499999999</v>
      </c>
      <c r="BZ9" s="37">
        <v>3.2561495000000003</v>
      </c>
      <c r="CA9" s="37">
        <v>185171.0839995</v>
      </c>
      <c r="CB9" s="37">
        <v>645.94197775</v>
      </c>
      <c r="CC9" s="37">
        <v>0.917802</v>
      </c>
      <c r="CD9" s="37">
        <v>2.8515295</v>
      </c>
      <c r="CE9" s="37">
        <v>3306.23975625</v>
      </c>
      <c r="CF9" s="37">
        <v>121.74293975</v>
      </c>
      <c r="CG9" s="37">
        <v>1.02308975</v>
      </c>
      <c r="CH9" s="37">
        <v>3.32411375</v>
      </c>
      <c r="CI9" s="37">
        <v>865.11430025</v>
      </c>
      <c r="CJ9" s="2">
        <v>65.05326025</v>
      </c>
      <c r="CK9" s="2">
        <v>1.00979625</v>
      </c>
      <c r="CL9" s="2">
        <v>3.0467874999999998</v>
      </c>
      <c r="CM9" s="51">
        <f t="shared" si="2"/>
        <v>4.714285714</v>
      </c>
      <c r="CN9" s="52">
        <f t="shared" si="3"/>
        <v>4.444444444</v>
      </c>
      <c r="CO9" s="49">
        <v>6.0</v>
      </c>
      <c r="CP9" s="49">
        <v>6.0</v>
      </c>
      <c r="CQ9" s="49">
        <v>3.0</v>
      </c>
      <c r="CR9" s="49">
        <v>4.0</v>
      </c>
      <c r="CS9" s="49">
        <v>5.0</v>
      </c>
      <c r="CT9" s="53">
        <v>6.0</v>
      </c>
      <c r="CU9" s="49">
        <v>3.0</v>
      </c>
      <c r="CV9" s="49">
        <v>6.0</v>
      </c>
      <c r="CW9" s="49">
        <v>1.0</v>
      </c>
      <c r="CX9" s="49">
        <f t="shared" si="4"/>
        <v>4</v>
      </c>
      <c r="CY9" s="54" t="str">
        <f t="shared" si="5"/>
        <v>0</v>
      </c>
      <c r="CZ9" s="54" t="str">
        <f t="shared" si="6"/>
        <v>0</v>
      </c>
      <c r="DA9" s="49">
        <f t="shared" si="7"/>
        <v>1</v>
      </c>
      <c r="DB9" s="54" t="str">
        <f t="shared" si="11"/>
        <v>0</v>
      </c>
      <c r="DC9" s="54" t="str">
        <f t="shared" si="8"/>
        <v>0</v>
      </c>
      <c r="DD9" s="49">
        <v>0.0</v>
      </c>
      <c r="DE9" s="49">
        <v>1.0</v>
      </c>
      <c r="DF9" s="49">
        <v>1.0</v>
      </c>
      <c r="DG9" s="49">
        <v>2.0</v>
      </c>
      <c r="DH9" s="49">
        <v>1.0</v>
      </c>
      <c r="DI9" s="49">
        <v>2.0</v>
      </c>
      <c r="DJ9" s="49">
        <v>0.0</v>
      </c>
      <c r="DK9" s="49">
        <v>1.0</v>
      </c>
      <c r="DL9" s="49">
        <v>1.0</v>
      </c>
      <c r="DM9" s="49">
        <v>2.0</v>
      </c>
      <c r="DN9" s="49">
        <v>0.0</v>
      </c>
      <c r="DO9" s="49">
        <v>1.0</v>
      </c>
      <c r="DP9" s="49">
        <v>1.0</v>
      </c>
      <c r="DQ9" s="49">
        <v>2.0</v>
      </c>
      <c r="DR9" s="49">
        <v>0.0</v>
      </c>
      <c r="DS9" s="49">
        <v>1.0</v>
      </c>
      <c r="DT9" s="49">
        <v>0.0</v>
      </c>
      <c r="DU9" s="49">
        <v>1.0</v>
      </c>
      <c r="DV9" s="49">
        <v>0.0</v>
      </c>
      <c r="DW9" s="49">
        <v>1.0</v>
      </c>
      <c r="DX9" s="49">
        <v>1.0</v>
      </c>
      <c r="DY9" s="49">
        <v>2.0</v>
      </c>
      <c r="DZ9" s="49">
        <v>0.0</v>
      </c>
      <c r="EA9" s="49">
        <v>1.0</v>
      </c>
      <c r="EB9" s="49">
        <v>0.0</v>
      </c>
      <c r="EC9" s="49">
        <v>1.0</v>
      </c>
      <c r="ED9" s="49">
        <v>2.0</v>
      </c>
      <c r="EE9" s="49">
        <v>3.0</v>
      </c>
      <c r="EF9" s="49">
        <v>2.0</v>
      </c>
      <c r="EG9" s="49">
        <v>3.0</v>
      </c>
      <c r="EH9" s="49">
        <v>0.0</v>
      </c>
      <c r="EI9" s="49">
        <v>1.0</v>
      </c>
      <c r="EJ9" s="2" t="s">
        <v>199</v>
      </c>
      <c r="EK9" s="2" t="s">
        <v>200</v>
      </c>
      <c r="EL9" s="37">
        <v>4.0</v>
      </c>
      <c r="EM9" s="37">
        <v>2.0</v>
      </c>
      <c r="EN9" s="37">
        <v>0.0</v>
      </c>
      <c r="EO9" s="37">
        <v>1.0</v>
      </c>
      <c r="EP9" s="37">
        <v>0.0</v>
      </c>
      <c r="EQ9" s="37">
        <v>1.0</v>
      </c>
      <c r="ER9" s="37">
        <v>1.0</v>
      </c>
      <c r="ES9" s="2"/>
      <c r="ET9" s="2"/>
      <c r="EU9" s="2"/>
      <c r="EV9" s="2"/>
      <c r="EW9" s="37">
        <v>1.0</v>
      </c>
      <c r="EX9" s="2" t="s">
        <v>242</v>
      </c>
      <c r="EY9" s="43">
        <v>41518.0</v>
      </c>
      <c r="EZ9" s="2" t="s">
        <v>214</v>
      </c>
      <c r="FA9" s="2" t="s">
        <v>232</v>
      </c>
      <c r="FB9" s="2" t="s">
        <v>233</v>
      </c>
      <c r="FC9" s="2" t="s">
        <v>204</v>
      </c>
      <c r="FD9" s="2" t="s">
        <v>204</v>
      </c>
      <c r="FE9" s="37">
        <v>1.0</v>
      </c>
      <c r="FF9" s="37">
        <v>0.0</v>
      </c>
      <c r="FG9" s="37">
        <v>1.0</v>
      </c>
      <c r="FH9" s="37">
        <v>1.0</v>
      </c>
      <c r="FI9" s="37">
        <v>0.0</v>
      </c>
      <c r="FJ9" s="37">
        <v>0.0</v>
      </c>
      <c r="FK9" s="37">
        <v>1.0</v>
      </c>
      <c r="FL9" s="2"/>
      <c r="FM9" s="2" t="s">
        <v>204</v>
      </c>
      <c r="FN9" s="37">
        <v>1.0</v>
      </c>
      <c r="FO9" s="37">
        <v>0.0</v>
      </c>
      <c r="FP9" s="37">
        <v>1.0</v>
      </c>
      <c r="FQ9" s="37">
        <v>1.0</v>
      </c>
      <c r="FR9" s="37">
        <v>0.0</v>
      </c>
      <c r="FS9" s="37">
        <v>0.0</v>
      </c>
      <c r="FT9" s="37">
        <v>1.0</v>
      </c>
      <c r="FU9" s="2"/>
      <c r="FV9" s="2" t="s">
        <v>206</v>
      </c>
      <c r="FW9" s="37">
        <v>0.0</v>
      </c>
      <c r="FX9" s="37">
        <v>1.0</v>
      </c>
      <c r="FY9" s="37">
        <v>0.0</v>
      </c>
      <c r="FZ9" s="37">
        <v>0.0</v>
      </c>
      <c r="GA9" s="37">
        <v>9.0</v>
      </c>
      <c r="GB9" s="2" t="s">
        <v>207</v>
      </c>
      <c r="GC9" s="2" t="s">
        <v>243</v>
      </c>
      <c r="GD9" s="37">
        <v>4.0</v>
      </c>
      <c r="GE9" s="2"/>
      <c r="GF9" s="2" t="s">
        <v>209</v>
      </c>
      <c r="GG9" s="2"/>
      <c r="GH9" s="44">
        <v>0.0</v>
      </c>
      <c r="GI9" s="37">
        <v>1.0</v>
      </c>
      <c r="GJ9" s="37">
        <v>1.0</v>
      </c>
      <c r="GK9" s="37">
        <v>0.0</v>
      </c>
      <c r="GL9" s="45">
        <f t="shared" si="9"/>
        <v>1</v>
      </c>
      <c r="GM9" s="37">
        <f t="shared" si="10"/>
        <v>1</v>
      </c>
    </row>
    <row r="10">
      <c r="A10" s="1">
        <v>13.0</v>
      </c>
      <c r="B10" s="2" t="s">
        <v>244</v>
      </c>
      <c r="D10" s="2" t="s">
        <v>240</v>
      </c>
      <c r="E10" s="2" t="s">
        <v>245</v>
      </c>
      <c r="F10" s="2">
        <v>1.0</v>
      </c>
      <c r="G10" s="2"/>
      <c r="H10" s="2" t="s">
        <v>197</v>
      </c>
      <c r="I10" s="2">
        <v>3.0</v>
      </c>
      <c r="J10" s="2">
        <v>9.0</v>
      </c>
      <c r="K10" s="2" t="s">
        <v>198</v>
      </c>
      <c r="L10" s="2">
        <v>44457.0</v>
      </c>
      <c r="M10" s="2">
        <v>6351.0</v>
      </c>
      <c r="N10" s="29">
        <v>1.1533629808320065</v>
      </c>
      <c r="O10" s="30">
        <v>0.1244004979</v>
      </c>
      <c r="P10" s="30">
        <v>0.3784998966</v>
      </c>
      <c r="Q10" s="2">
        <v>4.04902</v>
      </c>
      <c r="R10" s="2">
        <v>195094.411765</v>
      </c>
      <c r="S10" s="2">
        <v>580.082289</v>
      </c>
      <c r="T10" s="2">
        <v>0.922395</v>
      </c>
      <c r="U10" s="2">
        <v>2.83699</v>
      </c>
      <c r="V10" s="2">
        <v>3262.490196</v>
      </c>
      <c r="W10" s="2">
        <v>125.182159</v>
      </c>
      <c r="X10" s="2">
        <v>1.020719</v>
      </c>
      <c r="Y10" s="2">
        <v>3.344925</v>
      </c>
      <c r="Z10" s="2">
        <v>116.156863</v>
      </c>
      <c r="AA10" s="2">
        <v>26.537654</v>
      </c>
      <c r="AB10" s="2">
        <v>0.964754</v>
      </c>
      <c r="AC10" s="2">
        <v>3.25375</v>
      </c>
      <c r="AD10" s="2">
        <v>849.029412</v>
      </c>
      <c r="AE10" s="2">
        <v>68.56579</v>
      </c>
      <c r="AF10" s="2">
        <v>0.999468</v>
      </c>
      <c r="AG10" s="2">
        <v>3.08721</v>
      </c>
      <c r="AH10" s="31">
        <f t="shared" ref="AH10:AH11" si="12">1.85/10</f>
        <v>0.185</v>
      </c>
      <c r="AI10" s="29">
        <v>3.6384287824800956</v>
      </c>
      <c r="AJ10" s="30">
        <v>0.15690397639531334</v>
      </c>
      <c r="AK10" s="30">
        <v>0.435454392698916</v>
      </c>
      <c r="AL10" s="2">
        <v>3.833811</v>
      </c>
      <c r="AM10" s="2">
        <v>165381.787966</v>
      </c>
      <c r="AN10" s="2">
        <v>618.248066</v>
      </c>
      <c r="AO10" s="2">
        <v>0.907823</v>
      </c>
      <c r="AP10" s="2">
        <v>2.815021</v>
      </c>
      <c r="AQ10" s="2">
        <v>2803.378223</v>
      </c>
      <c r="AR10" s="2">
        <v>113.61117</v>
      </c>
      <c r="AS10" s="2">
        <v>1.027315</v>
      </c>
      <c r="AT10" s="2">
        <v>3.32803</v>
      </c>
      <c r="AU10" s="2">
        <v>911.034384</v>
      </c>
      <c r="AV10" s="2">
        <v>26.985764</v>
      </c>
      <c r="AW10" s="2">
        <v>3.223511</v>
      </c>
      <c r="AX10" s="2">
        <v>0.977233</v>
      </c>
      <c r="AY10" s="2">
        <v>134.455587</v>
      </c>
      <c r="AZ10" s="2">
        <v>66.434844</v>
      </c>
      <c r="BA10" s="2">
        <v>1.001385</v>
      </c>
      <c r="BB10" s="2">
        <v>3.040916</v>
      </c>
      <c r="BC10" s="31">
        <v>0.184</v>
      </c>
      <c r="BD10" s="32">
        <v>0.183</v>
      </c>
      <c r="BE10" s="31">
        <f t="shared" ref="BE10:BE11" si="13">1.85/10</f>
        <v>0.185</v>
      </c>
      <c r="BF10" s="31">
        <v>0.17</v>
      </c>
      <c r="BG10" s="31">
        <v>0.193</v>
      </c>
      <c r="BH10" s="31">
        <v>0.172</v>
      </c>
      <c r="BI10" s="33">
        <v>0.19</v>
      </c>
      <c r="BJ10" s="34"/>
      <c r="BK10" s="34"/>
      <c r="BL10" s="34"/>
      <c r="BM10" s="34"/>
      <c r="BN10" s="34"/>
      <c r="BO10" s="34"/>
      <c r="BP10" s="34"/>
      <c r="BQ10" s="35">
        <f t="shared" si="1"/>
        <v>6</v>
      </c>
      <c r="BR10" s="36">
        <v>0.8769941042038215</v>
      </c>
      <c r="BS10" s="37">
        <v>0.13390630504408038</v>
      </c>
      <c r="BT10" s="38">
        <v>0.3944103760305968</v>
      </c>
      <c r="BU10" s="39">
        <v>0.182</v>
      </c>
      <c r="BV10" s="37">
        <v>3.7200355</v>
      </c>
      <c r="BW10" s="37">
        <v>112.49539916666667</v>
      </c>
      <c r="BX10" s="37">
        <v>25.044085833333337</v>
      </c>
      <c r="BY10" s="37">
        <v>0.9817433333333333</v>
      </c>
      <c r="BZ10" s="37">
        <v>3.2345166666666674</v>
      </c>
      <c r="CA10" s="37">
        <v>172468.47487533334</v>
      </c>
      <c r="CB10" s="37">
        <v>639.4914535</v>
      </c>
      <c r="CC10" s="37">
        <v>0.9090064999999998</v>
      </c>
      <c r="CD10" s="37">
        <v>2.843026</v>
      </c>
      <c r="CE10" s="37">
        <v>2832.791543833333</v>
      </c>
      <c r="CF10" s="37">
        <v>112.10287366666667</v>
      </c>
      <c r="CG10" s="37">
        <v>1.0209965</v>
      </c>
      <c r="CH10" s="37">
        <v>3.3033683333333332</v>
      </c>
      <c r="CI10" s="37">
        <v>871.8119059999999</v>
      </c>
      <c r="CJ10" s="2">
        <v>62.4166715</v>
      </c>
      <c r="CK10" s="2">
        <v>1.0100586666666667</v>
      </c>
      <c r="CL10" s="2">
        <v>3.0226121666666668</v>
      </c>
      <c r="CM10" s="40">
        <f t="shared" si="2"/>
        <v>4.571428571</v>
      </c>
      <c r="CN10" s="41">
        <f t="shared" si="3"/>
        <v>4.888888889</v>
      </c>
      <c r="CO10" s="2">
        <v>6.0</v>
      </c>
      <c r="CP10" s="2">
        <v>6.0</v>
      </c>
      <c r="CQ10" s="2">
        <v>1.0</v>
      </c>
      <c r="CR10" s="2">
        <v>1.0</v>
      </c>
      <c r="CS10" s="2">
        <v>6.0</v>
      </c>
      <c r="CT10" s="2">
        <v>6.0</v>
      </c>
      <c r="CU10" s="2">
        <v>6.0</v>
      </c>
      <c r="CV10" s="2">
        <v>6.0</v>
      </c>
      <c r="CW10" s="2">
        <v>6.0</v>
      </c>
      <c r="CX10" s="2">
        <f t="shared" si="4"/>
        <v>9</v>
      </c>
      <c r="CY10" s="42" t="str">
        <f t="shared" si="5"/>
        <v>0</v>
      </c>
      <c r="CZ10" s="42" t="str">
        <f t="shared" si="6"/>
        <v>0</v>
      </c>
      <c r="DA10" s="2">
        <f t="shared" si="7"/>
        <v>3</v>
      </c>
      <c r="DB10" s="42" t="str">
        <f t="shared" si="11"/>
        <v>1</v>
      </c>
      <c r="DC10" s="42" t="str">
        <f t="shared" si="8"/>
        <v>0</v>
      </c>
      <c r="DD10" s="2">
        <v>0.0</v>
      </c>
      <c r="DE10" s="27">
        <v>1.0</v>
      </c>
      <c r="DF10" s="2">
        <v>1.0</v>
      </c>
      <c r="DG10" s="27">
        <v>2.0</v>
      </c>
      <c r="DH10" s="2">
        <v>1.0</v>
      </c>
      <c r="DI10" s="27">
        <v>2.0</v>
      </c>
      <c r="DJ10" s="2">
        <v>0.0</v>
      </c>
      <c r="DK10" s="27">
        <v>1.0</v>
      </c>
      <c r="DL10" s="2">
        <v>0.0</v>
      </c>
      <c r="DM10" s="27">
        <v>1.0</v>
      </c>
      <c r="DN10" s="2">
        <v>1.0</v>
      </c>
      <c r="DO10" s="27">
        <v>2.0</v>
      </c>
      <c r="DP10" s="2">
        <v>2.0</v>
      </c>
      <c r="DQ10" s="27">
        <v>3.0</v>
      </c>
      <c r="DR10" s="2">
        <v>2.0</v>
      </c>
      <c r="DS10" s="27">
        <v>3.0</v>
      </c>
      <c r="DT10" s="2">
        <v>2.0</v>
      </c>
      <c r="DU10" s="27">
        <v>3.0</v>
      </c>
      <c r="DV10" s="2">
        <v>0.0</v>
      </c>
      <c r="DW10" s="27">
        <v>1.0</v>
      </c>
      <c r="DX10" s="2">
        <v>1.0</v>
      </c>
      <c r="DY10" s="27">
        <v>2.0</v>
      </c>
      <c r="DZ10" s="2">
        <v>2.0</v>
      </c>
      <c r="EA10" s="27">
        <v>3.0</v>
      </c>
      <c r="EB10" s="2">
        <v>0.0</v>
      </c>
      <c r="EC10" s="27">
        <v>1.0</v>
      </c>
      <c r="ED10" s="2">
        <v>1.0</v>
      </c>
      <c r="EE10" s="27">
        <v>2.0</v>
      </c>
      <c r="EF10" s="2">
        <v>1.0</v>
      </c>
      <c r="EG10" s="27">
        <v>2.0</v>
      </c>
      <c r="EH10" s="2">
        <v>2.0</v>
      </c>
      <c r="EI10" s="27">
        <v>3.0</v>
      </c>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44">
        <v>1.0</v>
      </c>
      <c r="GI10" s="37">
        <v>2.0</v>
      </c>
      <c r="GJ10" s="37">
        <v>2.0</v>
      </c>
      <c r="GK10" s="37">
        <v>1.0</v>
      </c>
      <c r="GL10" s="45">
        <f t="shared" si="9"/>
        <v>3</v>
      </c>
      <c r="GM10" s="37">
        <f t="shared" si="10"/>
        <v>3</v>
      </c>
    </row>
    <row r="11">
      <c r="A11" s="1">
        <v>15.0</v>
      </c>
      <c r="B11" s="2" t="s">
        <v>246</v>
      </c>
      <c r="C11" s="2"/>
      <c r="D11" s="2" t="s">
        <v>246</v>
      </c>
      <c r="E11" s="2" t="s">
        <v>247</v>
      </c>
      <c r="F11" s="2">
        <v>2.0</v>
      </c>
      <c r="G11" s="2" t="s">
        <v>214</v>
      </c>
      <c r="H11" s="2" t="s">
        <v>197</v>
      </c>
      <c r="I11" s="2">
        <v>3.0</v>
      </c>
      <c r="J11" s="2">
        <v>9.0</v>
      </c>
      <c r="K11" s="2" t="s">
        <v>198</v>
      </c>
      <c r="L11" s="2"/>
      <c r="M11" s="2"/>
      <c r="N11" s="29">
        <v>1.2554743546576432</v>
      </c>
      <c r="O11" s="30">
        <v>0.069835756884</v>
      </c>
      <c r="P11" s="30">
        <v>0.3018048676</v>
      </c>
      <c r="Q11" s="2">
        <v>3.742647</v>
      </c>
      <c r="R11" s="2">
        <v>110824.705882</v>
      </c>
      <c r="S11" s="2">
        <v>550.869562</v>
      </c>
      <c r="T11" s="2">
        <v>0.861822</v>
      </c>
      <c r="U11" s="2">
        <v>2.794839</v>
      </c>
      <c r="V11" s="2">
        <v>2592.823529</v>
      </c>
      <c r="W11" s="2">
        <v>106.91581</v>
      </c>
      <c r="X11" s="2">
        <v>0.972315</v>
      </c>
      <c r="Y11" s="2">
        <v>3.297921</v>
      </c>
      <c r="Z11" s="2">
        <v>166.617647</v>
      </c>
      <c r="AA11" s="2">
        <v>27.963162</v>
      </c>
      <c r="AB11" s="2">
        <v>0.972968</v>
      </c>
      <c r="AC11" s="2">
        <v>3.131366</v>
      </c>
      <c r="AD11" s="2">
        <v>1151.735294</v>
      </c>
      <c r="AE11" s="2">
        <v>71.750467</v>
      </c>
      <c r="AF11" s="2">
        <v>0.969046</v>
      </c>
      <c r="AG11" s="2">
        <v>2.968637</v>
      </c>
      <c r="AH11" s="31">
        <f t="shared" si="12"/>
        <v>0.185</v>
      </c>
      <c r="AI11" s="29">
        <v>3.4368630769884554</v>
      </c>
      <c r="AJ11" s="30">
        <v>0.16246226246479928</v>
      </c>
      <c r="AK11" s="30">
        <v>0.47488675655831997</v>
      </c>
      <c r="AL11" s="2">
        <v>3.963235</v>
      </c>
      <c r="AM11" s="2">
        <v>170932.357843</v>
      </c>
      <c r="AN11" s="2">
        <v>618.846903</v>
      </c>
      <c r="AO11" s="2">
        <v>0.92937</v>
      </c>
      <c r="AP11" s="2">
        <v>2.815811</v>
      </c>
      <c r="AQ11" s="2">
        <v>3183.328431</v>
      </c>
      <c r="AR11" s="2">
        <v>127.926942</v>
      </c>
      <c r="AS11" s="2">
        <v>1.044628</v>
      </c>
      <c r="AT11" s="2">
        <v>3.353621</v>
      </c>
      <c r="AU11" s="2">
        <v>1263.997549</v>
      </c>
      <c r="AV11" s="2">
        <v>32.002467</v>
      </c>
      <c r="AW11" s="2">
        <v>3.219818</v>
      </c>
      <c r="AX11" s="2">
        <v>0.995232</v>
      </c>
      <c r="AY11" s="2">
        <v>173.877451</v>
      </c>
      <c r="AZ11" s="2">
        <v>80.327343</v>
      </c>
      <c r="BA11" s="2">
        <v>1.016502</v>
      </c>
      <c r="BB11" s="2">
        <v>3.05815</v>
      </c>
      <c r="BC11" s="31">
        <v>0.1835</v>
      </c>
      <c r="BD11" s="32">
        <v>0.183</v>
      </c>
      <c r="BE11" s="31">
        <f t="shared" si="13"/>
        <v>0.185</v>
      </c>
      <c r="BF11" s="31">
        <v>0.175</v>
      </c>
      <c r="BG11" s="31">
        <v>0.173</v>
      </c>
      <c r="BH11" s="31">
        <v>0.165</v>
      </c>
      <c r="BI11" s="33">
        <v>0.183</v>
      </c>
      <c r="BJ11" s="34"/>
      <c r="BK11" s="34"/>
      <c r="BL11" s="34"/>
      <c r="BM11" s="34"/>
      <c r="BN11" s="34"/>
      <c r="BO11" s="34"/>
      <c r="BP11" s="34"/>
      <c r="BQ11" s="35">
        <f t="shared" si="1"/>
        <v>6</v>
      </c>
      <c r="BR11" s="36">
        <v>0.9119450551260616</v>
      </c>
      <c r="BS11" s="37">
        <v>0.1629724873759691</v>
      </c>
      <c r="BT11" s="38">
        <v>0.4763516979110062</v>
      </c>
      <c r="BU11" s="39">
        <v>0.177</v>
      </c>
      <c r="BV11" s="37">
        <v>3.752431</v>
      </c>
      <c r="BW11" s="37">
        <v>126.72831033333334</v>
      </c>
      <c r="BX11" s="37">
        <v>26.24411566666667</v>
      </c>
      <c r="BY11" s="37">
        <v>0.9809550000000001</v>
      </c>
      <c r="BZ11" s="37">
        <v>3.219512</v>
      </c>
      <c r="CA11" s="37">
        <v>160924.68369416668</v>
      </c>
      <c r="CB11" s="37">
        <v>635.1213086666667</v>
      </c>
      <c r="CC11" s="37">
        <v>0.8995858333333334</v>
      </c>
      <c r="CD11" s="37">
        <v>2.8372648333333337</v>
      </c>
      <c r="CE11" s="37">
        <v>2822.587885166667</v>
      </c>
      <c r="CF11" s="37">
        <v>115.02459716666665</v>
      </c>
      <c r="CG11" s="37">
        <v>1.0127676666666667</v>
      </c>
      <c r="CH11" s="37">
        <v>3.3072645</v>
      </c>
      <c r="CI11" s="37">
        <v>962.3925806666666</v>
      </c>
      <c r="CJ11" s="2">
        <v>65.746449</v>
      </c>
      <c r="CK11" s="2">
        <v>1.004192</v>
      </c>
      <c r="CL11" s="2">
        <v>3.008271166666667</v>
      </c>
      <c r="CM11" s="40">
        <f t="shared" si="2"/>
        <v>4.428571429</v>
      </c>
      <c r="CN11" s="41">
        <f t="shared" si="3"/>
        <v>4.777777778</v>
      </c>
      <c r="CO11" s="2">
        <v>5.0</v>
      </c>
      <c r="CP11" s="2">
        <v>6.0</v>
      </c>
      <c r="CQ11" s="2">
        <v>1.0</v>
      </c>
      <c r="CR11" s="2">
        <v>1.0</v>
      </c>
      <c r="CS11" s="2">
        <v>6.0</v>
      </c>
      <c r="CT11" s="2">
        <v>6.0</v>
      </c>
      <c r="CU11" s="2">
        <v>6.0</v>
      </c>
      <c r="CV11" s="2">
        <v>6.0</v>
      </c>
      <c r="CW11" s="2">
        <v>6.0</v>
      </c>
      <c r="CX11" s="2">
        <f t="shared" si="4"/>
        <v>11</v>
      </c>
      <c r="CY11" s="42" t="str">
        <f t="shared" si="5"/>
        <v>1</v>
      </c>
      <c r="CZ11" s="42" t="str">
        <f t="shared" si="6"/>
        <v>1</v>
      </c>
      <c r="DA11" s="2">
        <f t="shared" si="7"/>
        <v>3</v>
      </c>
      <c r="DB11" s="42" t="str">
        <f t="shared" si="11"/>
        <v>1</v>
      </c>
      <c r="DC11" s="42" t="str">
        <f t="shared" si="8"/>
        <v>0</v>
      </c>
      <c r="DD11" s="2">
        <v>1.0</v>
      </c>
      <c r="DE11" s="27">
        <v>2.0</v>
      </c>
      <c r="DF11" s="2">
        <v>0.0</v>
      </c>
      <c r="DG11" s="27">
        <v>1.0</v>
      </c>
      <c r="DH11" s="2">
        <v>2.0</v>
      </c>
      <c r="DI11" s="27">
        <v>3.0</v>
      </c>
      <c r="DJ11" s="2">
        <v>1.0</v>
      </c>
      <c r="DK11" s="27">
        <v>2.0</v>
      </c>
      <c r="DL11" s="2">
        <v>0.0</v>
      </c>
      <c r="DM11" s="27">
        <v>1.0</v>
      </c>
      <c r="DN11" s="2">
        <v>2.0</v>
      </c>
      <c r="DO11" s="27">
        <v>3.0</v>
      </c>
      <c r="DP11" s="2">
        <v>1.0</v>
      </c>
      <c r="DQ11" s="27">
        <v>2.0</v>
      </c>
      <c r="DR11" s="2">
        <v>1.0</v>
      </c>
      <c r="DS11" s="27">
        <v>2.0</v>
      </c>
      <c r="DT11" s="2">
        <v>2.0</v>
      </c>
      <c r="DU11" s="27">
        <v>3.0</v>
      </c>
      <c r="DV11" s="2">
        <v>1.0</v>
      </c>
      <c r="DW11" s="27">
        <v>2.0</v>
      </c>
      <c r="DX11" s="2">
        <v>1.0</v>
      </c>
      <c r="DY11" s="27">
        <v>2.0</v>
      </c>
      <c r="DZ11" s="2">
        <v>0.0</v>
      </c>
      <c r="EA11" s="27">
        <v>1.0</v>
      </c>
      <c r="EB11" s="2">
        <v>2.0</v>
      </c>
      <c r="EC11" s="27">
        <v>3.0</v>
      </c>
      <c r="ED11" s="2">
        <v>1.0</v>
      </c>
      <c r="EE11" s="27">
        <v>2.0</v>
      </c>
      <c r="EF11" s="2">
        <v>1.0</v>
      </c>
      <c r="EG11" s="27">
        <v>2.0</v>
      </c>
      <c r="EH11" s="2">
        <v>2.0</v>
      </c>
      <c r="EI11" s="27">
        <v>3.0</v>
      </c>
      <c r="EJ11" s="2" t="s">
        <v>238</v>
      </c>
      <c r="EK11" s="2" t="s">
        <v>200</v>
      </c>
      <c r="EL11" s="37">
        <v>6.0</v>
      </c>
      <c r="EM11" s="37">
        <v>5.0</v>
      </c>
      <c r="EN11" s="37">
        <v>0.0</v>
      </c>
      <c r="EO11" s="37">
        <v>0.0</v>
      </c>
      <c r="EP11" s="37">
        <v>1.0</v>
      </c>
      <c r="EQ11" s="37">
        <v>0.0</v>
      </c>
      <c r="ER11" s="37">
        <v>2.0</v>
      </c>
      <c r="ES11" s="2"/>
      <c r="ET11" s="2"/>
      <c r="EU11" s="2"/>
      <c r="EV11" s="2"/>
      <c r="EW11" s="37">
        <v>3.0</v>
      </c>
      <c r="EX11" s="2" t="s">
        <v>201</v>
      </c>
      <c r="EY11" s="43">
        <v>41306.0</v>
      </c>
      <c r="EZ11" s="2" t="s">
        <v>214</v>
      </c>
      <c r="FA11" s="2" t="s">
        <v>202</v>
      </c>
      <c r="FB11" s="2" t="s">
        <v>233</v>
      </c>
      <c r="FC11" s="2" t="s">
        <v>205</v>
      </c>
      <c r="FD11" s="2" t="s">
        <v>204</v>
      </c>
      <c r="FE11" s="37">
        <v>0.0</v>
      </c>
      <c r="FF11" s="37">
        <v>0.0</v>
      </c>
      <c r="FG11" s="37">
        <v>0.0</v>
      </c>
      <c r="FH11" s="37">
        <v>1.0</v>
      </c>
      <c r="FI11" s="37">
        <v>0.0</v>
      </c>
      <c r="FJ11" s="37">
        <v>0.0</v>
      </c>
      <c r="FK11" s="37">
        <v>0.0</v>
      </c>
      <c r="FL11" s="2"/>
      <c r="FM11" s="2" t="s">
        <v>204</v>
      </c>
      <c r="FN11" s="37">
        <v>0.0</v>
      </c>
      <c r="FO11" s="37">
        <v>0.0</v>
      </c>
      <c r="FP11" s="37">
        <v>0.0</v>
      </c>
      <c r="FQ11" s="37">
        <v>1.0</v>
      </c>
      <c r="FR11" s="37">
        <v>0.0</v>
      </c>
      <c r="FS11" s="37">
        <v>0.0</v>
      </c>
      <c r="FT11" s="37">
        <v>0.0</v>
      </c>
      <c r="FU11" s="2"/>
      <c r="FV11" s="2" t="s">
        <v>206</v>
      </c>
      <c r="FW11" s="37">
        <v>0.0</v>
      </c>
      <c r="FX11" s="37">
        <v>1.0</v>
      </c>
      <c r="FY11" s="37">
        <v>0.0</v>
      </c>
      <c r="FZ11" s="37">
        <v>0.0</v>
      </c>
      <c r="GA11" s="37">
        <v>10.0</v>
      </c>
      <c r="GB11" s="2" t="s">
        <v>207</v>
      </c>
      <c r="GC11" s="2" t="s">
        <v>208</v>
      </c>
      <c r="GD11" s="37">
        <v>4.0</v>
      </c>
      <c r="GE11" s="2"/>
      <c r="GF11" s="2" t="s">
        <v>209</v>
      </c>
      <c r="GG11" s="2"/>
      <c r="GH11" s="44">
        <v>1.0</v>
      </c>
      <c r="GI11" s="37">
        <v>1.0</v>
      </c>
      <c r="GJ11" s="37">
        <v>2.0</v>
      </c>
      <c r="GK11" s="37">
        <v>0.0</v>
      </c>
      <c r="GL11" s="45">
        <f t="shared" si="9"/>
        <v>2</v>
      </c>
      <c r="GM11" s="37">
        <f t="shared" si="10"/>
        <v>2</v>
      </c>
    </row>
    <row r="12">
      <c r="A12" s="1">
        <v>16.0</v>
      </c>
      <c r="B12" s="2" t="s">
        <v>248</v>
      </c>
      <c r="C12" s="55"/>
      <c r="D12" s="4" t="s">
        <v>249</v>
      </c>
      <c r="E12" s="2" t="s">
        <v>250</v>
      </c>
      <c r="F12" s="4">
        <v>2.0</v>
      </c>
      <c r="G12" s="2" t="s">
        <v>214</v>
      </c>
      <c r="H12" s="2" t="s">
        <v>197</v>
      </c>
      <c r="I12" s="2">
        <v>3.0</v>
      </c>
      <c r="J12" s="2">
        <v>9.0</v>
      </c>
      <c r="K12" s="2" t="s">
        <v>198</v>
      </c>
      <c r="L12" s="2">
        <v>56636.0</v>
      </c>
      <c r="M12" s="2">
        <v>8090.9</v>
      </c>
      <c r="N12" s="29">
        <v>0.9167527232165605</v>
      </c>
      <c r="O12" s="30">
        <v>0.2065846516</v>
      </c>
      <c r="P12" s="30">
        <v>0.325787899</v>
      </c>
      <c r="Q12" s="2">
        <v>3.830986</v>
      </c>
      <c r="R12" s="2">
        <v>96806.774648</v>
      </c>
      <c r="S12" s="2">
        <v>560.602142</v>
      </c>
      <c r="T12" s="2">
        <v>0.907782</v>
      </c>
      <c r="U12" s="2">
        <v>2.808882</v>
      </c>
      <c r="V12" s="2">
        <v>1773.859155</v>
      </c>
      <c r="W12" s="2">
        <v>101.474737</v>
      </c>
      <c r="X12" s="2">
        <v>1.079048</v>
      </c>
      <c r="Y12" s="2">
        <v>3.329114</v>
      </c>
      <c r="Z12" s="2">
        <v>102.661972</v>
      </c>
      <c r="AA12" s="2">
        <v>25.637235</v>
      </c>
      <c r="AB12" s="2">
        <v>1.038928</v>
      </c>
      <c r="AC12" s="2">
        <v>3.370906</v>
      </c>
      <c r="AD12" s="2">
        <v>582.323944</v>
      </c>
      <c r="AE12" s="2">
        <v>60.926642</v>
      </c>
      <c r="AF12" s="2">
        <v>1.036658</v>
      </c>
      <c r="AG12" s="2">
        <v>3.158874</v>
      </c>
      <c r="AH12" s="56">
        <f>1.6/10</f>
        <v>0.16</v>
      </c>
      <c r="AI12" s="29">
        <v>2.489912626480892</v>
      </c>
      <c r="AJ12" s="30">
        <v>0.1524758648813638</v>
      </c>
      <c r="AK12" s="30">
        <v>0.44692451431914765</v>
      </c>
      <c r="AL12" s="2">
        <v>3.814815</v>
      </c>
      <c r="AM12" s="2">
        <v>144844.439815</v>
      </c>
      <c r="AN12" s="2">
        <v>616.247433</v>
      </c>
      <c r="AO12" s="2">
        <v>0.890197</v>
      </c>
      <c r="AP12" s="2">
        <v>2.812384</v>
      </c>
      <c r="AQ12" s="2">
        <v>2204.810185</v>
      </c>
      <c r="AR12" s="2">
        <v>106.1302</v>
      </c>
      <c r="AS12" s="2">
        <v>1.008194</v>
      </c>
      <c r="AT12" s="2">
        <v>3.313048</v>
      </c>
      <c r="AU12" s="2">
        <v>764.916667</v>
      </c>
      <c r="AV12" s="2">
        <v>25.079863</v>
      </c>
      <c r="AW12" s="2">
        <v>3.253661</v>
      </c>
      <c r="AX12" s="2">
        <v>0.959648</v>
      </c>
      <c r="AY12" s="2">
        <v>103.833333</v>
      </c>
      <c r="AZ12" s="2">
        <v>62.670897</v>
      </c>
      <c r="BA12" s="2">
        <v>0.978741</v>
      </c>
      <c r="BB12" s="2">
        <v>3.045254</v>
      </c>
      <c r="BC12" s="31">
        <v>0.1795</v>
      </c>
      <c r="BD12" s="32">
        <v>0.183</v>
      </c>
      <c r="BE12" s="56">
        <f>1.6/10</f>
        <v>0.16</v>
      </c>
      <c r="BF12" s="56">
        <v>0.192</v>
      </c>
      <c r="BG12" s="56">
        <v>0.175</v>
      </c>
      <c r="BH12" s="56">
        <v>0.173</v>
      </c>
      <c r="BI12" s="34"/>
      <c r="BJ12" s="34"/>
      <c r="BK12" s="34"/>
      <c r="BL12" s="34"/>
      <c r="BM12" s="34"/>
      <c r="BN12" s="34"/>
      <c r="BO12" s="34"/>
      <c r="BP12" s="34"/>
      <c r="BQ12" s="35">
        <f t="shared" si="1"/>
        <v>5</v>
      </c>
      <c r="BR12" s="36">
        <v>0.7997565391835192</v>
      </c>
      <c r="BS12" s="37">
        <v>0.13119791781223605</v>
      </c>
      <c r="BT12" s="38">
        <v>0.4109777248670936</v>
      </c>
      <c r="BU12" s="39">
        <v>0.177</v>
      </c>
      <c r="BV12" s="37">
        <v>3.7512396000000003</v>
      </c>
      <c r="BW12" s="37">
        <v>109.9618312</v>
      </c>
      <c r="BX12" s="37">
        <v>25.269388799999998</v>
      </c>
      <c r="BY12" s="37">
        <v>0.996086</v>
      </c>
      <c r="BZ12" s="37">
        <v>3.266601</v>
      </c>
      <c r="CA12" s="37">
        <v>137811.9718846</v>
      </c>
      <c r="CB12" s="37">
        <v>628.5082850000001</v>
      </c>
      <c r="CC12" s="37">
        <v>0.8972646000000001</v>
      </c>
      <c r="CD12" s="37">
        <v>2.8285472</v>
      </c>
      <c r="CE12" s="37">
        <v>2204.0332476000003</v>
      </c>
      <c r="CF12" s="37">
        <v>106.031447</v>
      </c>
      <c r="CG12" s="37">
        <v>1.0311748</v>
      </c>
      <c r="CH12" s="37">
        <v>3.3038232</v>
      </c>
      <c r="CI12" s="37">
        <v>803.6227614</v>
      </c>
      <c r="CJ12" s="2">
        <v>61.188535</v>
      </c>
      <c r="CK12" s="2">
        <v>1.0164849999999999</v>
      </c>
      <c r="CL12" s="2">
        <v>3.0366312</v>
      </c>
      <c r="CM12" s="57">
        <f t="shared" si="2"/>
        <v>3.857142857</v>
      </c>
      <c r="CN12" s="58">
        <f t="shared" si="3"/>
        <v>4.333333333</v>
      </c>
      <c r="CO12" s="4">
        <v>6.0</v>
      </c>
      <c r="CP12" s="4">
        <v>1.0</v>
      </c>
      <c r="CQ12" s="4">
        <v>1.0</v>
      </c>
      <c r="CR12" s="4">
        <v>1.0</v>
      </c>
      <c r="CS12" s="4">
        <v>6.0</v>
      </c>
      <c r="CT12" s="4">
        <v>6.0</v>
      </c>
      <c r="CU12" s="4">
        <v>6.0</v>
      </c>
      <c r="CV12" s="4">
        <v>6.0</v>
      </c>
      <c r="CW12" s="4">
        <v>6.0</v>
      </c>
      <c r="CX12" s="4">
        <f t="shared" si="4"/>
        <v>6</v>
      </c>
      <c r="CY12" s="59" t="str">
        <f t="shared" si="5"/>
        <v>0</v>
      </c>
      <c r="CZ12" s="59" t="str">
        <f t="shared" si="6"/>
        <v>0</v>
      </c>
      <c r="DA12" s="4">
        <f t="shared" si="7"/>
        <v>5</v>
      </c>
      <c r="DB12" s="59">
        <v>2.0</v>
      </c>
      <c r="DC12" s="59" t="str">
        <f t="shared" si="8"/>
        <v>1</v>
      </c>
      <c r="DD12" s="4">
        <v>0.0</v>
      </c>
      <c r="DE12" s="4">
        <v>1.0</v>
      </c>
      <c r="DF12" s="4">
        <v>1.0</v>
      </c>
      <c r="DG12" s="4">
        <v>2.0</v>
      </c>
      <c r="DH12" s="60">
        <v>0.0</v>
      </c>
      <c r="DI12" s="4">
        <v>1.0</v>
      </c>
      <c r="DJ12" s="4">
        <v>0.0</v>
      </c>
      <c r="DK12" s="4">
        <v>1.0</v>
      </c>
      <c r="DL12" s="4">
        <v>0.0</v>
      </c>
      <c r="DM12" s="4">
        <v>1.0</v>
      </c>
      <c r="DN12" s="4">
        <v>0.0</v>
      </c>
      <c r="DO12" s="4">
        <v>1.0</v>
      </c>
      <c r="DP12" s="4">
        <v>1.0</v>
      </c>
      <c r="DQ12" s="4">
        <v>2.0</v>
      </c>
      <c r="DR12" s="4">
        <v>2.0</v>
      </c>
      <c r="DS12" s="4">
        <v>3.0</v>
      </c>
      <c r="DT12" s="4">
        <v>0.0</v>
      </c>
      <c r="DU12" s="4">
        <v>1.0</v>
      </c>
      <c r="DV12" s="4">
        <v>2.0</v>
      </c>
      <c r="DW12" s="4">
        <v>3.0</v>
      </c>
      <c r="DX12" s="4">
        <v>1.0</v>
      </c>
      <c r="DY12" s="4">
        <v>2.0</v>
      </c>
      <c r="DZ12" s="4">
        <v>2.0</v>
      </c>
      <c r="EA12" s="4">
        <v>3.0</v>
      </c>
      <c r="EB12" s="4">
        <v>2.0</v>
      </c>
      <c r="EC12" s="4">
        <v>3.0</v>
      </c>
      <c r="ED12" s="4">
        <v>1.0</v>
      </c>
      <c r="EE12" s="4">
        <v>2.0</v>
      </c>
      <c r="EF12" s="4">
        <v>1.0</v>
      </c>
      <c r="EG12" s="4">
        <v>2.0</v>
      </c>
      <c r="EH12" s="4">
        <v>2.0</v>
      </c>
      <c r="EI12" s="4">
        <v>3.0</v>
      </c>
      <c r="EJ12" s="2" t="s">
        <v>199</v>
      </c>
      <c r="EK12" s="2" t="s">
        <v>251</v>
      </c>
      <c r="EL12" s="37">
        <v>5.0</v>
      </c>
      <c r="EM12" s="37">
        <v>2.0</v>
      </c>
      <c r="EN12" s="37">
        <v>2.0</v>
      </c>
      <c r="EO12" s="37">
        <v>0.0</v>
      </c>
      <c r="EP12" s="37">
        <v>1.0</v>
      </c>
      <c r="EQ12" s="37">
        <v>0.0</v>
      </c>
      <c r="ER12" s="37">
        <v>1.0</v>
      </c>
      <c r="ES12" s="2"/>
      <c r="ET12" s="2"/>
      <c r="EU12" s="2"/>
      <c r="EV12" s="2"/>
      <c r="EW12" s="37">
        <v>1.0</v>
      </c>
      <c r="EX12" s="2" t="s">
        <v>201</v>
      </c>
      <c r="EY12" s="46">
        <v>41214.0</v>
      </c>
      <c r="EZ12" s="2" t="s">
        <v>214</v>
      </c>
      <c r="FA12" s="2" t="s">
        <v>202</v>
      </c>
      <c r="FB12" s="2" t="s">
        <v>233</v>
      </c>
      <c r="FC12" s="2" t="s">
        <v>204</v>
      </c>
      <c r="FD12" s="2" t="s">
        <v>204</v>
      </c>
      <c r="FE12" s="37">
        <v>1.0</v>
      </c>
      <c r="FF12" s="37">
        <v>0.0</v>
      </c>
      <c r="FG12" s="37">
        <v>0.0</v>
      </c>
      <c r="FH12" s="37">
        <v>1.0</v>
      </c>
      <c r="FI12" s="37">
        <v>0.0</v>
      </c>
      <c r="FJ12" s="37">
        <v>0.0</v>
      </c>
      <c r="FK12" s="37">
        <v>1.0</v>
      </c>
      <c r="FL12" s="2"/>
      <c r="FM12" s="2" t="s">
        <v>204</v>
      </c>
      <c r="FN12" s="37">
        <v>1.0</v>
      </c>
      <c r="FO12" s="37">
        <v>0.0</v>
      </c>
      <c r="FP12" s="37">
        <v>0.0</v>
      </c>
      <c r="FQ12" s="37">
        <v>0.0</v>
      </c>
      <c r="FR12" s="37">
        <v>0.0</v>
      </c>
      <c r="FS12" s="37">
        <v>0.0</v>
      </c>
      <c r="FT12" s="37">
        <v>1.0</v>
      </c>
      <c r="FU12" s="2"/>
      <c r="FV12" s="2" t="s">
        <v>206</v>
      </c>
      <c r="FW12" s="37">
        <v>0.0</v>
      </c>
      <c r="FX12" s="37">
        <v>1.0</v>
      </c>
      <c r="FY12" s="37">
        <v>1.0</v>
      </c>
      <c r="FZ12" s="37">
        <v>0.0</v>
      </c>
      <c r="GA12" s="37">
        <v>10.0</v>
      </c>
      <c r="GB12" s="2" t="s">
        <v>207</v>
      </c>
      <c r="GC12" s="2" t="s">
        <v>243</v>
      </c>
      <c r="GD12" s="37">
        <v>3.0</v>
      </c>
      <c r="GE12" s="2"/>
      <c r="GF12" s="2" t="s">
        <v>209</v>
      </c>
      <c r="GG12" s="2"/>
      <c r="GH12" s="44">
        <v>2.0</v>
      </c>
      <c r="GI12" s="37">
        <v>2.0</v>
      </c>
      <c r="GJ12" s="37">
        <v>2.0</v>
      </c>
      <c r="GK12" s="37">
        <v>0.0</v>
      </c>
      <c r="GL12" s="45">
        <f t="shared" si="9"/>
        <v>4</v>
      </c>
      <c r="GM12" s="37">
        <f t="shared" si="10"/>
        <v>2</v>
      </c>
    </row>
    <row r="13">
      <c r="A13" s="1">
        <v>18.0</v>
      </c>
      <c r="B13" s="2" t="s">
        <v>246</v>
      </c>
      <c r="C13" s="60"/>
      <c r="D13" s="60" t="s">
        <v>252</v>
      </c>
      <c r="E13" s="2" t="s">
        <v>253</v>
      </c>
      <c r="F13" s="60">
        <v>1.0</v>
      </c>
      <c r="G13" s="2" t="s">
        <v>196</v>
      </c>
      <c r="H13" s="2" t="s">
        <v>197</v>
      </c>
      <c r="I13" s="2">
        <v>3.0</v>
      </c>
      <c r="J13" s="2">
        <v>9.0</v>
      </c>
      <c r="K13" s="2" t="s">
        <v>198</v>
      </c>
      <c r="L13" s="2">
        <v>44156.0</v>
      </c>
      <c r="M13" s="2">
        <v>6308.0</v>
      </c>
      <c r="N13" s="29">
        <v>0.4133855533897293</v>
      </c>
      <c r="O13" s="30">
        <v>0.0</v>
      </c>
      <c r="P13" s="30">
        <v>0.0</v>
      </c>
      <c r="Q13" s="2">
        <v>3.077586</v>
      </c>
      <c r="R13" s="2">
        <v>56202.189655</v>
      </c>
      <c r="S13" s="2">
        <v>466.113409</v>
      </c>
      <c r="T13" s="2">
        <v>0.824937</v>
      </c>
      <c r="U13" s="2">
        <v>2.672546</v>
      </c>
      <c r="V13" s="2">
        <v>534.422414</v>
      </c>
      <c r="W13" s="2">
        <v>44.010591</v>
      </c>
      <c r="X13" s="2">
        <v>1.002256</v>
      </c>
      <c r="Y13" s="2">
        <v>3.163441</v>
      </c>
      <c r="Z13" s="2">
        <v>197.103448</v>
      </c>
      <c r="AA13" s="2">
        <v>24.220087</v>
      </c>
      <c r="AB13" s="2">
        <v>0.953024</v>
      </c>
      <c r="AC13" s="2">
        <v>3.038937</v>
      </c>
      <c r="AD13" s="2">
        <v>512.844828</v>
      </c>
      <c r="AE13" s="2">
        <v>36.456833</v>
      </c>
      <c r="AF13" s="2">
        <v>0.971914</v>
      </c>
      <c r="AG13" s="2">
        <v>2.856562</v>
      </c>
      <c r="AH13" s="61">
        <f>1.75/10</f>
        <v>0.175</v>
      </c>
      <c r="AI13" s="40">
        <v>1.2022995417714968</v>
      </c>
      <c r="AJ13" s="41">
        <v>0.04644438074180794</v>
      </c>
      <c r="AK13" s="41">
        <v>0.275690608817266</v>
      </c>
      <c r="AL13" s="2">
        <v>3.292593</v>
      </c>
      <c r="AM13" s="2">
        <v>169557.159259</v>
      </c>
      <c r="AN13" s="2">
        <v>587.910151</v>
      </c>
      <c r="AO13" s="2">
        <v>0.864115</v>
      </c>
      <c r="AP13" s="2">
        <v>2.775028</v>
      </c>
      <c r="AQ13" s="2">
        <v>1598.677778</v>
      </c>
      <c r="AR13" s="2">
        <v>75.28957</v>
      </c>
      <c r="AS13" s="2">
        <v>0.988627</v>
      </c>
      <c r="AT13" s="2">
        <v>3.214096</v>
      </c>
      <c r="AU13" s="2">
        <v>543.666667</v>
      </c>
      <c r="AV13" s="2">
        <v>21.544432</v>
      </c>
      <c r="AW13" s="2">
        <v>3.172004</v>
      </c>
      <c r="AX13" s="2">
        <v>0.937295</v>
      </c>
      <c r="AY13" s="2">
        <v>115.996296</v>
      </c>
      <c r="AZ13" s="2">
        <v>42.755878</v>
      </c>
      <c r="BA13" s="2">
        <v>0.963812</v>
      </c>
      <c r="BB13" s="2">
        <v>2.925045</v>
      </c>
      <c r="BC13" s="31">
        <v>0.2095</v>
      </c>
      <c r="BD13" s="32">
        <v>0.183</v>
      </c>
      <c r="BE13" s="61">
        <f>1.75/10</f>
        <v>0.175</v>
      </c>
      <c r="BF13" s="61">
        <v>0.196</v>
      </c>
      <c r="BG13" s="61">
        <v>0.172</v>
      </c>
      <c r="BH13" s="34"/>
      <c r="BI13" s="34"/>
      <c r="BJ13" s="34"/>
      <c r="BK13" s="34"/>
      <c r="BL13" s="34"/>
      <c r="BM13" s="34"/>
      <c r="BN13" s="34"/>
      <c r="BO13" s="34"/>
      <c r="BP13" s="34"/>
      <c r="BQ13" s="35">
        <f t="shared" si="1"/>
        <v>4</v>
      </c>
      <c r="BR13" s="62">
        <v>0.6882665875044786</v>
      </c>
      <c r="BS13" s="63">
        <v>0.09303061151078278</v>
      </c>
      <c r="BT13" s="64">
        <v>0.3392896245809643</v>
      </c>
      <c r="BU13" s="39">
        <v>0.182</v>
      </c>
      <c r="BV13" s="37">
        <v>3.4718617499999995</v>
      </c>
      <c r="BW13" s="37">
        <v>129.50642525</v>
      </c>
      <c r="BX13" s="37">
        <v>24.593557249999996</v>
      </c>
      <c r="BY13" s="37">
        <v>1.01286525</v>
      </c>
      <c r="BZ13" s="37">
        <v>3.2339237499999998</v>
      </c>
      <c r="CA13" s="37">
        <v>158614.51100799997</v>
      </c>
      <c r="CB13" s="37">
        <v>617.76519125</v>
      </c>
      <c r="CC13" s="37">
        <v>0.9072119999999999</v>
      </c>
      <c r="CD13" s="37">
        <v>2.81438475</v>
      </c>
      <c r="CE13" s="37">
        <v>2234.846446</v>
      </c>
      <c r="CF13" s="37">
        <v>94.916293</v>
      </c>
      <c r="CG13" s="37">
        <v>1.04216375</v>
      </c>
      <c r="CH13" s="37">
        <v>3.2624804999999997</v>
      </c>
      <c r="CI13" s="37">
        <v>782.17607475</v>
      </c>
      <c r="CJ13" s="2">
        <v>54.01962150000001</v>
      </c>
      <c r="CK13" s="2">
        <v>1.0340325</v>
      </c>
      <c r="CL13" s="2">
        <v>2.98634625</v>
      </c>
      <c r="CM13" s="65">
        <f t="shared" si="2"/>
        <v>3.857142857</v>
      </c>
      <c r="CN13" s="66">
        <f t="shared" si="3"/>
        <v>4.333333333</v>
      </c>
      <c r="CO13" s="60">
        <v>6.0</v>
      </c>
      <c r="CP13" s="60">
        <v>2.0</v>
      </c>
      <c r="CQ13" s="60">
        <v>6.0</v>
      </c>
      <c r="CR13" s="53">
        <v>2.0</v>
      </c>
      <c r="CS13" s="53">
        <v>1.0</v>
      </c>
      <c r="CT13" s="53">
        <v>5.0</v>
      </c>
      <c r="CU13" s="53">
        <v>5.0</v>
      </c>
      <c r="CV13" s="53">
        <v>6.0</v>
      </c>
      <c r="CW13" s="53">
        <v>6.0</v>
      </c>
      <c r="CX13" s="60">
        <f t="shared" si="4"/>
        <v>5</v>
      </c>
      <c r="CY13" s="67" t="str">
        <f t="shared" si="5"/>
        <v>0</v>
      </c>
      <c r="CZ13" s="67" t="str">
        <f t="shared" si="6"/>
        <v>0</v>
      </c>
      <c r="DA13" s="60">
        <f t="shared" si="7"/>
        <v>2</v>
      </c>
      <c r="DB13" s="67" t="str">
        <f t="shared" ref="DB13:DB19" si="14">IF(OR(DA13&lt;2,DA13=2),"0", "1")</f>
        <v>0</v>
      </c>
      <c r="DC13" s="67" t="str">
        <f t="shared" si="8"/>
        <v>0</v>
      </c>
      <c r="DD13" s="60">
        <v>1.0</v>
      </c>
      <c r="DE13" s="60">
        <v>2.0</v>
      </c>
      <c r="DF13" s="60">
        <v>1.0</v>
      </c>
      <c r="DG13" s="60">
        <v>2.0</v>
      </c>
      <c r="DH13" s="60">
        <v>0.0</v>
      </c>
      <c r="DI13" s="60">
        <v>1.0</v>
      </c>
      <c r="DJ13" s="60">
        <v>1.0</v>
      </c>
      <c r="DK13" s="60">
        <v>2.0</v>
      </c>
      <c r="DL13" s="60">
        <v>0.0</v>
      </c>
      <c r="DM13" s="60">
        <v>1.0</v>
      </c>
      <c r="DN13" s="60">
        <v>1.0</v>
      </c>
      <c r="DO13" s="60">
        <v>2.0</v>
      </c>
      <c r="DP13" s="60">
        <v>1.0</v>
      </c>
      <c r="DQ13" s="60">
        <v>2.0</v>
      </c>
      <c r="DR13" s="60">
        <v>0.0</v>
      </c>
      <c r="DS13" s="60">
        <v>1.0</v>
      </c>
      <c r="DT13" s="60">
        <v>0.0</v>
      </c>
      <c r="DU13" s="60">
        <v>1.0</v>
      </c>
      <c r="DV13" s="60">
        <v>0.0</v>
      </c>
      <c r="DW13" s="60">
        <v>1.0</v>
      </c>
      <c r="DX13" s="60">
        <v>1.0</v>
      </c>
      <c r="DY13" s="60">
        <v>2.0</v>
      </c>
      <c r="DZ13" s="60">
        <v>1.0</v>
      </c>
      <c r="EA13" s="60">
        <v>2.0</v>
      </c>
      <c r="EB13" s="60">
        <v>0.0</v>
      </c>
      <c r="EC13" s="60">
        <v>1.0</v>
      </c>
      <c r="ED13" s="60">
        <v>2.0</v>
      </c>
      <c r="EE13" s="60">
        <v>3.0</v>
      </c>
      <c r="EF13" s="60">
        <v>2.0</v>
      </c>
      <c r="EG13" s="60">
        <v>3.0</v>
      </c>
      <c r="EH13" s="60">
        <v>0.0</v>
      </c>
      <c r="EI13" s="60">
        <v>1.0</v>
      </c>
      <c r="EJ13" s="2" t="s">
        <v>238</v>
      </c>
      <c r="EK13" s="2" t="s">
        <v>215</v>
      </c>
      <c r="EL13" s="37">
        <v>4.0</v>
      </c>
      <c r="EM13" s="37">
        <v>2.0</v>
      </c>
      <c r="EN13" s="37">
        <v>1.0</v>
      </c>
      <c r="EO13" s="37">
        <v>1.0</v>
      </c>
      <c r="EP13" s="37">
        <v>0.0</v>
      </c>
      <c r="EQ13" s="37">
        <v>0.0</v>
      </c>
      <c r="ER13" s="37">
        <v>0.0</v>
      </c>
      <c r="ES13" s="37">
        <v>0.0</v>
      </c>
      <c r="ET13" s="37">
        <v>0.0</v>
      </c>
      <c r="EU13" s="37">
        <v>0.0</v>
      </c>
      <c r="EV13" s="2" t="s">
        <v>254</v>
      </c>
      <c r="EW13" s="37">
        <v>1.0</v>
      </c>
      <c r="EX13" s="2" t="s">
        <v>201</v>
      </c>
      <c r="EY13" s="43">
        <v>41365.0</v>
      </c>
      <c r="EZ13" s="2" t="s">
        <v>196</v>
      </c>
      <c r="FA13" s="2" t="s">
        <v>232</v>
      </c>
      <c r="FB13" s="2" t="s">
        <v>233</v>
      </c>
      <c r="FC13" s="2" t="s">
        <v>204</v>
      </c>
      <c r="FD13" s="2" t="s">
        <v>204</v>
      </c>
      <c r="FE13" s="37">
        <v>1.0</v>
      </c>
      <c r="FF13" s="37">
        <v>1.0</v>
      </c>
      <c r="FG13" s="37">
        <v>1.0</v>
      </c>
      <c r="FH13" s="37">
        <v>1.0</v>
      </c>
      <c r="FI13" s="37">
        <v>0.0</v>
      </c>
      <c r="FJ13" s="37">
        <v>0.0</v>
      </c>
      <c r="FK13" s="37">
        <v>0.0</v>
      </c>
      <c r="FL13" s="2"/>
      <c r="FM13" s="2" t="s">
        <v>204</v>
      </c>
      <c r="FN13" s="37">
        <v>1.0</v>
      </c>
      <c r="FO13" s="37">
        <v>1.0</v>
      </c>
      <c r="FP13" s="37">
        <v>1.0</v>
      </c>
      <c r="FQ13" s="37">
        <v>1.0</v>
      </c>
      <c r="FR13" s="37">
        <v>0.0</v>
      </c>
      <c r="FS13" s="37">
        <v>0.0</v>
      </c>
      <c r="FT13" s="37">
        <v>0.0</v>
      </c>
      <c r="FU13" s="2"/>
      <c r="FV13" s="2" t="s">
        <v>206</v>
      </c>
      <c r="FW13" s="37">
        <v>1.0</v>
      </c>
      <c r="FX13" s="37">
        <v>1.0</v>
      </c>
      <c r="FY13" s="37">
        <v>1.0</v>
      </c>
      <c r="FZ13" s="37">
        <v>0.0</v>
      </c>
      <c r="GA13" s="37">
        <v>1.0</v>
      </c>
      <c r="GB13" s="2" t="s">
        <v>207</v>
      </c>
      <c r="GC13" s="2" t="s">
        <v>208</v>
      </c>
      <c r="GD13" s="37">
        <v>4.0</v>
      </c>
      <c r="GE13" s="2"/>
      <c r="GF13" s="2" t="s">
        <v>209</v>
      </c>
      <c r="GG13" s="2"/>
      <c r="GH13" s="44">
        <v>1.0</v>
      </c>
      <c r="GI13" s="37">
        <v>2.0</v>
      </c>
      <c r="GJ13" s="37">
        <v>1.0</v>
      </c>
      <c r="GK13" s="37">
        <v>0.0</v>
      </c>
      <c r="GL13" s="45">
        <f t="shared" si="9"/>
        <v>3</v>
      </c>
      <c r="GM13" s="37">
        <f t="shared" si="10"/>
        <v>1</v>
      </c>
    </row>
    <row r="14">
      <c r="A14" s="1">
        <v>19.0</v>
      </c>
      <c r="B14" s="2" t="s">
        <v>212</v>
      </c>
      <c r="C14" s="2" t="s">
        <v>255</v>
      </c>
      <c r="D14" s="2" t="s">
        <v>256</v>
      </c>
      <c r="E14" s="2" t="s">
        <v>257</v>
      </c>
      <c r="F14" s="2">
        <v>2.0</v>
      </c>
      <c r="G14" s="2" t="s">
        <v>214</v>
      </c>
      <c r="H14" s="2" t="s">
        <v>197</v>
      </c>
      <c r="I14" s="2">
        <v>3.0</v>
      </c>
      <c r="J14" s="2">
        <v>9.0</v>
      </c>
      <c r="K14" s="2" t="s">
        <v>198</v>
      </c>
      <c r="L14" s="2">
        <v>48779.0</v>
      </c>
      <c r="M14" s="2">
        <v>9755.8</v>
      </c>
      <c r="N14" s="29">
        <v>0.742150286232086</v>
      </c>
      <c r="O14" s="30">
        <v>0.0</v>
      </c>
      <c r="P14" s="30">
        <v>0.2267579463</v>
      </c>
      <c r="Q14" s="2">
        <v>3.519481</v>
      </c>
      <c r="R14" s="2">
        <v>13166.961039</v>
      </c>
      <c r="S14" s="2">
        <v>561.843981</v>
      </c>
      <c r="T14" s="2">
        <v>0.845225</v>
      </c>
      <c r="U14" s="2">
        <v>2.810674</v>
      </c>
      <c r="V14" s="2">
        <v>758.480519</v>
      </c>
      <c r="W14" s="2">
        <v>73.80802</v>
      </c>
      <c r="X14" s="2">
        <v>1.010408</v>
      </c>
      <c r="Y14" s="2">
        <v>3.223401</v>
      </c>
      <c r="Z14" s="2">
        <v>81.948052</v>
      </c>
      <c r="AA14" s="2">
        <v>22.38307</v>
      </c>
      <c r="AB14" s="2">
        <v>1.0119</v>
      </c>
      <c r="AC14" s="2">
        <v>3.282049</v>
      </c>
      <c r="AD14" s="2">
        <v>651.220779</v>
      </c>
      <c r="AE14" s="2">
        <v>50.20453</v>
      </c>
      <c r="AF14" s="2">
        <v>1.027447</v>
      </c>
      <c r="AG14" s="2">
        <v>2.974383</v>
      </c>
      <c r="AH14" s="31">
        <f>1.85/10</f>
        <v>0.185</v>
      </c>
      <c r="AI14" s="29">
        <v>2.471495920957404</v>
      </c>
      <c r="AJ14" s="30">
        <v>0.18508939668297153</v>
      </c>
      <c r="AK14" s="30">
        <v>0.4494558352748187</v>
      </c>
      <c r="AL14" s="2">
        <v>3.456376</v>
      </c>
      <c r="AM14" s="2">
        <v>215921.912752</v>
      </c>
      <c r="AN14" s="2">
        <v>641.214752</v>
      </c>
      <c r="AO14" s="2">
        <v>0.910341</v>
      </c>
      <c r="AP14" s="2">
        <v>2.845298</v>
      </c>
      <c r="AQ14" s="2">
        <v>2488.741611</v>
      </c>
      <c r="AR14" s="2">
        <v>105.528012</v>
      </c>
      <c r="AS14" s="2">
        <v>1.00809</v>
      </c>
      <c r="AT14" s="2">
        <v>3.275327</v>
      </c>
      <c r="AU14" s="2">
        <v>690.295302</v>
      </c>
      <c r="AV14" s="2">
        <v>22.520557</v>
      </c>
      <c r="AW14" s="2">
        <v>3.284418</v>
      </c>
      <c r="AX14" s="2">
        <v>0.978909</v>
      </c>
      <c r="AY14" s="2">
        <v>90.691275</v>
      </c>
      <c r="AZ14" s="2">
        <v>54.875305</v>
      </c>
      <c r="BA14" s="2">
        <v>1.000723</v>
      </c>
      <c r="BB14" s="2">
        <v>3.013566</v>
      </c>
      <c r="BC14" s="31">
        <v>0.1865</v>
      </c>
      <c r="BD14" s="32">
        <v>0.183</v>
      </c>
      <c r="BE14" s="31">
        <f>1.85/10</f>
        <v>0.185</v>
      </c>
      <c r="BF14" s="31">
        <v>0.183</v>
      </c>
      <c r="BG14" s="34"/>
      <c r="BH14" s="34"/>
      <c r="BI14" s="34"/>
      <c r="BJ14" s="34"/>
      <c r="BK14" s="34"/>
      <c r="BL14" s="34"/>
      <c r="BM14" s="34"/>
      <c r="BN14" s="34"/>
      <c r="BO14" s="34"/>
      <c r="BP14" s="34"/>
      <c r="BQ14" s="35">
        <f t="shared" si="1"/>
        <v>3</v>
      </c>
      <c r="BR14" s="36">
        <v>0.7203990655845275</v>
      </c>
      <c r="BS14" s="37">
        <v>0.02379009324636384</v>
      </c>
      <c r="BT14" s="38">
        <v>0.26365461923066924</v>
      </c>
      <c r="BU14" s="39">
        <v>0.184</v>
      </c>
      <c r="BV14" s="37">
        <v>3.6147096666666663</v>
      </c>
      <c r="BW14" s="37">
        <v>80.77726433333333</v>
      </c>
      <c r="BX14" s="37">
        <v>23.308411333333336</v>
      </c>
      <c r="BY14" s="37">
        <v>1.005222</v>
      </c>
      <c r="BZ14" s="37">
        <v>3.3348253333333333</v>
      </c>
      <c r="CA14" s="37">
        <v>167709.21079366666</v>
      </c>
      <c r="CB14" s="37">
        <v>639.8789123333332</v>
      </c>
      <c r="CC14" s="37">
        <v>0.8964373333333334</v>
      </c>
      <c r="CD14" s="37">
        <v>2.843537</v>
      </c>
      <c r="CE14" s="37">
        <v>1903.9646466666666</v>
      </c>
      <c r="CF14" s="37">
        <v>95.400351</v>
      </c>
      <c r="CG14" s="37">
        <v>1.0351290000000002</v>
      </c>
      <c r="CH14" s="37">
        <v>3.271773</v>
      </c>
      <c r="CI14" s="37">
        <v>698.9205286666667</v>
      </c>
      <c r="CJ14" s="2">
        <v>53.50984733333333</v>
      </c>
      <c r="CK14" s="2">
        <v>1.0399376666666666</v>
      </c>
      <c r="CL14" s="2">
        <v>3.0308756666666667</v>
      </c>
      <c r="CM14" s="40">
        <f t="shared" si="2"/>
        <v>4.714285714</v>
      </c>
      <c r="CN14" s="41">
        <f t="shared" si="3"/>
        <v>4.222222222</v>
      </c>
      <c r="CO14" s="2">
        <v>6.0</v>
      </c>
      <c r="CP14" s="2">
        <v>4.0</v>
      </c>
      <c r="CQ14" s="2">
        <v>5.0</v>
      </c>
      <c r="CR14" s="2">
        <v>2.0</v>
      </c>
      <c r="CS14" s="2">
        <v>6.0</v>
      </c>
      <c r="CT14" s="2">
        <v>4.0</v>
      </c>
      <c r="CU14" s="2">
        <v>6.0</v>
      </c>
      <c r="CV14" s="2">
        <v>3.0</v>
      </c>
      <c r="CW14" s="2">
        <v>2.0</v>
      </c>
      <c r="CX14" s="2">
        <f t="shared" si="4"/>
        <v>4</v>
      </c>
      <c r="CY14" s="42" t="str">
        <f t="shared" si="5"/>
        <v>0</v>
      </c>
      <c r="CZ14" s="42" t="str">
        <f t="shared" si="6"/>
        <v>0</v>
      </c>
      <c r="DA14" s="2">
        <f t="shared" si="7"/>
        <v>3</v>
      </c>
      <c r="DB14" s="42" t="str">
        <f t="shared" si="14"/>
        <v>1</v>
      </c>
      <c r="DC14" s="42" t="str">
        <f t="shared" si="8"/>
        <v>0</v>
      </c>
      <c r="DD14" s="2">
        <v>0.0</v>
      </c>
      <c r="DE14" s="27">
        <v>1.0</v>
      </c>
      <c r="DF14" s="2">
        <v>0.0</v>
      </c>
      <c r="DG14" s="27">
        <v>1.0</v>
      </c>
      <c r="DH14" s="2">
        <v>0.0</v>
      </c>
      <c r="DI14" s="27">
        <v>1.0</v>
      </c>
      <c r="DJ14" s="2">
        <v>0.0</v>
      </c>
      <c r="DK14" s="27">
        <v>1.0</v>
      </c>
      <c r="DL14" s="2">
        <v>0.0</v>
      </c>
      <c r="DM14" s="27">
        <v>1.0</v>
      </c>
      <c r="DN14" s="2">
        <v>1.0</v>
      </c>
      <c r="DO14" s="27">
        <v>2.0</v>
      </c>
      <c r="DP14" s="2">
        <v>1.0</v>
      </c>
      <c r="DQ14" s="27">
        <v>2.0</v>
      </c>
      <c r="DR14" s="2">
        <v>2.0</v>
      </c>
      <c r="DS14" s="27">
        <v>3.0</v>
      </c>
      <c r="DT14" s="2">
        <v>0.0</v>
      </c>
      <c r="DU14" s="27">
        <v>1.0</v>
      </c>
      <c r="DV14" s="2">
        <v>0.0</v>
      </c>
      <c r="DW14" s="27">
        <v>1.0</v>
      </c>
      <c r="DX14" s="2">
        <v>1.0</v>
      </c>
      <c r="DY14" s="27">
        <v>2.0</v>
      </c>
      <c r="DZ14" s="2">
        <v>1.0</v>
      </c>
      <c r="EA14" s="27">
        <v>2.0</v>
      </c>
      <c r="EB14" s="2">
        <v>1.0</v>
      </c>
      <c r="EC14" s="27">
        <v>2.0</v>
      </c>
      <c r="ED14" s="2">
        <v>1.0</v>
      </c>
      <c r="EE14" s="27">
        <v>2.0</v>
      </c>
      <c r="EF14" s="2">
        <v>1.0</v>
      </c>
      <c r="EG14" s="27">
        <v>2.0</v>
      </c>
      <c r="EH14" s="2">
        <v>2.0</v>
      </c>
      <c r="EI14" s="27">
        <v>3.0</v>
      </c>
      <c r="EJ14" s="2" t="s">
        <v>238</v>
      </c>
      <c r="EK14" s="2" t="s">
        <v>215</v>
      </c>
      <c r="EL14" s="37">
        <v>4.0</v>
      </c>
      <c r="EM14" s="37">
        <v>2.0</v>
      </c>
      <c r="EN14" s="37">
        <v>0.0</v>
      </c>
      <c r="EO14" s="37">
        <v>1.0</v>
      </c>
      <c r="EP14" s="37">
        <v>1.0</v>
      </c>
      <c r="EQ14" s="37">
        <v>0.0</v>
      </c>
      <c r="ER14" s="37">
        <v>1.0</v>
      </c>
      <c r="ES14" s="2"/>
      <c r="ET14" s="2"/>
      <c r="EU14" s="2"/>
      <c r="EV14" s="2"/>
      <c r="EW14" s="37">
        <v>2.0</v>
      </c>
      <c r="EX14" s="2" t="s">
        <v>201</v>
      </c>
      <c r="EY14" s="46">
        <v>41609.0</v>
      </c>
      <c r="EZ14" s="2" t="s">
        <v>214</v>
      </c>
      <c r="FA14" s="2" t="s">
        <v>258</v>
      </c>
      <c r="FB14" s="2" t="s">
        <v>216</v>
      </c>
      <c r="FC14" s="2" t="s">
        <v>205</v>
      </c>
      <c r="FD14" s="2" t="s">
        <v>204</v>
      </c>
      <c r="FE14" s="37">
        <v>0.0</v>
      </c>
      <c r="FF14" s="37">
        <v>1.0</v>
      </c>
      <c r="FG14" s="37">
        <v>1.0</v>
      </c>
      <c r="FH14" s="37">
        <v>1.0</v>
      </c>
      <c r="FI14" s="37">
        <v>0.0</v>
      </c>
      <c r="FJ14" s="37">
        <v>0.0</v>
      </c>
      <c r="FK14" s="37">
        <v>0.0</v>
      </c>
      <c r="FL14" s="2"/>
      <c r="FM14" s="2" t="s">
        <v>204</v>
      </c>
      <c r="FN14" s="37">
        <v>0.0</v>
      </c>
      <c r="FO14" s="37">
        <v>1.0</v>
      </c>
      <c r="FP14" s="37">
        <v>1.0</v>
      </c>
      <c r="FQ14" s="37">
        <v>1.0</v>
      </c>
      <c r="FR14" s="37">
        <v>0.0</v>
      </c>
      <c r="FS14" s="37">
        <v>0.0</v>
      </c>
      <c r="FT14" s="37">
        <v>0.0</v>
      </c>
      <c r="FU14" s="2"/>
      <c r="FV14" s="2" t="s">
        <v>206</v>
      </c>
      <c r="FW14" s="37">
        <v>0.0</v>
      </c>
      <c r="FX14" s="37">
        <v>1.0</v>
      </c>
      <c r="FY14" s="37">
        <v>1.0</v>
      </c>
      <c r="FZ14" s="37">
        <v>0.0</v>
      </c>
      <c r="GA14" s="2" t="s">
        <v>234</v>
      </c>
      <c r="GB14" s="2" t="s">
        <v>207</v>
      </c>
      <c r="GC14" s="2" t="s">
        <v>208</v>
      </c>
      <c r="GD14" s="37">
        <v>2.0</v>
      </c>
      <c r="GE14" s="2"/>
      <c r="GF14" s="2" t="s">
        <v>209</v>
      </c>
      <c r="GG14" s="2"/>
      <c r="GH14" s="68">
        <v>0.0</v>
      </c>
      <c r="GI14" s="37">
        <v>0.0</v>
      </c>
      <c r="GJ14" s="37">
        <v>0.0</v>
      </c>
      <c r="GK14" s="37">
        <v>1.0</v>
      </c>
      <c r="GL14" s="37">
        <f t="shared" si="9"/>
        <v>0</v>
      </c>
      <c r="GM14" s="37">
        <f t="shared" si="10"/>
        <v>1</v>
      </c>
    </row>
    <row r="15" ht="15.75" customHeight="1">
      <c r="A15" s="1">
        <v>20.0</v>
      </c>
      <c r="B15" s="2" t="s">
        <v>259</v>
      </c>
      <c r="C15" s="2" t="s">
        <v>260</v>
      </c>
      <c r="D15" s="2" t="s">
        <v>212</v>
      </c>
      <c r="E15" s="2" t="s">
        <v>261</v>
      </c>
      <c r="F15" s="2">
        <v>2.0</v>
      </c>
      <c r="G15" s="2" t="s">
        <v>214</v>
      </c>
      <c r="H15" s="2" t="s">
        <v>197</v>
      </c>
      <c r="I15" s="2">
        <v>3.0</v>
      </c>
      <c r="J15" s="2">
        <v>9.0</v>
      </c>
      <c r="K15" s="2" t="s">
        <v>198</v>
      </c>
      <c r="L15" s="2">
        <v>66176.0</v>
      </c>
      <c r="M15" s="2">
        <v>9453.7</v>
      </c>
      <c r="N15" s="29">
        <v>1.04805004882812</v>
      </c>
      <c r="O15" s="30">
        <v>0.1736991697</v>
      </c>
      <c r="P15" s="30">
        <v>0.4409081749</v>
      </c>
      <c r="Q15" s="2">
        <v>3.850575</v>
      </c>
      <c r="R15" s="2">
        <v>101937.114943</v>
      </c>
      <c r="S15" s="2">
        <v>561.467791</v>
      </c>
      <c r="T15" s="2">
        <v>0.889832</v>
      </c>
      <c r="U15" s="2">
        <v>2.810131</v>
      </c>
      <c r="V15" s="2">
        <v>1690.494253</v>
      </c>
      <c r="W15" s="2">
        <v>102.093776</v>
      </c>
      <c r="X15" s="2">
        <v>1.04815</v>
      </c>
      <c r="Y15" s="2">
        <v>3.323756</v>
      </c>
      <c r="Z15" s="2">
        <v>113.655172</v>
      </c>
      <c r="AA15" s="2">
        <v>26.189526</v>
      </c>
      <c r="AB15" s="2">
        <v>1.013251</v>
      </c>
      <c r="AC15" s="2">
        <v>3.314899</v>
      </c>
      <c r="AD15" s="2">
        <v>678.37931</v>
      </c>
      <c r="AE15" s="2">
        <v>62.726394</v>
      </c>
      <c r="AF15" s="2">
        <v>1.020329</v>
      </c>
      <c r="AG15" s="2">
        <v>3.13489</v>
      </c>
      <c r="AH15" s="31">
        <f>1.6/10</f>
        <v>0.16</v>
      </c>
      <c r="AI15" s="29">
        <v>2.6992363453284236</v>
      </c>
      <c r="AJ15" s="30">
        <v>0.15433160636600457</v>
      </c>
      <c r="AK15" s="30">
        <v>0.4411637490019256</v>
      </c>
      <c r="AL15" s="2">
        <v>3.858921</v>
      </c>
      <c r="AM15" s="2">
        <v>203591.763485</v>
      </c>
      <c r="AN15" s="2">
        <v>624.910976</v>
      </c>
      <c r="AO15" s="2">
        <v>0.926969</v>
      </c>
      <c r="AP15" s="2">
        <v>2.823805</v>
      </c>
      <c r="AQ15" s="2">
        <v>3039.149378</v>
      </c>
      <c r="AR15" s="2">
        <v>118.598169</v>
      </c>
      <c r="AS15" s="2">
        <v>1.026666</v>
      </c>
      <c r="AT15" s="2">
        <v>3.331775</v>
      </c>
      <c r="AU15" s="2">
        <v>897.904564</v>
      </c>
      <c r="AV15" s="2">
        <v>25.717631</v>
      </c>
      <c r="AW15" s="2">
        <v>3.243866</v>
      </c>
      <c r="AX15" s="2">
        <v>0.972636</v>
      </c>
      <c r="AY15" s="2">
        <v>115.394191</v>
      </c>
      <c r="AZ15" s="2">
        <v>65.89362</v>
      </c>
      <c r="BA15" s="2">
        <v>0.997709</v>
      </c>
      <c r="BB15" s="2">
        <v>3.048486</v>
      </c>
      <c r="BC15" s="31">
        <v>0.179</v>
      </c>
      <c r="BD15" s="32">
        <v>0.183</v>
      </c>
      <c r="BE15" s="31">
        <f>1.6/10</f>
        <v>0.16</v>
      </c>
      <c r="BF15" s="31">
        <v>0.163</v>
      </c>
      <c r="BG15" s="34"/>
      <c r="BH15" s="34"/>
      <c r="BI15" s="34"/>
      <c r="BJ15" s="34"/>
      <c r="BK15" s="34"/>
      <c r="BL15" s="34"/>
      <c r="BM15" s="34"/>
      <c r="BN15" s="34"/>
      <c r="BO15" s="34"/>
      <c r="BP15" s="34"/>
      <c r="BQ15" s="35">
        <f t="shared" si="1"/>
        <v>3</v>
      </c>
      <c r="BR15" s="36">
        <v>0.9120554213057326</v>
      </c>
      <c r="BS15" s="37">
        <v>0.14448512844647418</v>
      </c>
      <c r="BT15" s="38">
        <v>0.4237460890321079</v>
      </c>
      <c r="BU15" s="39">
        <v>0.169</v>
      </c>
      <c r="BV15" s="37">
        <v>3.871288</v>
      </c>
      <c r="BW15" s="37">
        <v>103.56690366666668</v>
      </c>
      <c r="BX15" s="37">
        <v>26.059660666666662</v>
      </c>
      <c r="BY15" s="37">
        <v>1.00879</v>
      </c>
      <c r="BZ15" s="37">
        <v>3.329779</v>
      </c>
      <c r="CA15" s="37">
        <v>122337.65939233331</v>
      </c>
      <c r="CB15" s="37">
        <v>625.9720106666667</v>
      </c>
      <c r="CC15" s="37">
        <v>0.8990263333333334</v>
      </c>
      <c r="CD15" s="37">
        <v>2.825203666666667</v>
      </c>
      <c r="CE15" s="37">
        <v>1800.2942266666669</v>
      </c>
      <c r="CF15" s="37">
        <v>101.41131133333333</v>
      </c>
      <c r="CG15" s="37">
        <v>1.0566586666666666</v>
      </c>
      <c r="CH15" s="37">
        <v>3.310021666666667</v>
      </c>
      <c r="CI15" s="37">
        <v>731.9644066666666</v>
      </c>
      <c r="CJ15" s="2">
        <v>60.43646266666667</v>
      </c>
      <c r="CK15" s="2">
        <v>1.0390123333333332</v>
      </c>
      <c r="CL15" s="2">
        <v>3.0915476666666666</v>
      </c>
      <c r="CM15" s="40">
        <f t="shared" si="2"/>
        <v>4.428571429</v>
      </c>
      <c r="CN15" s="41">
        <f t="shared" si="3"/>
        <v>4.777777778</v>
      </c>
      <c r="CO15" s="2">
        <v>5.0</v>
      </c>
      <c r="CP15" s="2">
        <v>3.0</v>
      </c>
      <c r="CQ15" s="2">
        <v>1.0</v>
      </c>
      <c r="CR15" s="2">
        <v>6.0</v>
      </c>
      <c r="CS15" s="2">
        <v>6.0</v>
      </c>
      <c r="CT15" s="2">
        <v>6.0</v>
      </c>
      <c r="CU15" s="2">
        <v>4.0</v>
      </c>
      <c r="CV15" s="2">
        <v>6.0</v>
      </c>
      <c r="CW15" s="2">
        <v>6.0</v>
      </c>
      <c r="CX15" s="2">
        <f t="shared" si="4"/>
        <v>11</v>
      </c>
      <c r="CY15" s="42" t="str">
        <f t="shared" si="5"/>
        <v>1</v>
      </c>
      <c r="CZ15" s="42" t="str">
        <f t="shared" si="6"/>
        <v>1</v>
      </c>
      <c r="DA15" s="2">
        <f t="shared" si="7"/>
        <v>1</v>
      </c>
      <c r="DB15" s="42" t="str">
        <f t="shared" si="14"/>
        <v>0</v>
      </c>
      <c r="DC15" s="42" t="str">
        <f t="shared" si="8"/>
        <v>0</v>
      </c>
      <c r="DD15" s="2">
        <v>1.0</v>
      </c>
      <c r="DE15" s="27">
        <v>2.0</v>
      </c>
      <c r="DF15" s="2">
        <v>0.0</v>
      </c>
      <c r="DG15" s="27">
        <v>1.0</v>
      </c>
      <c r="DH15" s="2">
        <v>1.0</v>
      </c>
      <c r="DI15" s="27">
        <v>2.0</v>
      </c>
      <c r="DJ15" s="2">
        <v>1.0</v>
      </c>
      <c r="DK15" s="27">
        <v>2.0</v>
      </c>
      <c r="DL15" s="2">
        <v>1.0</v>
      </c>
      <c r="DM15" s="27">
        <v>2.0</v>
      </c>
      <c r="DN15" s="2">
        <v>2.0</v>
      </c>
      <c r="DO15" s="27">
        <v>3.0</v>
      </c>
      <c r="DP15" s="2">
        <v>2.0</v>
      </c>
      <c r="DQ15" s="27">
        <v>3.0</v>
      </c>
      <c r="DR15" s="2">
        <v>1.0</v>
      </c>
      <c r="DS15" s="27">
        <v>2.0</v>
      </c>
      <c r="DT15" s="2">
        <v>0.0</v>
      </c>
      <c r="DU15" s="27">
        <v>1.0</v>
      </c>
      <c r="DV15" s="2">
        <v>2.0</v>
      </c>
      <c r="DW15" s="27">
        <v>3.0</v>
      </c>
      <c r="DX15" s="2">
        <v>1.0</v>
      </c>
      <c r="DY15" s="27">
        <v>2.0</v>
      </c>
      <c r="DZ15" s="2">
        <v>0.0</v>
      </c>
      <c r="EA15" s="27">
        <v>1.0</v>
      </c>
      <c r="EB15" s="2">
        <v>0.0</v>
      </c>
      <c r="EC15" s="27">
        <v>1.0</v>
      </c>
      <c r="ED15" s="2">
        <v>2.0</v>
      </c>
      <c r="EE15" s="27">
        <v>3.0</v>
      </c>
      <c r="EF15" s="2">
        <v>2.0</v>
      </c>
      <c r="EG15" s="27">
        <v>3.0</v>
      </c>
      <c r="EH15" s="2">
        <v>0.0</v>
      </c>
      <c r="EI15" s="27">
        <v>1.0</v>
      </c>
      <c r="EJ15" s="2" t="s">
        <v>199</v>
      </c>
      <c r="EK15" s="2" t="s">
        <v>200</v>
      </c>
      <c r="EL15" s="37">
        <v>4.0</v>
      </c>
      <c r="EM15" s="37">
        <v>2.0</v>
      </c>
      <c r="EN15" s="37">
        <v>0.0</v>
      </c>
      <c r="EO15" s="37">
        <v>0.0</v>
      </c>
      <c r="EP15" s="37">
        <v>1.0</v>
      </c>
      <c r="EQ15" s="37">
        <v>1.0</v>
      </c>
      <c r="ER15" s="37">
        <v>2.0</v>
      </c>
      <c r="ES15" s="2"/>
      <c r="ET15" s="69"/>
      <c r="EU15" s="2"/>
      <c r="EV15" s="2"/>
      <c r="EW15" s="37">
        <v>2.0</v>
      </c>
      <c r="EX15" s="2" t="s">
        <v>201</v>
      </c>
      <c r="EY15" s="43">
        <v>41426.0</v>
      </c>
      <c r="EZ15" s="2" t="s">
        <v>214</v>
      </c>
      <c r="FA15" s="2" t="s">
        <v>262</v>
      </c>
      <c r="FB15" s="2" t="s">
        <v>203</v>
      </c>
      <c r="FC15" s="2" t="s">
        <v>204</v>
      </c>
      <c r="FD15" s="2" t="s">
        <v>204</v>
      </c>
      <c r="FE15" s="37">
        <v>0.0</v>
      </c>
      <c r="FF15" s="37">
        <v>0.0</v>
      </c>
      <c r="FG15" s="37">
        <v>1.0</v>
      </c>
      <c r="FH15" s="37">
        <v>0.0</v>
      </c>
      <c r="FI15" s="37">
        <v>0.0</v>
      </c>
      <c r="FJ15" s="37">
        <v>0.0</v>
      </c>
      <c r="FK15" s="37">
        <v>0.0</v>
      </c>
      <c r="FL15" s="2"/>
      <c r="FM15" s="2" t="s">
        <v>204</v>
      </c>
      <c r="FN15" s="37">
        <v>0.0</v>
      </c>
      <c r="FO15" s="37">
        <v>0.0</v>
      </c>
      <c r="FP15" s="37">
        <v>1.0</v>
      </c>
      <c r="FQ15" s="37">
        <v>0.0</v>
      </c>
      <c r="FR15" s="37">
        <v>0.0</v>
      </c>
      <c r="FS15" s="37">
        <v>0.0</v>
      </c>
      <c r="FT15" s="37">
        <v>0.0</v>
      </c>
      <c r="FU15" s="2"/>
      <c r="FV15" s="2" t="s">
        <v>206</v>
      </c>
      <c r="FW15" s="37">
        <v>0.0</v>
      </c>
      <c r="FX15" s="37">
        <v>1.0</v>
      </c>
      <c r="FY15" s="37">
        <v>0.0</v>
      </c>
      <c r="FZ15" s="37">
        <v>0.0</v>
      </c>
      <c r="GA15" s="37">
        <v>13.0</v>
      </c>
      <c r="GB15" s="2" t="s">
        <v>207</v>
      </c>
      <c r="GC15" s="2" t="s">
        <v>263</v>
      </c>
      <c r="GD15" s="37">
        <v>4.0</v>
      </c>
      <c r="GE15" s="2"/>
      <c r="GF15" s="2" t="s">
        <v>209</v>
      </c>
      <c r="GG15" s="2"/>
      <c r="GH15" s="44">
        <v>0.0</v>
      </c>
      <c r="GI15" s="37">
        <v>0.0</v>
      </c>
      <c r="GJ15" s="37">
        <v>1.0</v>
      </c>
      <c r="GK15" s="37">
        <v>1.0</v>
      </c>
      <c r="GL15" s="45">
        <f t="shared" si="9"/>
        <v>0</v>
      </c>
      <c r="GM15" s="37">
        <f t="shared" si="10"/>
        <v>2</v>
      </c>
    </row>
    <row r="16" ht="15.75" customHeight="1">
      <c r="A16" s="1">
        <v>21.0</v>
      </c>
      <c r="B16" s="2" t="s">
        <v>264</v>
      </c>
      <c r="D16" s="2" t="s">
        <v>265</v>
      </c>
      <c r="E16" s="2" t="s">
        <v>266</v>
      </c>
      <c r="F16" s="2">
        <v>2.0</v>
      </c>
      <c r="G16" s="2" t="s">
        <v>214</v>
      </c>
      <c r="H16" s="2" t="s">
        <v>197</v>
      </c>
      <c r="I16" s="2">
        <v>3.0</v>
      </c>
      <c r="J16" s="2">
        <v>9.0</v>
      </c>
      <c r="K16" s="2" t="s">
        <v>198</v>
      </c>
      <c r="L16" s="2">
        <v>51504.0</v>
      </c>
      <c r="M16" s="2">
        <v>7357.7</v>
      </c>
      <c r="N16" s="29">
        <v>0.866164978027343</v>
      </c>
      <c r="O16" s="30">
        <v>0.15478332</v>
      </c>
      <c r="P16" s="30">
        <v>0.336489197</v>
      </c>
      <c r="Q16" s="2">
        <v>3.938144</v>
      </c>
      <c r="R16" s="2">
        <v>220093.628866</v>
      </c>
      <c r="S16" s="2">
        <v>538.727337</v>
      </c>
      <c r="T16" s="2">
        <v>0.934801</v>
      </c>
      <c r="U16" s="2">
        <v>2.77732</v>
      </c>
      <c r="V16" s="2">
        <v>2838.195876</v>
      </c>
      <c r="W16" s="2">
        <v>107.437584</v>
      </c>
      <c r="X16" s="2">
        <v>1.042478</v>
      </c>
      <c r="Y16" s="2">
        <v>3.342915</v>
      </c>
      <c r="Z16" s="2">
        <v>142.783505</v>
      </c>
      <c r="AA16" s="2">
        <v>26.694224</v>
      </c>
      <c r="AB16" s="2">
        <v>0.956572</v>
      </c>
      <c r="AC16" s="2">
        <v>3.21143</v>
      </c>
      <c r="AD16" s="2">
        <v>771.43299</v>
      </c>
      <c r="AE16" s="2">
        <v>60.003449</v>
      </c>
      <c r="AF16" s="2">
        <v>0.996003</v>
      </c>
      <c r="AG16" s="2">
        <v>3.031909</v>
      </c>
      <c r="AH16" s="31">
        <f>1.9/10</f>
        <v>0.19</v>
      </c>
      <c r="AI16" s="29">
        <v>3.040791766950637</v>
      </c>
      <c r="AJ16" s="30">
        <v>0.10481009198384401</v>
      </c>
      <c r="AK16" s="30">
        <v>0.3470080252961923</v>
      </c>
      <c r="AL16" s="2">
        <v>3.74359</v>
      </c>
      <c r="AM16" s="2">
        <v>140941.82906</v>
      </c>
      <c r="AN16" s="2">
        <v>600.243761</v>
      </c>
      <c r="AO16" s="2">
        <v>0.878682</v>
      </c>
      <c r="AP16" s="2">
        <v>2.791287</v>
      </c>
      <c r="AQ16" s="2">
        <v>2282.433048</v>
      </c>
      <c r="AR16" s="2">
        <v>99.503087</v>
      </c>
      <c r="AS16" s="2">
        <v>1.025785</v>
      </c>
      <c r="AT16" s="2">
        <v>3.304624</v>
      </c>
      <c r="AU16" s="2">
        <v>767.621083</v>
      </c>
      <c r="AV16" s="2">
        <v>27.659049</v>
      </c>
      <c r="AW16" s="2">
        <v>3.228377</v>
      </c>
      <c r="AX16" s="2">
        <v>0.975603</v>
      </c>
      <c r="AY16" s="2">
        <v>144.433048</v>
      </c>
      <c r="AZ16" s="2">
        <v>60.232097</v>
      </c>
      <c r="BA16" s="2">
        <v>0.991545</v>
      </c>
      <c r="BB16" s="2">
        <v>3.051577</v>
      </c>
      <c r="BC16" s="31">
        <v>0.193</v>
      </c>
      <c r="BD16" s="32">
        <v>0.183</v>
      </c>
      <c r="BE16" s="31">
        <f>1.9/10</f>
        <v>0.19</v>
      </c>
      <c r="BF16" s="31">
        <v>0.197</v>
      </c>
      <c r="BG16" s="34"/>
      <c r="BH16" s="34"/>
      <c r="BI16" s="34"/>
      <c r="BJ16" s="34"/>
      <c r="BK16" s="34"/>
      <c r="BL16" s="34"/>
      <c r="BM16" s="34"/>
      <c r="BN16" s="34"/>
      <c r="BO16" s="34"/>
      <c r="BP16" s="34"/>
      <c r="BQ16" s="35">
        <f t="shared" si="1"/>
        <v>3</v>
      </c>
      <c r="BR16" s="36">
        <v>0.7612472011226115</v>
      </c>
      <c r="BS16" s="37">
        <v>0.13882044637770322</v>
      </c>
      <c r="BT16" s="38">
        <v>0.3712814642278798</v>
      </c>
      <c r="BU16" s="39">
        <v>0.19</v>
      </c>
      <c r="BV16" s="37">
        <v>3.850884</v>
      </c>
      <c r="BW16" s="37">
        <v>120.43566533333332</v>
      </c>
      <c r="BX16" s="37">
        <v>25.395521666666667</v>
      </c>
      <c r="BY16" s="37">
        <v>0.9808646666666666</v>
      </c>
      <c r="BZ16" s="37">
        <v>3.248000666666666</v>
      </c>
      <c r="CA16" s="37">
        <v>190297.17077666664</v>
      </c>
      <c r="CB16" s="37">
        <v>618.4289086666666</v>
      </c>
      <c r="CC16" s="37">
        <v>0.928022</v>
      </c>
      <c r="CD16" s="37">
        <v>2.8152596666666665</v>
      </c>
      <c r="CE16" s="37">
        <v>2709.828996333333</v>
      </c>
      <c r="CF16" s="37">
        <v>110.33193866666666</v>
      </c>
      <c r="CG16" s="37">
        <v>1.0381163333333332</v>
      </c>
      <c r="CH16" s="37">
        <v>3.3313523333333332</v>
      </c>
      <c r="CI16" s="37">
        <v>787.4783633333333</v>
      </c>
      <c r="CJ16" s="2">
        <v>59.305939</v>
      </c>
      <c r="CK16" s="2">
        <v>1.0128643333333334</v>
      </c>
      <c r="CL16" s="2">
        <v>3.0279743333333333</v>
      </c>
      <c r="CM16" s="40">
        <f t="shared" si="2"/>
        <v>3.857142857</v>
      </c>
      <c r="CN16" s="41">
        <f t="shared" si="3"/>
        <v>4.333333333</v>
      </c>
      <c r="CO16" s="2">
        <v>6.0</v>
      </c>
      <c r="CP16" s="2">
        <v>1.0</v>
      </c>
      <c r="CQ16" s="2">
        <v>1.0</v>
      </c>
      <c r="CR16" s="2">
        <v>6.0</v>
      </c>
      <c r="CS16" s="2">
        <v>6.0</v>
      </c>
      <c r="CT16" s="2">
        <v>2.0</v>
      </c>
      <c r="CU16" s="2">
        <v>5.0</v>
      </c>
      <c r="CV16" s="2">
        <v>6.0</v>
      </c>
      <c r="CW16" s="2">
        <v>6.0</v>
      </c>
      <c r="CX16" s="2">
        <f t="shared" si="4"/>
        <v>7</v>
      </c>
      <c r="CY16" s="42" t="str">
        <f t="shared" si="5"/>
        <v>0</v>
      </c>
      <c r="CZ16" s="42" t="str">
        <f t="shared" si="6"/>
        <v>0</v>
      </c>
      <c r="DA16" s="2">
        <f t="shared" si="7"/>
        <v>1</v>
      </c>
      <c r="DB16" s="42" t="str">
        <f t="shared" si="14"/>
        <v>0</v>
      </c>
      <c r="DC16" s="42" t="str">
        <f t="shared" si="8"/>
        <v>0</v>
      </c>
      <c r="DD16" s="2">
        <v>1.0</v>
      </c>
      <c r="DE16" s="27">
        <v>2.0</v>
      </c>
      <c r="DF16" s="2">
        <v>1.0</v>
      </c>
      <c r="DG16" s="27">
        <v>2.0</v>
      </c>
      <c r="DH16" s="2">
        <v>1.0</v>
      </c>
      <c r="DI16" s="27">
        <v>2.0</v>
      </c>
      <c r="DJ16" s="2">
        <v>0.0</v>
      </c>
      <c r="DK16" s="27">
        <v>1.0</v>
      </c>
      <c r="DL16" s="2">
        <v>1.0</v>
      </c>
      <c r="DM16" s="27">
        <v>2.0</v>
      </c>
      <c r="DN16" s="2">
        <v>0.0</v>
      </c>
      <c r="DO16" s="27">
        <v>1.0</v>
      </c>
      <c r="DP16" s="2">
        <v>0.0</v>
      </c>
      <c r="DQ16" s="27">
        <v>1.0</v>
      </c>
      <c r="DR16" s="2">
        <v>1.0</v>
      </c>
      <c r="DS16" s="27">
        <v>2.0</v>
      </c>
      <c r="DT16" s="2">
        <v>0.0</v>
      </c>
      <c r="DU16" s="27">
        <v>1.0</v>
      </c>
      <c r="DV16" s="2">
        <v>2.0</v>
      </c>
      <c r="DW16" s="27">
        <v>3.0</v>
      </c>
      <c r="DX16" s="2">
        <v>1.0</v>
      </c>
      <c r="DY16" s="27">
        <v>2.0</v>
      </c>
      <c r="DZ16" s="2">
        <v>0.0</v>
      </c>
      <c r="EA16" s="27">
        <v>1.0</v>
      </c>
      <c r="EB16" s="2">
        <v>0.0</v>
      </c>
      <c r="EC16" s="27">
        <v>1.0</v>
      </c>
      <c r="ED16" s="2">
        <v>2.0</v>
      </c>
      <c r="EE16" s="27">
        <v>3.0</v>
      </c>
      <c r="EF16" s="2">
        <v>1.0</v>
      </c>
      <c r="EG16" s="27">
        <v>2.0</v>
      </c>
      <c r="EH16" s="2">
        <v>2.0</v>
      </c>
      <c r="EI16" s="27">
        <v>3.0</v>
      </c>
      <c r="EJ16" s="2" t="s">
        <v>199</v>
      </c>
      <c r="EK16" s="2" t="s">
        <v>200</v>
      </c>
      <c r="EL16" s="37">
        <v>3.0</v>
      </c>
      <c r="EM16" s="37">
        <v>2.0</v>
      </c>
      <c r="EN16" s="37">
        <v>0.0</v>
      </c>
      <c r="EO16" s="37">
        <v>1.0</v>
      </c>
      <c r="EP16" s="37">
        <v>0.0</v>
      </c>
      <c r="EQ16" s="37">
        <v>0.0</v>
      </c>
      <c r="ER16" s="37">
        <v>1.0</v>
      </c>
      <c r="ES16" s="2"/>
      <c r="ET16" s="2"/>
      <c r="EU16" s="2"/>
      <c r="EV16" s="2"/>
      <c r="EW16" s="37">
        <v>1.0</v>
      </c>
      <c r="EX16" s="2" t="s">
        <v>201</v>
      </c>
      <c r="EY16" s="43">
        <v>41518.0</v>
      </c>
      <c r="EZ16" s="2" t="s">
        <v>214</v>
      </c>
      <c r="FA16" s="2" t="s">
        <v>232</v>
      </c>
      <c r="FB16" s="2" t="s">
        <v>216</v>
      </c>
      <c r="FC16" s="2" t="s">
        <v>204</v>
      </c>
      <c r="FD16" s="2" t="s">
        <v>204</v>
      </c>
      <c r="FE16" s="37">
        <v>1.0</v>
      </c>
      <c r="FF16" s="37">
        <v>0.0</v>
      </c>
      <c r="FG16" s="37">
        <v>0.0</v>
      </c>
      <c r="FH16" s="37">
        <v>1.0</v>
      </c>
      <c r="FI16" s="37">
        <v>0.0</v>
      </c>
      <c r="FJ16" s="37">
        <v>0.0</v>
      </c>
      <c r="FK16" s="37">
        <v>1.0</v>
      </c>
      <c r="FL16" s="2"/>
      <c r="FM16" s="2" t="s">
        <v>204</v>
      </c>
      <c r="FN16" s="37">
        <v>1.0</v>
      </c>
      <c r="FO16" s="37">
        <v>0.0</v>
      </c>
      <c r="FP16" s="37">
        <v>0.0</v>
      </c>
      <c r="FQ16" s="37">
        <v>1.0</v>
      </c>
      <c r="FR16" s="37">
        <v>0.0</v>
      </c>
      <c r="FS16" s="37">
        <v>0.0</v>
      </c>
      <c r="FT16" s="37">
        <v>1.0</v>
      </c>
      <c r="FU16" s="2"/>
      <c r="FV16" s="2" t="s">
        <v>206</v>
      </c>
      <c r="FW16" s="37">
        <v>0.0</v>
      </c>
      <c r="FX16" s="37">
        <v>1.0</v>
      </c>
      <c r="FY16" s="37">
        <v>0.0</v>
      </c>
      <c r="FZ16" s="37">
        <v>0.0</v>
      </c>
      <c r="GA16" s="37">
        <v>2.0</v>
      </c>
      <c r="GB16" s="2" t="s">
        <v>207</v>
      </c>
      <c r="GC16" s="2" t="s">
        <v>208</v>
      </c>
      <c r="GD16" s="37">
        <v>4.0</v>
      </c>
      <c r="GE16" s="2"/>
      <c r="GF16" s="2" t="s">
        <v>209</v>
      </c>
      <c r="GG16" s="2"/>
      <c r="GH16" s="44">
        <v>0.0</v>
      </c>
      <c r="GI16" s="37">
        <v>1.0</v>
      </c>
      <c r="GJ16" s="37">
        <v>1.0</v>
      </c>
      <c r="GK16" s="37">
        <v>0.0</v>
      </c>
      <c r="GL16" s="45">
        <f t="shared" si="9"/>
        <v>1</v>
      </c>
      <c r="GM16" s="37">
        <f t="shared" si="10"/>
        <v>1</v>
      </c>
    </row>
    <row r="17" ht="15.75" customHeight="1">
      <c r="A17" s="1">
        <v>22.0</v>
      </c>
      <c r="B17" s="2" t="s">
        <v>194</v>
      </c>
      <c r="C17" s="2" t="s">
        <v>267</v>
      </c>
      <c r="D17" s="2" t="s">
        <v>268</v>
      </c>
      <c r="E17" s="2" t="s">
        <v>269</v>
      </c>
      <c r="F17" s="2">
        <v>1.0</v>
      </c>
      <c r="G17" s="2" t="s">
        <v>196</v>
      </c>
      <c r="H17" s="2" t="s">
        <v>197</v>
      </c>
      <c r="I17" s="2">
        <v>3.0</v>
      </c>
      <c r="J17" s="2">
        <v>9.0</v>
      </c>
      <c r="K17" s="2" t="s">
        <v>198</v>
      </c>
      <c r="L17" s="2">
        <v>42364.0</v>
      </c>
      <c r="M17" s="2">
        <v>6052.0</v>
      </c>
      <c r="N17" s="29">
        <v>0.601969970703125</v>
      </c>
      <c r="O17" s="30">
        <v>0.1324761517</v>
      </c>
      <c r="P17" s="30">
        <v>0.5261862723</v>
      </c>
      <c r="Q17" s="2">
        <v>3.826087</v>
      </c>
      <c r="R17" s="2">
        <v>150052.747826</v>
      </c>
      <c r="S17" s="2">
        <v>545.983171</v>
      </c>
      <c r="T17" s="2">
        <v>0.931506</v>
      </c>
      <c r="U17" s="2">
        <v>2.787789</v>
      </c>
      <c r="V17" s="2">
        <v>3247.573913</v>
      </c>
      <c r="W17" s="2">
        <v>130.966448</v>
      </c>
      <c r="X17" s="2">
        <v>1.033595</v>
      </c>
      <c r="Y17" s="2">
        <v>3.358112</v>
      </c>
      <c r="Z17" s="2">
        <v>166.495652</v>
      </c>
      <c r="AA17" s="2">
        <v>34.232057</v>
      </c>
      <c r="AB17" s="2">
        <v>0.988867</v>
      </c>
      <c r="AC17" s="2">
        <v>3.248737</v>
      </c>
      <c r="AD17" s="2">
        <v>1440.53913</v>
      </c>
      <c r="AE17" s="2">
        <v>92.427768</v>
      </c>
      <c r="AF17" s="2">
        <v>1.002557</v>
      </c>
      <c r="AG17" s="2">
        <v>3.100519</v>
      </c>
      <c r="AH17" s="31">
        <f>1.7/10</f>
        <v>0.17</v>
      </c>
      <c r="AI17" s="29">
        <v>2.4475694832742834</v>
      </c>
      <c r="AJ17" s="30">
        <v>0.09245765940790085</v>
      </c>
      <c r="AK17" s="30">
        <v>0.4846480185559089</v>
      </c>
      <c r="AL17" s="2">
        <v>3.723658</v>
      </c>
      <c r="AM17" s="2">
        <v>144957.198807</v>
      </c>
      <c r="AN17" s="2">
        <v>592.003853</v>
      </c>
      <c r="AO17" s="2">
        <v>0.920631</v>
      </c>
      <c r="AP17" s="2">
        <v>2.780424</v>
      </c>
      <c r="AQ17" s="2">
        <v>3189.715706</v>
      </c>
      <c r="AR17" s="2">
        <v>121.307578</v>
      </c>
      <c r="AS17" s="2">
        <v>1.049327</v>
      </c>
      <c r="AT17" s="2">
        <v>3.334676</v>
      </c>
      <c r="AU17" s="2">
        <v>1719.290258</v>
      </c>
      <c r="AV17" s="2">
        <v>35.078395</v>
      </c>
      <c r="AW17" s="2">
        <v>3.170686</v>
      </c>
      <c r="AX17" s="2">
        <v>1.020681</v>
      </c>
      <c r="AY17" s="2">
        <v>242.049702</v>
      </c>
      <c r="AZ17" s="2">
        <v>88.361433</v>
      </c>
      <c r="BA17" s="2">
        <v>1.022452</v>
      </c>
      <c r="BB17" s="2">
        <v>3.017537</v>
      </c>
      <c r="BC17" s="31">
        <v>0.1795</v>
      </c>
      <c r="BD17" s="32">
        <v>0.183</v>
      </c>
      <c r="BE17" s="31">
        <f>1.7/10</f>
        <v>0.17</v>
      </c>
      <c r="BF17" s="31">
        <v>0.191</v>
      </c>
      <c r="BG17" s="31">
        <v>0.175</v>
      </c>
      <c r="BH17" s="31">
        <v>0.162</v>
      </c>
      <c r="BI17" s="33">
        <v>0.173</v>
      </c>
      <c r="BJ17" s="33">
        <v>0.166</v>
      </c>
      <c r="BK17" s="33">
        <v>0.18</v>
      </c>
      <c r="BL17" s="33">
        <v>0.183</v>
      </c>
      <c r="BM17" s="34"/>
      <c r="BN17" s="34"/>
      <c r="BO17" s="34"/>
      <c r="BP17" s="34"/>
      <c r="BQ17" s="35">
        <f t="shared" si="1"/>
        <v>9</v>
      </c>
      <c r="BR17" s="36">
        <v>0.8231498867664101</v>
      </c>
      <c r="BS17" s="37">
        <v>0.15923686986164862</v>
      </c>
      <c r="BT17" s="38">
        <v>0.49782176990518223</v>
      </c>
      <c r="BU17" s="39">
        <v>0.176</v>
      </c>
      <c r="BV17" s="37">
        <v>3.7522565555555554</v>
      </c>
      <c r="BW17" s="37">
        <v>133.02940211111112</v>
      </c>
      <c r="BX17" s="37">
        <v>27.588632999999998</v>
      </c>
      <c r="BY17" s="37">
        <v>0.9881756666666668</v>
      </c>
      <c r="BZ17" s="37">
        <v>3.2371766666666666</v>
      </c>
      <c r="CA17" s="37">
        <v>168173.85760511112</v>
      </c>
      <c r="CB17" s="37">
        <v>628.2292032222222</v>
      </c>
      <c r="CC17" s="37">
        <v>0.9125242222222223</v>
      </c>
      <c r="CD17" s="37">
        <v>2.8281791111111114</v>
      </c>
      <c r="CE17" s="37">
        <v>3015.3978692222227</v>
      </c>
      <c r="CF17" s="37">
        <v>119.98377666666667</v>
      </c>
      <c r="CG17" s="37">
        <v>1.027292888888889</v>
      </c>
      <c r="CH17" s="37">
        <v>3.3240255555555556</v>
      </c>
      <c r="CI17" s="37">
        <v>1052.413647</v>
      </c>
      <c r="CJ17" s="2">
        <v>71.0491691111111</v>
      </c>
      <c r="CK17" s="2">
        <v>1.010864777777778</v>
      </c>
      <c r="CL17" s="2">
        <v>3.035493111111111</v>
      </c>
      <c r="CM17" s="40">
        <f t="shared" si="2"/>
        <v>2.714285714</v>
      </c>
      <c r="CN17" s="41">
        <f t="shared" si="3"/>
        <v>3.444444444</v>
      </c>
      <c r="CO17" s="2">
        <v>3.0</v>
      </c>
      <c r="CP17" s="2">
        <v>3.0</v>
      </c>
      <c r="CQ17" s="2">
        <v>1.0</v>
      </c>
      <c r="CR17" s="2">
        <v>2.0</v>
      </c>
      <c r="CS17" s="2">
        <v>4.0</v>
      </c>
      <c r="CT17" s="2">
        <v>4.0</v>
      </c>
      <c r="CU17" s="2">
        <v>2.0</v>
      </c>
      <c r="CV17" s="2">
        <v>6.0</v>
      </c>
      <c r="CW17" s="2">
        <v>6.0</v>
      </c>
      <c r="CX17" s="2">
        <f t="shared" si="4"/>
        <v>10</v>
      </c>
      <c r="CY17" s="42" t="str">
        <f t="shared" si="5"/>
        <v>1</v>
      </c>
      <c r="CZ17" s="42" t="str">
        <f t="shared" si="6"/>
        <v>1</v>
      </c>
      <c r="DA17" s="2">
        <f t="shared" si="7"/>
        <v>1</v>
      </c>
      <c r="DB17" s="42" t="str">
        <f t="shared" si="14"/>
        <v>0</v>
      </c>
      <c r="DC17" s="42" t="str">
        <f t="shared" si="8"/>
        <v>0</v>
      </c>
      <c r="DD17" s="2">
        <v>1.0</v>
      </c>
      <c r="DE17" s="27">
        <v>2.0</v>
      </c>
      <c r="DF17" s="2">
        <v>1.0</v>
      </c>
      <c r="DG17" s="27">
        <v>2.0</v>
      </c>
      <c r="DH17" s="2">
        <v>1.0</v>
      </c>
      <c r="DI17" s="27">
        <v>2.0</v>
      </c>
      <c r="DJ17" s="2">
        <v>0.0</v>
      </c>
      <c r="DK17" s="27">
        <v>1.0</v>
      </c>
      <c r="DL17" s="2">
        <v>1.0</v>
      </c>
      <c r="DM17" s="27">
        <v>2.0</v>
      </c>
      <c r="DN17" s="2">
        <v>1.0</v>
      </c>
      <c r="DO17" s="27">
        <v>2.0</v>
      </c>
      <c r="DP17" s="2">
        <v>1.0</v>
      </c>
      <c r="DQ17" s="27">
        <v>2.0</v>
      </c>
      <c r="DR17" s="2">
        <v>1.0</v>
      </c>
      <c r="DS17" s="27">
        <v>2.0</v>
      </c>
      <c r="DT17" s="2">
        <v>1.0</v>
      </c>
      <c r="DU17" s="27">
        <v>2.0</v>
      </c>
      <c r="DV17" s="2">
        <v>2.0</v>
      </c>
      <c r="DW17" s="27">
        <v>3.0</v>
      </c>
      <c r="DX17" s="2">
        <v>1.0</v>
      </c>
      <c r="DY17" s="27">
        <v>2.0</v>
      </c>
      <c r="DZ17" s="2">
        <v>0.0</v>
      </c>
      <c r="EA17" s="27">
        <v>1.0</v>
      </c>
      <c r="EB17" s="2">
        <v>0.0</v>
      </c>
      <c r="EC17" s="27">
        <v>1.0</v>
      </c>
      <c r="ED17" s="2">
        <v>2.0</v>
      </c>
      <c r="EE17" s="27">
        <v>3.0</v>
      </c>
      <c r="EF17" s="2">
        <v>2.0</v>
      </c>
      <c r="EG17" s="27">
        <v>3.0</v>
      </c>
      <c r="EH17" s="2">
        <v>0.0</v>
      </c>
      <c r="EI17" s="27">
        <v>1.0</v>
      </c>
      <c r="EJ17" s="2" t="s">
        <v>199</v>
      </c>
      <c r="EK17" s="2" t="s">
        <v>200</v>
      </c>
      <c r="EL17" s="37">
        <v>3.0</v>
      </c>
      <c r="EM17" s="37">
        <v>2.0</v>
      </c>
      <c r="EN17" s="37">
        <v>0.0</v>
      </c>
      <c r="EO17" s="37">
        <v>1.0</v>
      </c>
      <c r="EP17" s="37">
        <v>0.0</v>
      </c>
      <c r="EQ17" s="37">
        <v>0.0</v>
      </c>
      <c r="ER17" s="37">
        <v>1.0</v>
      </c>
      <c r="ES17" s="2"/>
      <c r="ET17" s="2"/>
      <c r="EU17" s="2"/>
      <c r="EV17" s="2"/>
      <c r="EW17" s="37">
        <v>2.0</v>
      </c>
      <c r="EX17" s="2" t="s">
        <v>201</v>
      </c>
      <c r="EY17" s="43">
        <v>41306.0</v>
      </c>
      <c r="EZ17" s="2" t="s">
        <v>196</v>
      </c>
      <c r="FA17" s="2" t="s">
        <v>258</v>
      </c>
      <c r="FB17" s="2" t="s">
        <v>216</v>
      </c>
      <c r="FC17" s="2" t="s">
        <v>204</v>
      </c>
      <c r="FD17" s="2" t="s">
        <v>204</v>
      </c>
      <c r="FE17" s="37">
        <v>1.0</v>
      </c>
      <c r="FF17" s="37">
        <v>0.0</v>
      </c>
      <c r="FG17" s="37">
        <v>0.0</v>
      </c>
      <c r="FH17" s="37">
        <v>0.0</v>
      </c>
      <c r="FI17" s="37">
        <v>1.0</v>
      </c>
      <c r="FJ17" s="37">
        <v>0.0</v>
      </c>
      <c r="FK17" s="37">
        <v>0.0</v>
      </c>
      <c r="FL17" s="2"/>
      <c r="FM17" s="2" t="s">
        <v>204</v>
      </c>
      <c r="FN17" s="37">
        <v>1.0</v>
      </c>
      <c r="FO17" s="37">
        <v>0.0</v>
      </c>
      <c r="FP17" s="37">
        <v>0.0</v>
      </c>
      <c r="FQ17" s="37">
        <v>0.0</v>
      </c>
      <c r="FR17" s="37">
        <v>1.0</v>
      </c>
      <c r="FS17" s="37">
        <v>0.0</v>
      </c>
      <c r="FT17" s="37">
        <v>0.0</v>
      </c>
      <c r="FU17" s="2"/>
      <c r="FV17" s="2" t="s">
        <v>206</v>
      </c>
      <c r="FW17" s="37">
        <v>1.0</v>
      </c>
      <c r="FX17" s="37">
        <v>1.0</v>
      </c>
      <c r="FY17" s="37">
        <v>1.0</v>
      </c>
      <c r="FZ17" s="37">
        <v>0.0</v>
      </c>
      <c r="GA17" s="37">
        <v>8.0</v>
      </c>
      <c r="GB17" s="2" t="s">
        <v>270</v>
      </c>
      <c r="GC17" s="2" t="s">
        <v>243</v>
      </c>
      <c r="GD17" s="37">
        <v>4.0</v>
      </c>
      <c r="GE17" s="2"/>
      <c r="GF17" s="2" t="s">
        <v>209</v>
      </c>
      <c r="GG17" s="2"/>
      <c r="GH17" s="44">
        <v>3.0</v>
      </c>
      <c r="GI17" s="37">
        <v>4.0</v>
      </c>
      <c r="GJ17" s="37">
        <v>3.0</v>
      </c>
      <c r="GK17" s="37">
        <v>0.0</v>
      </c>
      <c r="GL17" s="45">
        <f t="shared" si="9"/>
        <v>7</v>
      </c>
      <c r="GM17" s="37">
        <f t="shared" si="10"/>
        <v>3</v>
      </c>
    </row>
    <row r="18" ht="15.75" customHeight="1">
      <c r="A18" s="1">
        <v>23.0</v>
      </c>
      <c r="B18" s="2" t="s">
        <v>271</v>
      </c>
      <c r="C18" s="2" t="s">
        <v>267</v>
      </c>
      <c r="D18" s="2" t="s">
        <v>252</v>
      </c>
      <c r="E18" s="2" t="s">
        <v>272</v>
      </c>
      <c r="F18" s="2">
        <v>2.0</v>
      </c>
      <c r="G18" s="2" t="s">
        <v>214</v>
      </c>
      <c r="H18" s="2" t="s">
        <v>197</v>
      </c>
      <c r="I18" s="2">
        <v>3.0</v>
      </c>
      <c r="J18" s="2">
        <v>9.0</v>
      </c>
      <c r="K18" s="2" t="s">
        <v>198</v>
      </c>
      <c r="L18" s="2">
        <v>43941.0</v>
      </c>
      <c r="M18" s="2">
        <v>7323.5</v>
      </c>
      <c r="N18" s="29">
        <v>0.30494995117187</v>
      </c>
      <c r="O18" s="30">
        <v>0.09105671656</v>
      </c>
      <c r="P18" s="30">
        <v>0.2487020514</v>
      </c>
      <c r="Q18" s="2">
        <v>3.20339</v>
      </c>
      <c r="R18" s="2">
        <v>202748.661017</v>
      </c>
      <c r="S18" s="2">
        <v>573.637908</v>
      </c>
      <c r="T18" s="2">
        <v>0.913248</v>
      </c>
      <c r="U18" s="2">
        <v>2.827691</v>
      </c>
      <c r="V18" s="2">
        <v>2627.881356</v>
      </c>
      <c r="W18" s="2">
        <v>99.752979</v>
      </c>
      <c r="X18" s="2">
        <v>0.909495</v>
      </c>
      <c r="Y18" s="2">
        <v>3.222183</v>
      </c>
      <c r="Z18" s="2">
        <v>51.508475</v>
      </c>
      <c r="AA18" s="2">
        <v>17.457318</v>
      </c>
      <c r="AB18" s="2">
        <v>0.845767</v>
      </c>
      <c r="AC18" s="2">
        <v>3.186967</v>
      </c>
      <c r="AD18" s="2">
        <v>513.728814</v>
      </c>
      <c r="AE18" s="2">
        <v>43.377691</v>
      </c>
      <c r="AF18" s="2">
        <v>0.90731</v>
      </c>
      <c r="AG18" s="2">
        <v>2.933021</v>
      </c>
      <c r="AH18" s="31">
        <f>1.9/10</f>
        <v>0.19</v>
      </c>
      <c r="AI18" s="29">
        <v>1.5268660683957005</v>
      </c>
      <c r="AJ18" s="30">
        <v>0.1298229120580442</v>
      </c>
      <c r="AK18" s="30">
        <v>0.38553079624900954</v>
      </c>
      <c r="AL18" s="2">
        <v>3.257143</v>
      </c>
      <c r="AM18" s="2">
        <v>112125.36</v>
      </c>
      <c r="AN18" s="2">
        <v>593.481456</v>
      </c>
      <c r="AO18" s="2">
        <v>0.856691</v>
      </c>
      <c r="AP18" s="2">
        <v>2.782372</v>
      </c>
      <c r="AQ18" s="2">
        <v>1860.08</v>
      </c>
      <c r="AR18" s="2">
        <v>79.686212</v>
      </c>
      <c r="AS18" s="2">
        <v>0.974571</v>
      </c>
      <c r="AT18" s="2">
        <v>3.217061</v>
      </c>
      <c r="AU18" s="2">
        <v>634.391429</v>
      </c>
      <c r="AV18" s="2">
        <v>21.336651</v>
      </c>
      <c r="AW18" s="2">
        <v>3.132492</v>
      </c>
      <c r="AX18" s="2">
        <v>0.94844</v>
      </c>
      <c r="AY18" s="2">
        <v>114.662857</v>
      </c>
      <c r="AZ18" s="2">
        <v>46.363801</v>
      </c>
      <c r="BA18" s="2">
        <v>0.957758</v>
      </c>
      <c r="BB18" s="2">
        <v>2.90272</v>
      </c>
      <c r="BC18" s="31">
        <v>0.1905</v>
      </c>
      <c r="BD18" s="32">
        <v>0.183</v>
      </c>
      <c r="BE18" s="31">
        <f>1.9/10</f>
        <v>0.19</v>
      </c>
      <c r="BF18" s="34"/>
      <c r="BG18" s="34"/>
      <c r="BH18" s="34"/>
      <c r="BI18" s="34"/>
      <c r="BJ18" s="34"/>
      <c r="BK18" s="34"/>
      <c r="BL18" s="34"/>
      <c r="BM18" s="34"/>
      <c r="BN18" s="34"/>
      <c r="BO18" s="34"/>
      <c r="BP18" s="34"/>
      <c r="BQ18" s="35">
        <f t="shared" si="1"/>
        <v>2</v>
      </c>
      <c r="BR18" s="36">
        <v>0.46316883454020696</v>
      </c>
      <c r="BS18" s="37">
        <v>0.06518871207762411</v>
      </c>
      <c r="BT18" s="38">
        <v>0.29010290816513146</v>
      </c>
      <c r="BU18" s="39">
        <v>0.187</v>
      </c>
      <c r="BV18" s="37">
        <v>3.5623</v>
      </c>
      <c r="BW18" s="37">
        <v>73.4417465</v>
      </c>
      <c r="BX18" s="37">
        <v>21.329946999999997</v>
      </c>
      <c r="BY18" s="37">
        <v>0.943146</v>
      </c>
      <c r="BZ18" s="37">
        <v>3.2546975</v>
      </c>
      <c r="CA18" s="37">
        <v>153283.555995</v>
      </c>
      <c r="CB18" s="37">
        <v>646.6422175</v>
      </c>
      <c r="CC18" s="37">
        <v>0.9023565</v>
      </c>
      <c r="CD18" s="37">
        <v>2.852453</v>
      </c>
      <c r="CE18" s="37">
        <v>2318.5085639999998</v>
      </c>
      <c r="CF18" s="37">
        <v>101.752891</v>
      </c>
      <c r="CG18" s="37">
        <v>0.9822420000000001</v>
      </c>
      <c r="CH18" s="37">
        <v>3.2582855</v>
      </c>
      <c r="CI18" s="37">
        <v>653.7543760000001</v>
      </c>
      <c r="CJ18" s="2">
        <v>50.3840115</v>
      </c>
      <c r="CK18" s="2">
        <v>0.9820065</v>
      </c>
      <c r="CL18" s="2">
        <v>2.9779280000000004</v>
      </c>
      <c r="CM18" s="40">
        <f t="shared" si="2"/>
        <v>3.428571429</v>
      </c>
      <c r="CN18" s="41">
        <f t="shared" si="3"/>
        <v>3.444444444</v>
      </c>
      <c r="CO18" s="2">
        <v>1.0</v>
      </c>
      <c r="CP18" s="2">
        <v>3.0</v>
      </c>
      <c r="CQ18" s="2">
        <v>2.0</v>
      </c>
      <c r="CR18" s="2">
        <v>6.0</v>
      </c>
      <c r="CS18" s="2">
        <v>3.0</v>
      </c>
      <c r="CT18" s="2">
        <v>5.0</v>
      </c>
      <c r="CU18" s="2">
        <v>4.0</v>
      </c>
      <c r="CV18" s="2">
        <v>6.0</v>
      </c>
      <c r="CW18" s="2">
        <v>1.0</v>
      </c>
      <c r="CX18" s="2">
        <f t="shared" si="4"/>
        <v>4</v>
      </c>
      <c r="CY18" s="42" t="str">
        <f t="shared" si="5"/>
        <v>0</v>
      </c>
      <c r="CZ18" s="42" t="str">
        <f t="shared" si="6"/>
        <v>0</v>
      </c>
      <c r="DA18" s="2">
        <f t="shared" si="7"/>
        <v>2</v>
      </c>
      <c r="DB18" s="42" t="str">
        <f t="shared" si="14"/>
        <v>0</v>
      </c>
      <c r="DC18" s="42" t="str">
        <f t="shared" si="8"/>
        <v>0</v>
      </c>
      <c r="DD18" s="2">
        <v>0.0</v>
      </c>
      <c r="DE18" s="27">
        <v>1.0</v>
      </c>
      <c r="DF18" s="2">
        <v>1.0</v>
      </c>
      <c r="DG18" s="27">
        <v>2.0</v>
      </c>
      <c r="DH18" s="2">
        <v>0.0</v>
      </c>
      <c r="DI18" s="27">
        <v>1.0</v>
      </c>
      <c r="DJ18" s="2">
        <v>0.0</v>
      </c>
      <c r="DK18" s="27">
        <v>1.0</v>
      </c>
      <c r="DL18" s="2">
        <v>1.0</v>
      </c>
      <c r="DM18" s="27">
        <v>2.0</v>
      </c>
      <c r="DN18" s="2">
        <v>0.0</v>
      </c>
      <c r="DO18" s="27">
        <v>1.0</v>
      </c>
      <c r="DP18" s="2">
        <v>0.0</v>
      </c>
      <c r="DQ18" s="27">
        <v>1.0</v>
      </c>
      <c r="DR18" s="2">
        <v>1.0</v>
      </c>
      <c r="DS18" s="27">
        <v>2.0</v>
      </c>
      <c r="DT18" s="2">
        <v>1.0</v>
      </c>
      <c r="DU18" s="27">
        <v>2.0</v>
      </c>
      <c r="DV18" s="2">
        <v>0.0</v>
      </c>
      <c r="DW18" s="27">
        <v>1.0</v>
      </c>
      <c r="DX18" s="2">
        <v>1.0</v>
      </c>
      <c r="DY18" s="27">
        <v>2.0</v>
      </c>
      <c r="DZ18" s="2">
        <v>0.0</v>
      </c>
      <c r="EA18" s="27">
        <v>1.0</v>
      </c>
      <c r="EB18" s="2">
        <v>1.0</v>
      </c>
      <c r="EC18" s="27">
        <v>2.0</v>
      </c>
      <c r="ED18" s="2">
        <v>1.0</v>
      </c>
      <c r="EE18" s="27">
        <v>2.0</v>
      </c>
      <c r="EF18" s="2">
        <v>0.0</v>
      </c>
      <c r="EG18" s="27">
        <v>1.0</v>
      </c>
      <c r="EH18" s="2">
        <v>2.0</v>
      </c>
      <c r="EI18" s="27">
        <v>3.0</v>
      </c>
      <c r="EJ18" s="2" t="s">
        <v>199</v>
      </c>
      <c r="EK18" s="2" t="s">
        <v>200</v>
      </c>
      <c r="EL18" s="37">
        <v>5.0</v>
      </c>
      <c r="EM18" s="37">
        <v>2.0</v>
      </c>
      <c r="EN18" s="37">
        <v>0.0</v>
      </c>
      <c r="EO18" s="37">
        <v>1.0</v>
      </c>
      <c r="EP18" s="37">
        <v>0.0</v>
      </c>
      <c r="EQ18" s="37">
        <v>2.0</v>
      </c>
      <c r="ER18" s="37">
        <v>2.0</v>
      </c>
      <c r="ES18" s="2"/>
      <c r="ET18" s="2"/>
      <c r="EU18" s="2"/>
      <c r="EV18" s="2"/>
      <c r="EW18" s="37">
        <v>3.0</v>
      </c>
      <c r="EX18" s="2" t="s">
        <v>201</v>
      </c>
      <c r="EY18" s="46">
        <v>41548.0</v>
      </c>
      <c r="EZ18" s="2" t="s">
        <v>214</v>
      </c>
      <c r="FA18" s="2" t="s">
        <v>232</v>
      </c>
      <c r="FB18" s="2" t="s">
        <v>233</v>
      </c>
      <c r="FC18" s="2" t="s">
        <v>204</v>
      </c>
      <c r="FD18" s="2" t="s">
        <v>204</v>
      </c>
      <c r="FE18" s="37">
        <v>1.0</v>
      </c>
      <c r="FF18" s="37">
        <v>0.0</v>
      </c>
      <c r="FG18" s="37">
        <v>0.0</v>
      </c>
      <c r="FH18" s="37">
        <v>0.0</v>
      </c>
      <c r="FI18" s="37">
        <v>0.0</v>
      </c>
      <c r="FJ18" s="37">
        <v>0.0</v>
      </c>
      <c r="FK18" s="37">
        <v>0.0</v>
      </c>
      <c r="FL18" s="2"/>
      <c r="FM18" s="2" t="s">
        <v>204</v>
      </c>
      <c r="FN18" s="37">
        <v>1.0</v>
      </c>
      <c r="FO18" s="37">
        <v>0.0</v>
      </c>
      <c r="FP18" s="37">
        <v>0.0</v>
      </c>
      <c r="FQ18" s="37">
        <v>0.0</v>
      </c>
      <c r="FR18" s="37">
        <v>0.0</v>
      </c>
      <c r="FS18" s="37">
        <v>0.0</v>
      </c>
      <c r="FT18" s="37">
        <v>0.0</v>
      </c>
      <c r="FU18" s="2"/>
      <c r="FV18" s="2" t="s">
        <v>217</v>
      </c>
      <c r="FW18" s="37">
        <v>1.0</v>
      </c>
      <c r="FX18" s="37">
        <v>0.0</v>
      </c>
      <c r="FY18" s="37">
        <v>0.0</v>
      </c>
      <c r="FZ18" s="37">
        <v>0.0</v>
      </c>
      <c r="GA18" s="24"/>
      <c r="GB18" s="2" t="s">
        <v>273</v>
      </c>
      <c r="GC18" s="2" t="s">
        <v>208</v>
      </c>
      <c r="GD18" s="37">
        <v>3.0</v>
      </c>
      <c r="GE18" s="2"/>
      <c r="GF18" s="2" t="s">
        <v>209</v>
      </c>
      <c r="GG18" s="2"/>
      <c r="GH18" s="44">
        <v>1.0</v>
      </c>
      <c r="GI18" s="37">
        <v>0.0</v>
      </c>
      <c r="GJ18" s="37">
        <v>1.0</v>
      </c>
      <c r="GK18" s="37">
        <v>0.0</v>
      </c>
      <c r="GL18" s="45">
        <f t="shared" si="9"/>
        <v>1</v>
      </c>
      <c r="GM18" s="37">
        <f t="shared" si="10"/>
        <v>1</v>
      </c>
    </row>
    <row r="19" ht="15.75" customHeight="1">
      <c r="A19" s="1">
        <v>24.0</v>
      </c>
      <c r="B19" s="2" t="s">
        <v>274</v>
      </c>
      <c r="C19" s="47"/>
      <c r="D19" s="47" t="s">
        <v>275</v>
      </c>
      <c r="E19" s="2" t="s">
        <v>276</v>
      </c>
      <c r="F19" s="2">
        <v>1.0</v>
      </c>
      <c r="G19" s="2" t="s">
        <v>196</v>
      </c>
      <c r="H19" s="2" t="s">
        <v>197</v>
      </c>
      <c r="I19" s="2">
        <v>3.0</v>
      </c>
      <c r="J19" s="2">
        <v>9.0</v>
      </c>
      <c r="K19" s="2" t="s">
        <v>198</v>
      </c>
      <c r="L19" s="2">
        <v>34086.0</v>
      </c>
      <c r="M19" s="2">
        <v>4869.4</v>
      </c>
      <c r="N19" s="29">
        <v>0.853518005371093</v>
      </c>
      <c r="O19" s="30">
        <v>0.1228734544</v>
      </c>
      <c r="P19" s="30">
        <v>0.4565967506</v>
      </c>
      <c r="Q19" s="2">
        <v>3.992806</v>
      </c>
      <c r="R19" s="2">
        <v>115218.244604</v>
      </c>
      <c r="S19" s="2">
        <v>551.42608</v>
      </c>
      <c r="T19" s="2">
        <v>0.929701</v>
      </c>
      <c r="U19" s="2">
        <v>2.795642</v>
      </c>
      <c r="V19" s="2">
        <v>3094.978417</v>
      </c>
      <c r="W19" s="2">
        <v>134.1566</v>
      </c>
      <c r="X19" s="2">
        <v>1.053154</v>
      </c>
      <c r="Y19" s="2">
        <v>3.37129</v>
      </c>
      <c r="Z19" s="2">
        <v>199.76259</v>
      </c>
      <c r="AA19" s="2">
        <v>35.408434</v>
      </c>
      <c r="AB19" s="2">
        <v>1.022685</v>
      </c>
      <c r="AC19" s="2">
        <v>3.238612</v>
      </c>
      <c r="AD19" s="2">
        <v>1553.366906</v>
      </c>
      <c r="AE19" s="2">
        <v>94.34503</v>
      </c>
      <c r="AF19" s="2">
        <v>1.023366</v>
      </c>
      <c r="AG19" s="2">
        <v>3.068771</v>
      </c>
      <c r="AH19" s="31">
        <v>0.18</v>
      </c>
      <c r="AI19" s="29">
        <v>3.0440330328602707</v>
      </c>
      <c r="AJ19" s="30">
        <v>0.14646405500310586</v>
      </c>
      <c r="AK19" s="30">
        <v>0.4804410096571951</v>
      </c>
      <c r="AL19" s="2">
        <v>3.765504</v>
      </c>
      <c r="AM19" s="2">
        <v>151259.71124</v>
      </c>
      <c r="AN19" s="2">
        <v>603.232393</v>
      </c>
      <c r="AO19" s="2">
        <v>0.919228</v>
      </c>
      <c r="AP19" s="2">
        <v>2.795227</v>
      </c>
      <c r="AQ19" s="2">
        <v>3083.810078</v>
      </c>
      <c r="AR19" s="2">
        <v>122.844072</v>
      </c>
      <c r="AS19" s="2">
        <v>1.035794</v>
      </c>
      <c r="AT19" s="2">
        <v>3.336009</v>
      </c>
      <c r="AU19" s="2">
        <v>1541.984496</v>
      </c>
      <c r="AV19" s="2">
        <v>33.71609</v>
      </c>
      <c r="AW19" s="2">
        <v>3.177613</v>
      </c>
      <c r="AX19" s="2">
        <v>1.008726</v>
      </c>
      <c r="AY19" s="2">
        <v>214.672481</v>
      </c>
      <c r="AZ19" s="2">
        <v>85.231736</v>
      </c>
      <c r="BA19" s="2">
        <v>1.013935</v>
      </c>
      <c r="BB19" s="2">
        <v>3.024643</v>
      </c>
      <c r="BC19" s="31">
        <v>0.181</v>
      </c>
      <c r="BD19" s="32">
        <v>0.183</v>
      </c>
      <c r="BE19" s="31">
        <v>0.18</v>
      </c>
      <c r="BF19" s="31">
        <v>0.186</v>
      </c>
      <c r="BG19" s="31">
        <v>0.178</v>
      </c>
      <c r="BH19" s="31">
        <v>0.189</v>
      </c>
      <c r="BI19" s="34"/>
      <c r="BJ19" s="34"/>
      <c r="BK19" s="34"/>
      <c r="BL19" s="34"/>
      <c r="BM19" s="34"/>
      <c r="BN19" s="34"/>
      <c r="BO19" s="34"/>
      <c r="BP19" s="34"/>
      <c r="BQ19" s="35">
        <f t="shared" si="1"/>
        <v>5</v>
      </c>
      <c r="BR19" s="36">
        <v>0.8404898421771496</v>
      </c>
      <c r="BS19" s="37">
        <v>0.11203759314988816</v>
      </c>
      <c r="BT19" s="38">
        <v>0.43117515369688486</v>
      </c>
      <c r="BU19" s="39">
        <v>0.183</v>
      </c>
      <c r="BV19" s="37">
        <v>3.9571686</v>
      </c>
      <c r="BW19" s="37">
        <v>175.62736839999997</v>
      </c>
      <c r="BX19" s="37">
        <v>33.7614588</v>
      </c>
      <c r="BY19" s="37">
        <v>1.0155564</v>
      </c>
      <c r="BZ19" s="37">
        <v>3.2594369999999997</v>
      </c>
      <c r="CA19" s="37">
        <v>133064.08251359998</v>
      </c>
      <c r="CB19" s="37">
        <v>616.2066302000001</v>
      </c>
      <c r="CC19" s="37">
        <v>0.9219278</v>
      </c>
      <c r="CD19" s="37">
        <v>2.8123302</v>
      </c>
      <c r="CE19" s="37">
        <v>2953.0456412000003</v>
      </c>
      <c r="CF19" s="37">
        <v>129.7508906</v>
      </c>
      <c r="CG19" s="37">
        <v>1.0506952</v>
      </c>
      <c r="CH19" s="37">
        <v>3.3588464</v>
      </c>
      <c r="CI19" s="37">
        <v>1403.0674451999998</v>
      </c>
      <c r="CJ19" s="2">
        <v>87.5826738</v>
      </c>
      <c r="CK19" s="2">
        <v>1.0260038</v>
      </c>
      <c r="CL19" s="2">
        <v>3.0675356000000003</v>
      </c>
      <c r="CM19" s="40">
        <f t="shared" si="2"/>
        <v>6</v>
      </c>
      <c r="CN19" s="41">
        <f t="shared" si="3"/>
        <v>6</v>
      </c>
      <c r="CO19" s="2">
        <v>6.0</v>
      </c>
      <c r="CP19" s="2">
        <v>6.0</v>
      </c>
      <c r="CQ19" s="2">
        <v>6.0</v>
      </c>
      <c r="CR19" s="2">
        <v>6.0</v>
      </c>
      <c r="CS19" s="2">
        <v>6.0</v>
      </c>
      <c r="CT19" s="2">
        <v>6.0</v>
      </c>
      <c r="CU19" s="2">
        <v>6.0</v>
      </c>
      <c r="CV19" s="2">
        <v>6.0</v>
      </c>
      <c r="CW19" s="2">
        <v>6.0</v>
      </c>
      <c r="CX19" s="2">
        <f t="shared" si="4"/>
        <v>4</v>
      </c>
      <c r="CY19" s="42" t="str">
        <f t="shared" si="5"/>
        <v>0</v>
      </c>
      <c r="CZ19" s="42" t="str">
        <f t="shared" si="6"/>
        <v>0</v>
      </c>
      <c r="DA19" s="2">
        <f t="shared" si="7"/>
        <v>0</v>
      </c>
      <c r="DB19" s="42" t="str">
        <f t="shared" si="14"/>
        <v>0</v>
      </c>
      <c r="DC19" s="42" t="str">
        <f t="shared" si="8"/>
        <v>0</v>
      </c>
      <c r="DD19" s="2">
        <v>0.0</v>
      </c>
      <c r="DE19" s="27">
        <v>1.0</v>
      </c>
      <c r="DF19" s="2">
        <v>1.0</v>
      </c>
      <c r="DG19" s="27">
        <v>2.0</v>
      </c>
      <c r="DH19" s="2">
        <v>1.0</v>
      </c>
      <c r="DI19" s="27">
        <v>2.0</v>
      </c>
      <c r="DJ19" s="2">
        <v>0.0</v>
      </c>
      <c r="DK19" s="27">
        <v>1.0</v>
      </c>
      <c r="DL19" s="2">
        <v>0.0</v>
      </c>
      <c r="DM19" s="27">
        <v>1.0</v>
      </c>
      <c r="DN19" s="2">
        <v>1.0</v>
      </c>
      <c r="DO19" s="27">
        <v>2.0</v>
      </c>
      <c r="DP19" s="2">
        <v>0.0</v>
      </c>
      <c r="DQ19" s="27">
        <v>1.0</v>
      </c>
      <c r="DR19" s="2">
        <v>1.0</v>
      </c>
      <c r="DS19" s="27">
        <v>2.0</v>
      </c>
      <c r="DT19" s="2">
        <v>0.0</v>
      </c>
      <c r="DU19" s="27">
        <v>1.0</v>
      </c>
      <c r="DV19" s="2">
        <v>0.0</v>
      </c>
      <c r="DW19" s="27">
        <v>1.0</v>
      </c>
      <c r="DX19" s="2">
        <v>0.0</v>
      </c>
      <c r="DY19" s="27">
        <v>1.0</v>
      </c>
      <c r="DZ19" s="2">
        <v>0.0</v>
      </c>
      <c r="EA19" s="27">
        <v>1.0</v>
      </c>
      <c r="EB19" s="2">
        <v>0.0</v>
      </c>
      <c r="EC19" s="27">
        <v>1.0</v>
      </c>
      <c r="ED19" s="2">
        <v>0.0</v>
      </c>
      <c r="EE19" s="27">
        <v>1.0</v>
      </c>
      <c r="EF19" s="2">
        <v>0.0</v>
      </c>
      <c r="EG19" s="27">
        <v>1.0</v>
      </c>
      <c r="EH19" s="2">
        <v>2.0</v>
      </c>
      <c r="EI19" s="27">
        <v>3.0</v>
      </c>
      <c r="EJ19" s="2" t="s">
        <v>199</v>
      </c>
      <c r="EK19" s="2" t="s">
        <v>200</v>
      </c>
      <c r="EL19" s="37">
        <v>3.0</v>
      </c>
      <c r="EM19" s="37">
        <v>2.0</v>
      </c>
      <c r="EN19" s="37">
        <v>0.0</v>
      </c>
      <c r="EO19" s="37">
        <v>0.0</v>
      </c>
      <c r="EP19" s="37">
        <v>1.0</v>
      </c>
      <c r="EQ19" s="37">
        <v>0.0</v>
      </c>
      <c r="ER19" s="37">
        <v>1.0</v>
      </c>
      <c r="ES19" s="37">
        <v>1.0</v>
      </c>
      <c r="ET19" s="37">
        <v>0.0</v>
      </c>
      <c r="EU19" s="37">
        <v>0.0</v>
      </c>
      <c r="EV19" s="2"/>
      <c r="EW19" s="37">
        <v>1.0</v>
      </c>
      <c r="EX19" s="2" t="s">
        <v>201</v>
      </c>
      <c r="EY19" s="43">
        <v>41334.0</v>
      </c>
      <c r="EZ19" s="2" t="s">
        <v>196</v>
      </c>
      <c r="FA19" s="24"/>
      <c r="FB19" s="2" t="s">
        <v>233</v>
      </c>
      <c r="FC19" s="2" t="s">
        <v>204</v>
      </c>
      <c r="FD19" s="2" t="s">
        <v>204</v>
      </c>
      <c r="FE19" s="37">
        <v>1.0</v>
      </c>
      <c r="FF19" s="37">
        <v>1.0</v>
      </c>
      <c r="FG19" s="37">
        <v>0.0</v>
      </c>
      <c r="FH19" s="37">
        <v>1.0</v>
      </c>
      <c r="FI19" s="37">
        <v>1.0</v>
      </c>
      <c r="FJ19" s="37">
        <v>0.0</v>
      </c>
      <c r="FK19" s="37">
        <v>1.0</v>
      </c>
      <c r="FL19" s="2"/>
      <c r="FM19" s="2" t="s">
        <v>204</v>
      </c>
      <c r="FN19" s="37">
        <v>1.0</v>
      </c>
      <c r="FO19" s="37">
        <v>1.0</v>
      </c>
      <c r="FP19" s="37">
        <v>0.0</v>
      </c>
      <c r="FQ19" s="37">
        <v>1.0</v>
      </c>
      <c r="FR19" s="37">
        <v>0.0</v>
      </c>
      <c r="FS19" s="37">
        <v>0.0</v>
      </c>
      <c r="FT19" s="37">
        <v>1.0</v>
      </c>
      <c r="FU19" s="2"/>
      <c r="FV19" s="2" t="s">
        <v>206</v>
      </c>
      <c r="FW19" s="37">
        <v>1.0</v>
      </c>
      <c r="FX19" s="37">
        <v>1.0</v>
      </c>
      <c r="FY19" s="37">
        <v>1.0</v>
      </c>
      <c r="FZ19" s="37">
        <v>0.0</v>
      </c>
      <c r="GA19" s="37">
        <v>3.0</v>
      </c>
      <c r="GB19" s="2" t="s">
        <v>270</v>
      </c>
      <c r="GC19" s="2" t="s">
        <v>208</v>
      </c>
      <c r="GD19" s="37">
        <v>4.0</v>
      </c>
      <c r="GE19" s="2"/>
      <c r="GF19" s="2" t="s">
        <v>209</v>
      </c>
      <c r="GG19" s="2"/>
      <c r="GH19" s="44">
        <v>2.0</v>
      </c>
      <c r="GI19" s="37">
        <v>1.0</v>
      </c>
      <c r="GJ19" s="37">
        <v>2.0</v>
      </c>
      <c r="GK19" s="37">
        <v>0.0</v>
      </c>
      <c r="GL19" s="45">
        <f t="shared" si="9"/>
        <v>3</v>
      </c>
      <c r="GM19" s="37">
        <f t="shared" si="10"/>
        <v>2</v>
      </c>
    </row>
    <row r="20" ht="15.75" customHeight="1">
      <c r="A20" s="1">
        <v>25.0</v>
      </c>
      <c r="B20" s="2" t="s">
        <v>274</v>
      </c>
      <c r="D20" s="2" t="s">
        <v>277</v>
      </c>
      <c r="E20" s="2" t="s">
        <v>278</v>
      </c>
      <c r="F20" s="2">
        <v>1.0</v>
      </c>
      <c r="G20" s="2" t="s">
        <v>196</v>
      </c>
      <c r="H20" s="2" t="s">
        <v>197</v>
      </c>
      <c r="I20" s="2">
        <v>3.0</v>
      </c>
      <c r="J20" s="2">
        <v>9.0</v>
      </c>
      <c r="K20" s="2" t="s">
        <v>279</v>
      </c>
      <c r="L20" s="2">
        <v>24184.0</v>
      </c>
      <c r="M20" s="2">
        <v>4836.8</v>
      </c>
      <c r="N20" s="29">
        <v>0.883942993164062</v>
      </c>
      <c r="O20" s="30">
        <v>0.2973016356</v>
      </c>
      <c r="P20" s="30">
        <v>0.5592352376</v>
      </c>
      <c r="Q20" s="2">
        <v>3.842697</v>
      </c>
      <c r="R20" s="2">
        <v>94553.460674</v>
      </c>
      <c r="S20" s="2">
        <v>584.773444</v>
      </c>
      <c r="T20" s="2">
        <v>0.893235</v>
      </c>
      <c r="U20" s="2">
        <v>2.843759</v>
      </c>
      <c r="V20" s="2">
        <v>2403.932584</v>
      </c>
      <c r="W20" s="2">
        <v>106.623452</v>
      </c>
      <c r="X20" s="2">
        <v>1.016142</v>
      </c>
      <c r="Y20" s="2">
        <v>3.287708</v>
      </c>
      <c r="Z20" s="2">
        <v>98.808989</v>
      </c>
      <c r="AA20" s="2">
        <v>25.504163</v>
      </c>
      <c r="AB20" s="2">
        <v>1.000361</v>
      </c>
      <c r="AC20" s="2">
        <v>3.282534</v>
      </c>
      <c r="AD20" s="2">
        <v>817.797753</v>
      </c>
      <c r="AE20" s="2">
        <v>60.206744</v>
      </c>
      <c r="AF20" s="2">
        <v>1.029863</v>
      </c>
      <c r="AG20" s="2">
        <v>3.01482</v>
      </c>
      <c r="AH20" s="31">
        <f>1.75/10</f>
        <v>0.175</v>
      </c>
      <c r="AI20" s="29">
        <v>3.1551809017714967</v>
      </c>
      <c r="AJ20" s="30">
        <v>0.156373702738635</v>
      </c>
      <c r="AK20" s="30">
        <v>0.48346554933128405</v>
      </c>
      <c r="AL20" s="2">
        <v>3.566751</v>
      </c>
      <c r="AM20" s="2">
        <v>162191.125945</v>
      </c>
      <c r="AN20" s="2">
        <v>641.700293</v>
      </c>
      <c r="AO20" s="2">
        <v>0.909376</v>
      </c>
      <c r="AP20" s="2">
        <v>2.845938</v>
      </c>
      <c r="AQ20" s="2">
        <v>3160.390428</v>
      </c>
      <c r="AR20" s="2">
        <v>114.738658</v>
      </c>
      <c r="AS20" s="2">
        <v>0.999095</v>
      </c>
      <c r="AT20" s="2">
        <v>3.291572</v>
      </c>
      <c r="AU20" s="2">
        <v>1014.34005</v>
      </c>
      <c r="AV20" s="2">
        <v>24.921611</v>
      </c>
      <c r="AW20" s="2">
        <v>3.168539</v>
      </c>
      <c r="AX20" s="2">
        <v>0.967371</v>
      </c>
      <c r="AY20" s="2">
        <v>138.282116</v>
      </c>
      <c r="AZ20" s="2">
        <v>64.783641</v>
      </c>
      <c r="BA20" s="2">
        <v>0.988688</v>
      </c>
      <c r="BB20" s="2">
        <v>2.984081</v>
      </c>
      <c r="BC20" s="31">
        <v>0.175</v>
      </c>
      <c r="BD20" s="32">
        <v>0.183</v>
      </c>
      <c r="BE20" s="31">
        <f>1.75/10</f>
        <v>0.175</v>
      </c>
      <c r="BF20" s="31">
        <v>0.2</v>
      </c>
      <c r="BG20" s="34"/>
      <c r="BH20" s="34"/>
      <c r="BI20" s="34"/>
      <c r="BJ20" s="34"/>
      <c r="BK20" s="34"/>
      <c r="BL20" s="34"/>
      <c r="BM20" s="34"/>
      <c r="BN20" s="34"/>
      <c r="BO20" s="34"/>
      <c r="BP20" s="34"/>
      <c r="BQ20" s="35">
        <f t="shared" si="1"/>
        <v>3</v>
      </c>
      <c r="BR20" s="36">
        <v>0.7018285223845542</v>
      </c>
      <c r="BS20" s="37">
        <v>0.16102127934714816</v>
      </c>
      <c r="BT20" s="38">
        <v>0.4652419537430526</v>
      </c>
      <c r="BU20" s="39">
        <v>0.186</v>
      </c>
      <c r="BV20" s="37">
        <v>3.5502070000000003</v>
      </c>
      <c r="BW20" s="37">
        <v>89.41856433333334</v>
      </c>
      <c r="BX20" s="37">
        <v>23.917873333333333</v>
      </c>
      <c r="BY20" s="37">
        <v>1.0261653333333334</v>
      </c>
      <c r="BZ20" s="37">
        <v>3.327303333333333</v>
      </c>
      <c r="CA20" s="37">
        <v>179925.71321933332</v>
      </c>
      <c r="CB20" s="37">
        <v>645.2542333333332</v>
      </c>
      <c r="CC20" s="37">
        <v>0.9139153333333333</v>
      </c>
      <c r="CD20" s="37">
        <v>2.850623</v>
      </c>
      <c r="CE20" s="37">
        <v>2154.8054460000003</v>
      </c>
      <c r="CF20" s="37">
        <v>101.14013999999999</v>
      </c>
      <c r="CG20" s="37">
        <v>1.0432373333333331</v>
      </c>
      <c r="CH20" s="37">
        <v>3.278815</v>
      </c>
      <c r="CI20" s="37">
        <v>745.0794436666666</v>
      </c>
      <c r="CJ20" s="2">
        <v>54.834230999999996</v>
      </c>
      <c r="CK20" s="2">
        <v>1.0500893333333332</v>
      </c>
      <c r="CL20" s="2">
        <v>3.0240496666666665</v>
      </c>
      <c r="CM20" s="40">
        <f t="shared" si="2"/>
        <v>5.285714286</v>
      </c>
      <c r="CN20" s="41">
        <f t="shared" si="3"/>
        <v>5.444444444</v>
      </c>
      <c r="CO20" s="2">
        <v>4.0</v>
      </c>
      <c r="CP20" s="2">
        <v>6.0</v>
      </c>
      <c r="CQ20" s="2">
        <v>4.0</v>
      </c>
      <c r="CR20" s="2">
        <v>6.0</v>
      </c>
      <c r="CS20" s="2">
        <v>6.0</v>
      </c>
      <c r="CT20" s="2">
        <v>6.0</v>
      </c>
      <c r="CU20" s="2">
        <v>5.0</v>
      </c>
      <c r="CV20" s="2">
        <v>6.0</v>
      </c>
      <c r="CW20" s="2">
        <v>6.0</v>
      </c>
      <c r="CX20" s="2">
        <f t="shared" si="4"/>
        <v>10</v>
      </c>
      <c r="CY20" s="42" t="str">
        <f t="shared" si="5"/>
        <v>1</v>
      </c>
      <c r="CZ20" s="42" t="str">
        <f t="shared" si="6"/>
        <v>1</v>
      </c>
      <c r="DA20" s="2">
        <f t="shared" si="7"/>
        <v>5</v>
      </c>
      <c r="DB20" s="42">
        <v>2.0</v>
      </c>
      <c r="DC20" s="42" t="str">
        <f t="shared" si="8"/>
        <v>1</v>
      </c>
      <c r="DD20" s="2">
        <v>1.0</v>
      </c>
      <c r="DE20" s="27">
        <v>2.0</v>
      </c>
      <c r="DF20" s="2">
        <v>1.0</v>
      </c>
      <c r="DG20" s="27">
        <v>2.0</v>
      </c>
      <c r="DH20" s="2">
        <v>1.0</v>
      </c>
      <c r="DI20" s="27">
        <v>2.0</v>
      </c>
      <c r="DJ20" s="2">
        <v>0.0</v>
      </c>
      <c r="DK20" s="27">
        <v>1.0</v>
      </c>
      <c r="DL20" s="2">
        <v>1.0</v>
      </c>
      <c r="DM20" s="27">
        <v>2.0</v>
      </c>
      <c r="DN20" s="2">
        <v>0.0</v>
      </c>
      <c r="DO20" s="27">
        <v>1.0</v>
      </c>
      <c r="DP20" s="2">
        <v>1.0</v>
      </c>
      <c r="DQ20" s="27">
        <v>2.0</v>
      </c>
      <c r="DR20" s="2">
        <v>2.0</v>
      </c>
      <c r="DS20" s="27">
        <v>3.0</v>
      </c>
      <c r="DT20" s="2">
        <v>1.0</v>
      </c>
      <c r="DU20" s="27">
        <v>2.0</v>
      </c>
      <c r="DV20" s="2">
        <v>2.0</v>
      </c>
      <c r="DW20" s="27">
        <v>3.0</v>
      </c>
      <c r="DX20" s="2">
        <v>1.0</v>
      </c>
      <c r="DY20" s="27">
        <v>2.0</v>
      </c>
      <c r="DZ20" s="2">
        <v>2.0</v>
      </c>
      <c r="EA20" s="27">
        <v>3.0</v>
      </c>
      <c r="EB20" s="2">
        <v>2.0</v>
      </c>
      <c r="EC20" s="27">
        <v>3.0</v>
      </c>
      <c r="ED20" s="2">
        <v>0.0</v>
      </c>
      <c r="EE20" s="27">
        <v>1.0</v>
      </c>
      <c r="EF20" s="2">
        <v>2.0</v>
      </c>
      <c r="EG20" s="27">
        <v>3.0</v>
      </c>
      <c r="EH20" s="2">
        <v>0.0</v>
      </c>
      <c r="EI20" s="27">
        <v>1.0</v>
      </c>
      <c r="EJ20" s="2" t="s">
        <v>238</v>
      </c>
      <c r="EK20" s="2" t="s">
        <v>200</v>
      </c>
      <c r="EL20" s="70">
        <v>4.0</v>
      </c>
      <c r="EM20" s="37">
        <v>2.0</v>
      </c>
      <c r="EN20" s="37">
        <v>1.0</v>
      </c>
      <c r="EO20" s="37">
        <v>0.0</v>
      </c>
      <c r="EP20" s="37">
        <v>0.0</v>
      </c>
      <c r="EQ20" s="37">
        <v>0.0</v>
      </c>
      <c r="ER20" s="37">
        <v>1.0</v>
      </c>
      <c r="ES20" s="2"/>
      <c r="ET20" s="2"/>
      <c r="EU20" s="2"/>
      <c r="EV20" s="2"/>
      <c r="EW20" s="37">
        <v>2.0</v>
      </c>
      <c r="EX20" s="2" t="s">
        <v>201</v>
      </c>
      <c r="EY20" s="43">
        <v>41395.0</v>
      </c>
      <c r="EZ20" s="2" t="s">
        <v>196</v>
      </c>
      <c r="FA20" s="2" t="s">
        <v>232</v>
      </c>
      <c r="FB20" s="2" t="s">
        <v>216</v>
      </c>
      <c r="FC20" s="2" t="s">
        <v>204</v>
      </c>
      <c r="FD20" s="2" t="s">
        <v>204</v>
      </c>
      <c r="FE20" s="37">
        <v>0.0</v>
      </c>
      <c r="FF20" s="37">
        <v>0.0</v>
      </c>
      <c r="FG20" s="37">
        <v>1.0</v>
      </c>
      <c r="FH20" s="37">
        <v>1.0</v>
      </c>
      <c r="FI20" s="37">
        <v>0.0</v>
      </c>
      <c r="FJ20" s="37">
        <v>0.0</v>
      </c>
      <c r="FK20" s="37">
        <v>1.0</v>
      </c>
      <c r="FL20" s="2"/>
      <c r="FM20" s="2" t="s">
        <v>204</v>
      </c>
      <c r="FN20" s="37">
        <v>0.0</v>
      </c>
      <c r="FO20" s="37">
        <v>0.0</v>
      </c>
      <c r="FP20" s="37">
        <v>1.0</v>
      </c>
      <c r="FQ20" s="37">
        <v>1.0</v>
      </c>
      <c r="FR20" s="37">
        <v>0.0</v>
      </c>
      <c r="FS20" s="37">
        <v>0.0</v>
      </c>
      <c r="FT20" s="37">
        <v>1.0</v>
      </c>
      <c r="FU20" s="2"/>
      <c r="FV20" s="2" t="s">
        <v>280</v>
      </c>
      <c r="FW20" s="37">
        <v>0.0</v>
      </c>
      <c r="FX20" s="37">
        <v>1.0</v>
      </c>
      <c r="FY20" s="37">
        <v>0.0</v>
      </c>
      <c r="FZ20" s="37">
        <v>0.0</v>
      </c>
      <c r="GA20" s="37">
        <v>2.0</v>
      </c>
      <c r="GB20" s="2" t="s">
        <v>207</v>
      </c>
      <c r="GC20" s="2" t="s">
        <v>208</v>
      </c>
      <c r="GD20" s="37">
        <v>3.0</v>
      </c>
      <c r="GE20" s="2"/>
      <c r="GF20" s="2" t="s">
        <v>209</v>
      </c>
      <c r="GG20" s="2"/>
      <c r="GH20" s="44">
        <v>0.0</v>
      </c>
      <c r="GI20" s="37">
        <v>0.0</v>
      </c>
      <c r="GJ20" s="37">
        <v>1.0</v>
      </c>
      <c r="GK20" s="37">
        <v>0.0</v>
      </c>
      <c r="GL20" s="45">
        <f t="shared" si="9"/>
        <v>0</v>
      </c>
      <c r="GM20" s="37">
        <f t="shared" si="10"/>
        <v>1</v>
      </c>
    </row>
    <row r="21" ht="15.75" customHeight="1">
      <c r="A21" s="1">
        <v>26.0</v>
      </c>
      <c r="B21" s="2" t="s">
        <v>246</v>
      </c>
      <c r="C21" s="2" t="s">
        <v>255</v>
      </c>
      <c r="D21" s="2" t="s">
        <v>281</v>
      </c>
      <c r="E21" s="2" t="s">
        <v>282</v>
      </c>
      <c r="F21" s="2">
        <v>1.0</v>
      </c>
      <c r="G21" s="2" t="s">
        <v>196</v>
      </c>
      <c r="H21" s="2" t="s">
        <v>197</v>
      </c>
      <c r="I21" s="2">
        <v>3.0</v>
      </c>
      <c r="J21" s="2">
        <v>9.0</v>
      </c>
      <c r="K21" s="2" t="s">
        <v>279</v>
      </c>
      <c r="L21" s="2"/>
      <c r="M21" s="2"/>
      <c r="N21" s="29">
        <v>0.976038024902343</v>
      </c>
      <c r="O21" s="30">
        <v>0.1465219166</v>
      </c>
      <c r="P21" s="30">
        <v>0.4377746863</v>
      </c>
      <c r="Q21" s="2">
        <v>3.685039</v>
      </c>
      <c r="R21" s="2">
        <v>146101.708661</v>
      </c>
      <c r="S21" s="2">
        <v>579.684766</v>
      </c>
      <c r="T21" s="2">
        <v>0.889574</v>
      </c>
      <c r="U21" s="2">
        <v>2.836416</v>
      </c>
      <c r="V21" s="2">
        <v>3498.771654</v>
      </c>
      <c r="W21" s="2">
        <v>121.805305</v>
      </c>
      <c r="X21" s="2">
        <v>0.978848</v>
      </c>
      <c r="Y21" s="2">
        <v>3.312057</v>
      </c>
      <c r="Z21" s="2">
        <v>149.338583</v>
      </c>
      <c r="AA21" s="2">
        <v>26.736919</v>
      </c>
      <c r="AB21" s="2">
        <v>0.947689</v>
      </c>
      <c r="AC21" s="2">
        <v>3.152555</v>
      </c>
      <c r="AD21" s="2">
        <v>1044.125984</v>
      </c>
      <c r="AE21" s="2">
        <v>69.692311</v>
      </c>
      <c r="AF21" s="2">
        <v>0.976352</v>
      </c>
      <c r="AG21" s="2">
        <v>3.012473</v>
      </c>
      <c r="AH21" s="31">
        <f>1.95/10</f>
        <v>0.195</v>
      </c>
      <c r="AI21" s="29">
        <v>4.163273614494427</v>
      </c>
      <c r="AJ21" s="30">
        <v>0.1450389624365617</v>
      </c>
      <c r="AK21" s="30">
        <v>0.40652011374952823</v>
      </c>
      <c r="AL21" s="2">
        <v>3.920097</v>
      </c>
      <c r="AM21" s="2">
        <v>177203.760291</v>
      </c>
      <c r="AN21" s="2">
        <v>634.045788</v>
      </c>
      <c r="AO21" s="2">
        <v>0.908321</v>
      </c>
      <c r="AP21" s="2">
        <v>2.835847</v>
      </c>
      <c r="AQ21" s="2">
        <v>3218.750605</v>
      </c>
      <c r="AR21" s="2">
        <v>125.092664</v>
      </c>
      <c r="AS21" s="2">
        <v>1.012755</v>
      </c>
      <c r="AT21" s="2">
        <v>3.334526</v>
      </c>
      <c r="AU21" s="2">
        <v>1079.411622</v>
      </c>
      <c r="AV21" s="2">
        <v>28.828271</v>
      </c>
      <c r="AW21" s="2">
        <v>3.200023</v>
      </c>
      <c r="AX21" s="2">
        <v>0.976699</v>
      </c>
      <c r="AY21" s="2">
        <v>155.414044</v>
      </c>
      <c r="AZ21" s="2">
        <v>74.239941</v>
      </c>
      <c r="BA21" s="2">
        <v>1.000249</v>
      </c>
      <c r="BB21" s="2">
        <v>3.042827</v>
      </c>
      <c r="BC21" s="31">
        <v>0.184</v>
      </c>
      <c r="BD21" s="32">
        <v>0.183</v>
      </c>
      <c r="BE21" s="31">
        <f>1.95/10</f>
        <v>0.195</v>
      </c>
      <c r="BF21" s="31">
        <v>0.195</v>
      </c>
      <c r="BG21" s="31">
        <v>0.195</v>
      </c>
      <c r="BH21" s="31">
        <v>0.193</v>
      </c>
      <c r="BI21" s="34"/>
      <c r="BJ21" s="34"/>
      <c r="BK21" s="34"/>
      <c r="BL21" s="34"/>
      <c r="BM21" s="34"/>
      <c r="BN21" s="34"/>
      <c r="BO21" s="34"/>
      <c r="BP21" s="34"/>
      <c r="BQ21" s="35">
        <f t="shared" si="1"/>
        <v>5</v>
      </c>
      <c r="BR21" s="36">
        <v>0.7989921916516719</v>
      </c>
      <c r="BS21" s="37">
        <v>0.10869015306133034</v>
      </c>
      <c r="BT21" s="38">
        <v>0.40594581870171365</v>
      </c>
      <c r="BU21" s="39">
        <v>0.192</v>
      </c>
      <c r="BV21" s="37">
        <v>3.5851042</v>
      </c>
      <c r="BW21" s="37">
        <v>118.3444342</v>
      </c>
      <c r="BX21" s="37">
        <v>25.018320799999998</v>
      </c>
      <c r="BY21" s="37">
        <v>0.9866083999999999</v>
      </c>
      <c r="BZ21" s="37">
        <v>3.2468172</v>
      </c>
      <c r="CA21" s="37">
        <v>222605.4976076</v>
      </c>
      <c r="CB21" s="37">
        <v>639.4317862</v>
      </c>
      <c r="CC21" s="37">
        <v>0.9125736</v>
      </c>
      <c r="CD21" s="37">
        <v>2.8429474</v>
      </c>
      <c r="CE21" s="37">
        <v>3244.4801448</v>
      </c>
      <c r="CF21" s="37">
        <v>116.79844399999999</v>
      </c>
      <c r="CG21" s="37">
        <v>1.0110156</v>
      </c>
      <c r="CH21" s="37">
        <v>3.3026546000000003</v>
      </c>
      <c r="CI21" s="37">
        <v>902.1978464</v>
      </c>
      <c r="CJ21" s="2">
        <v>61.9754178</v>
      </c>
      <c r="CK21" s="2">
        <v>1.0024898</v>
      </c>
      <c r="CL21" s="2">
        <v>3.0255358</v>
      </c>
      <c r="CM21" s="40">
        <f t="shared" si="2"/>
        <v>5</v>
      </c>
      <c r="CN21" s="41">
        <f t="shared" si="3"/>
        <v>4.555555556</v>
      </c>
      <c r="CO21" s="2">
        <v>6.0</v>
      </c>
      <c r="CP21" s="2">
        <v>6.0</v>
      </c>
      <c r="CQ21" s="2">
        <v>5.0</v>
      </c>
      <c r="CR21" s="2">
        <v>2.0</v>
      </c>
      <c r="CS21" s="2">
        <v>6.0</v>
      </c>
      <c r="CT21" s="2">
        <v>5.0</v>
      </c>
      <c r="CU21" s="2">
        <v>5.0</v>
      </c>
      <c r="CV21" s="2">
        <v>4.0</v>
      </c>
      <c r="CW21" s="2">
        <v>2.0</v>
      </c>
      <c r="CX21" s="2">
        <f t="shared" si="4"/>
        <v>8</v>
      </c>
      <c r="CY21" s="42" t="str">
        <f t="shared" si="5"/>
        <v>0</v>
      </c>
      <c r="CZ21" s="42" t="str">
        <f t="shared" si="6"/>
        <v>0</v>
      </c>
      <c r="DA21" s="2">
        <f t="shared" si="7"/>
        <v>2</v>
      </c>
      <c r="DB21" s="42" t="str">
        <f t="shared" ref="DB21:DB43" si="15">IF(OR(DA21&lt;2,DA21=2),"0", "1")</f>
        <v>0</v>
      </c>
      <c r="DC21" s="42" t="str">
        <f t="shared" si="8"/>
        <v>0</v>
      </c>
      <c r="DD21" s="2">
        <v>0.0</v>
      </c>
      <c r="DE21" s="27">
        <v>1.0</v>
      </c>
      <c r="DF21" s="2">
        <v>1.0</v>
      </c>
      <c r="DG21" s="27">
        <v>2.0</v>
      </c>
      <c r="DH21" s="2">
        <v>0.0</v>
      </c>
      <c r="DI21" s="27">
        <v>1.0</v>
      </c>
      <c r="DJ21" s="2">
        <v>1.0</v>
      </c>
      <c r="DK21" s="27">
        <v>2.0</v>
      </c>
      <c r="DL21" s="2">
        <v>1.0</v>
      </c>
      <c r="DM21" s="27">
        <v>2.0</v>
      </c>
      <c r="DN21" s="2">
        <v>1.0</v>
      </c>
      <c r="DO21" s="27">
        <v>2.0</v>
      </c>
      <c r="DP21" s="2">
        <v>1.0</v>
      </c>
      <c r="DQ21" s="27">
        <v>2.0</v>
      </c>
      <c r="DR21" s="2">
        <v>2.0</v>
      </c>
      <c r="DS21" s="27">
        <v>3.0</v>
      </c>
      <c r="DT21" s="2">
        <v>1.0</v>
      </c>
      <c r="DU21" s="27">
        <v>2.0</v>
      </c>
      <c r="DV21" s="2">
        <v>0.0</v>
      </c>
      <c r="DW21" s="27">
        <v>1.0</v>
      </c>
      <c r="DX21" s="2">
        <v>1.0</v>
      </c>
      <c r="DY21" s="27">
        <v>2.0</v>
      </c>
      <c r="DZ21" s="2">
        <v>0.0</v>
      </c>
      <c r="EA21" s="27">
        <v>1.0</v>
      </c>
      <c r="EB21" s="2">
        <v>1.0</v>
      </c>
      <c r="EC21" s="27">
        <v>2.0</v>
      </c>
      <c r="ED21" s="2">
        <v>1.0</v>
      </c>
      <c r="EE21" s="27">
        <v>2.0</v>
      </c>
      <c r="EF21" s="2">
        <v>0.0</v>
      </c>
      <c r="EG21" s="27">
        <v>1.0</v>
      </c>
      <c r="EH21" s="2">
        <v>0.0</v>
      </c>
      <c r="EI21" s="27">
        <v>1.0</v>
      </c>
      <c r="EJ21" s="2" t="s">
        <v>199</v>
      </c>
      <c r="EK21" s="2" t="s">
        <v>200</v>
      </c>
      <c r="EL21" s="37">
        <v>5.0</v>
      </c>
      <c r="EM21" s="37">
        <v>4.0</v>
      </c>
      <c r="EN21" s="37">
        <v>0.0</v>
      </c>
      <c r="EO21" s="37">
        <v>1.0</v>
      </c>
      <c r="EP21" s="37">
        <v>0.0</v>
      </c>
      <c r="EQ21" s="37">
        <v>0.0</v>
      </c>
      <c r="ER21" s="37">
        <v>1.0</v>
      </c>
      <c r="ES21" s="2"/>
      <c r="ET21" s="2"/>
      <c r="EU21" s="2"/>
      <c r="EV21" s="2"/>
      <c r="EW21" s="37">
        <v>1.0</v>
      </c>
      <c r="EX21" s="2" t="s">
        <v>201</v>
      </c>
      <c r="EY21" s="43">
        <v>41306.0</v>
      </c>
      <c r="EZ21" s="2" t="s">
        <v>196</v>
      </c>
      <c r="FA21" s="2" t="s">
        <v>262</v>
      </c>
      <c r="FB21" s="2" t="s">
        <v>203</v>
      </c>
      <c r="FC21" s="71" t="s">
        <v>283</v>
      </c>
      <c r="FD21" s="71" t="s">
        <v>284</v>
      </c>
      <c r="FE21" s="37">
        <v>0.0</v>
      </c>
      <c r="FF21" s="37">
        <v>1.0</v>
      </c>
      <c r="FG21" s="37">
        <v>0.0</v>
      </c>
      <c r="FH21" s="37">
        <v>0.0</v>
      </c>
      <c r="FI21" s="37">
        <v>0.0</v>
      </c>
      <c r="FJ21" s="37">
        <v>0.0</v>
      </c>
      <c r="FK21" s="37">
        <v>0.0</v>
      </c>
      <c r="FL21" s="2" t="s">
        <v>285</v>
      </c>
      <c r="FM21" s="2" t="s">
        <v>205</v>
      </c>
      <c r="FN21" s="37">
        <v>0.0</v>
      </c>
      <c r="FO21" s="37">
        <v>1.0</v>
      </c>
      <c r="FP21" s="37">
        <v>1.0</v>
      </c>
      <c r="FQ21" s="37">
        <v>0.0</v>
      </c>
      <c r="FR21" s="37">
        <v>1.0</v>
      </c>
      <c r="FS21" s="37">
        <v>0.0</v>
      </c>
      <c r="FT21" s="37">
        <v>0.0</v>
      </c>
      <c r="FU21" s="2"/>
      <c r="FV21" s="2" t="s">
        <v>206</v>
      </c>
      <c r="FW21" s="37">
        <v>0.0</v>
      </c>
      <c r="FX21" s="37">
        <v>1.0</v>
      </c>
      <c r="FY21" s="37">
        <v>0.0</v>
      </c>
      <c r="FZ21" s="37">
        <v>0.0</v>
      </c>
      <c r="GA21" s="37">
        <v>5.0</v>
      </c>
      <c r="GB21" s="2" t="s">
        <v>207</v>
      </c>
      <c r="GC21" s="2" t="s">
        <v>243</v>
      </c>
      <c r="GD21" s="37">
        <v>4.0</v>
      </c>
      <c r="GE21" s="2"/>
      <c r="GF21" s="2" t="s">
        <v>286</v>
      </c>
      <c r="GG21" s="2" t="s">
        <v>287</v>
      </c>
      <c r="GH21" s="44">
        <v>3.0</v>
      </c>
      <c r="GI21" s="37">
        <v>1.0</v>
      </c>
      <c r="GJ21" s="37">
        <v>1.0</v>
      </c>
      <c r="GK21" s="37">
        <v>0.0</v>
      </c>
      <c r="GL21" s="45">
        <f t="shared" si="9"/>
        <v>4</v>
      </c>
      <c r="GM21" s="37">
        <f t="shared" si="10"/>
        <v>1</v>
      </c>
    </row>
    <row r="22" ht="15.75" customHeight="1">
      <c r="A22" s="1">
        <v>27.0</v>
      </c>
      <c r="B22" s="2" t="s">
        <v>239</v>
      </c>
      <c r="C22" s="2" t="s">
        <v>267</v>
      </c>
      <c r="D22" s="2" t="s">
        <v>288</v>
      </c>
      <c r="E22" s="2" t="s">
        <v>289</v>
      </c>
      <c r="F22" s="2">
        <v>2.0</v>
      </c>
      <c r="G22" s="2" t="s">
        <v>214</v>
      </c>
      <c r="H22" s="2" t="s">
        <v>197</v>
      </c>
      <c r="I22" s="2">
        <v>3.0</v>
      </c>
      <c r="J22" s="2">
        <v>9.0</v>
      </c>
      <c r="K22" s="2" t="s">
        <v>279</v>
      </c>
      <c r="L22" s="2">
        <v>49282.0</v>
      </c>
      <c r="M22" s="2">
        <v>7040.3</v>
      </c>
      <c r="N22" s="29">
        <v>1.06444995117187</v>
      </c>
      <c r="O22" s="30">
        <v>0.143096123</v>
      </c>
      <c r="P22" s="30">
        <v>0.3582371435</v>
      </c>
      <c r="Q22" s="2">
        <v>3.964706</v>
      </c>
      <c r="R22" s="2">
        <v>161969.223529</v>
      </c>
      <c r="S22" s="2">
        <v>578.148515</v>
      </c>
      <c r="T22" s="2">
        <v>0.937936</v>
      </c>
      <c r="U22" s="2">
        <v>2.8342</v>
      </c>
      <c r="V22" s="2">
        <v>2835.741176</v>
      </c>
      <c r="W22" s="2">
        <v>121.744018</v>
      </c>
      <c r="X22" s="2">
        <v>1.081382</v>
      </c>
      <c r="Y22" s="2">
        <v>3.360094</v>
      </c>
      <c r="Z22" s="2">
        <v>107.529412</v>
      </c>
      <c r="AA22" s="2">
        <v>26.41986</v>
      </c>
      <c r="AB22" s="2">
        <v>1.030744</v>
      </c>
      <c r="AC22" s="2">
        <v>3.354058</v>
      </c>
      <c r="AD22" s="2">
        <v>678.141176</v>
      </c>
      <c r="AE22" s="2">
        <v>65.722453</v>
      </c>
      <c r="AF22" s="2">
        <v>1.037561</v>
      </c>
      <c r="AG22" s="2">
        <v>3.160531</v>
      </c>
      <c r="AH22" s="31">
        <v>0.16</v>
      </c>
      <c r="AI22" s="29">
        <v>2.8493541179677546</v>
      </c>
      <c r="AJ22" s="30">
        <v>0.13982706074502252</v>
      </c>
      <c r="AK22" s="30">
        <v>0.4352039992131327</v>
      </c>
      <c r="AL22" s="2">
        <v>3.846715</v>
      </c>
      <c r="AM22" s="2">
        <v>166943.222628</v>
      </c>
      <c r="AN22" s="2">
        <v>617.25854</v>
      </c>
      <c r="AO22" s="2">
        <v>0.902612</v>
      </c>
      <c r="AP22" s="2">
        <v>2.813717</v>
      </c>
      <c r="AQ22" s="2">
        <v>2724.054745</v>
      </c>
      <c r="AR22" s="2">
        <v>111.858556</v>
      </c>
      <c r="AS22" s="2">
        <v>1.024139</v>
      </c>
      <c r="AT22" s="2">
        <v>3.324807</v>
      </c>
      <c r="AU22" s="2">
        <v>830.339416</v>
      </c>
      <c r="AV22" s="2">
        <v>26.239769</v>
      </c>
      <c r="AW22" s="2">
        <v>3.23655</v>
      </c>
      <c r="AX22" s="2">
        <v>0.970724</v>
      </c>
      <c r="AY22" s="2">
        <v>119.419708</v>
      </c>
      <c r="AZ22" s="2">
        <v>64.379774</v>
      </c>
      <c r="BA22" s="2">
        <v>0.991997</v>
      </c>
      <c r="BB22" s="2">
        <v>3.044201</v>
      </c>
      <c r="BC22" s="31">
        <v>0.184</v>
      </c>
      <c r="BD22" s="32">
        <v>0.183</v>
      </c>
      <c r="BE22" s="31">
        <v>0.16</v>
      </c>
      <c r="BF22" s="31">
        <v>0.183</v>
      </c>
      <c r="BG22" s="31">
        <v>0.162</v>
      </c>
      <c r="BH22" s="31">
        <v>0.18</v>
      </c>
      <c r="BI22" s="34"/>
      <c r="BJ22" s="34"/>
      <c r="BK22" s="34"/>
      <c r="BL22" s="34"/>
      <c r="BM22" s="34"/>
      <c r="BN22" s="34"/>
      <c r="BO22" s="34"/>
      <c r="BP22" s="34"/>
      <c r="BQ22" s="35">
        <f t="shared" si="1"/>
        <v>5</v>
      </c>
      <c r="BR22" s="36">
        <v>0.9101513680127389</v>
      </c>
      <c r="BS22" s="37">
        <v>0.17916033217492175</v>
      </c>
      <c r="BT22" s="38">
        <v>0.4189348161085316</v>
      </c>
      <c r="BU22" s="39">
        <v>0.174</v>
      </c>
      <c r="BV22" s="37">
        <v>3.8029814</v>
      </c>
      <c r="BW22" s="37">
        <v>109.6126406</v>
      </c>
      <c r="BX22" s="37">
        <v>25.262703799999997</v>
      </c>
      <c r="BY22" s="37">
        <v>0.9934722</v>
      </c>
      <c r="BZ22" s="37">
        <v>3.2527434</v>
      </c>
      <c r="CA22" s="37">
        <v>163376.0607748</v>
      </c>
      <c r="CB22" s="37">
        <v>618.7153310000001</v>
      </c>
      <c r="CC22" s="37">
        <v>0.905962</v>
      </c>
      <c r="CD22" s="37">
        <v>2.8156374</v>
      </c>
      <c r="CE22" s="37">
        <v>2112.9850394</v>
      </c>
      <c r="CF22" s="37">
        <v>103.7364016</v>
      </c>
      <c r="CG22" s="37">
        <v>1.0321672</v>
      </c>
      <c r="CH22" s="37">
        <v>3.3051556</v>
      </c>
      <c r="CI22" s="37">
        <v>820.8929916</v>
      </c>
      <c r="CJ22" s="2">
        <v>61.549564999999994</v>
      </c>
      <c r="CK22" s="2">
        <v>1.012836</v>
      </c>
      <c r="CL22" s="2">
        <v>3.0427226000000003</v>
      </c>
      <c r="CM22" s="40">
        <f t="shared" si="2"/>
        <v>5.857142857</v>
      </c>
      <c r="CN22" s="41">
        <f t="shared" si="3"/>
        <v>4.888888889</v>
      </c>
      <c r="CO22" s="2">
        <v>6.0</v>
      </c>
      <c r="CP22" s="2">
        <v>6.0</v>
      </c>
      <c r="CQ22" s="2">
        <v>6.0</v>
      </c>
      <c r="CR22" s="2">
        <v>5.0</v>
      </c>
      <c r="CS22" s="2">
        <v>6.0</v>
      </c>
      <c r="CT22" s="2">
        <v>6.0</v>
      </c>
      <c r="CU22" s="2">
        <v>6.0</v>
      </c>
      <c r="CV22" s="2">
        <v>1.0</v>
      </c>
      <c r="CW22" s="2">
        <v>2.0</v>
      </c>
      <c r="CX22" s="2">
        <f t="shared" si="4"/>
        <v>4</v>
      </c>
      <c r="CY22" s="42" t="str">
        <f t="shared" si="5"/>
        <v>0</v>
      </c>
      <c r="CZ22" s="42" t="str">
        <f t="shared" si="6"/>
        <v>0</v>
      </c>
      <c r="DA22" s="2">
        <f t="shared" si="7"/>
        <v>2</v>
      </c>
      <c r="DB22" s="42" t="str">
        <f t="shared" si="15"/>
        <v>0</v>
      </c>
      <c r="DC22" s="42" t="str">
        <f t="shared" si="8"/>
        <v>0</v>
      </c>
      <c r="DD22" s="2">
        <v>0.0</v>
      </c>
      <c r="DE22" s="27">
        <v>1.0</v>
      </c>
      <c r="DF22" s="2">
        <v>0.0</v>
      </c>
      <c r="DG22" s="27">
        <v>1.0</v>
      </c>
      <c r="DH22" s="2">
        <v>0.0</v>
      </c>
      <c r="DI22" s="27">
        <v>1.0</v>
      </c>
      <c r="DJ22" s="2">
        <v>0.0</v>
      </c>
      <c r="DK22" s="27">
        <v>1.0</v>
      </c>
      <c r="DL22" s="2">
        <v>1.0</v>
      </c>
      <c r="DM22" s="27">
        <v>2.0</v>
      </c>
      <c r="DN22" s="2">
        <v>2.0</v>
      </c>
      <c r="DO22" s="27">
        <v>3.0</v>
      </c>
      <c r="DP22" s="2">
        <v>1.0</v>
      </c>
      <c r="DQ22" s="27">
        <v>2.0</v>
      </c>
      <c r="DR22" s="2">
        <v>0.0</v>
      </c>
      <c r="DS22" s="27">
        <v>1.0</v>
      </c>
      <c r="DT22" s="2">
        <v>0.0</v>
      </c>
      <c r="DU22" s="27">
        <v>1.0</v>
      </c>
      <c r="DV22" s="2">
        <v>0.0</v>
      </c>
      <c r="DW22" s="27">
        <v>1.0</v>
      </c>
      <c r="DX22" s="2">
        <v>1.0</v>
      </c>
      <c r="DY22" s="27">
        <v>2.0</v>
      </c>
      <c r="DZ22" s="2">
        <v>1.0</v>
      </c>
      <c r="EA22" s="27">
        <v>2.0</v>
      </c>
      <c r="EB22" s="2">
        <v>0.0</v>
      </c>
      <c r="EC22" s="27">
        <v>1.0</v>
      </c>
      <c r="ED22" s="2">
        <v>2.0</v>
      </c>
      <c r="EE22" s="27">
        <v>3.0</v>
      </c>
      <c r="EF22" s="2">
        <v>2.0</v>
      </c>
      <c r="EG22" s="27">
        <v>3.0</v>
      </c>
      <c r="EH22" s="2">
        <v>0.0</v>
      </c>
      <c r="EI22" s="27">
        <v>1.0</v>
      </c>
      <c r="EJ22" s="2" t="s">
        <v>199</v>
      </c>
      <c r="EK22" s="2" t="s">
        <v>200</v>
      </c>
      <c r="EL22" s="37">
        <v>5.0</v>
      </c>
      <c r="EM22" s="37">
        <v>4.0</v>
      </c>
      <c r="EN22" s="37">
        <v>0.0</v>
      </c>
      <c r="EO22" s="37">
        <v>0.0</v>
      </c>
      <c r="EP22" s="37">
        <v>1.0</v>
      </c>
      <c r="EQ22" s="37">
        <v>0.0</v>
      </c>
      <c r="ER22" s="37">
        <v>1.0</v>
      </c>
      <c r="ES22" s="2"/>
      <c r="ET22" s="2"/>
      <c r="EU22" s="2"/>
      <c r="EV22" s="2"/>
      <c r="EW22" s="37">
        <v>1.0</v>
      </c>
      <c r="EX22" s="2" t="s">
        <v>201</v>
      </c>
      <c r="EY22" s="43">
        <v>41275.0</v>
      </c>
      <c r="EZ22" s="2" t="s">
        <v>214</v>
      </c>
      <c r="FA22" s="2" t="s">
        <v>202</v>
      </c>
      <c r="FB22" s="2" t="s">
        <v>203</v>
      </c>
      <c r="FC22" s="2" t="s">
        <v>290</v>
      </c>
      <c r="FD22" s="2" t="s">
        <v>204</v>
      </c>
      <c r="FE22" s="37">
        <v>1.0</v>
      </c>
      <c r="FF22" s="37">
        <v>0.0</v>
      </c>
      <c r="FG22" s="37">
        <v>0.0</v>
      </c>
      <c r="FH22" s="37">
        <v>1.0</v>
      </c>
      <c r="FI22" s="37">
        <v>0.0</v>
      </c>
      <c r="FJ22" s="37">
        <v>0.0</v>
      </c>
      <c r="FK22" s="37">
        <v>1.0</v>
      </c>
      <c r="FL22" s="2"/>
      <c r="FM22" s="2" t="s">
        <v>204</v>
      </c>
      <c r="FN22" s="37">
        <v>1.0</v>
      </c>
      <c r="FO22" s="37">
        <v>0.0</v>
      </c>
      <c r="FP22" s="37">
        <v>1.0</v>
      </c>
      <c r="FQ22" s="37">
        <v>0.0</v>
      </c>
      <c r="FR22" s="37">
        <v>0.0</v>
      </c>
      <c r="FS22" s="37">
        <v>0.0</v>
      </c>
      <c r="FT22" s="37">
        <v>1.0</v>
      </c>
      <c r="FU22" s="2"/>
      <c r="FV22" s="2" t="s">
        <v>206</v>
      </c>
      <c r="FW22" s="37">
        <v>1.0</v>
      </c>
      <c r="FX22" s="37">
        <v>1.0</v>
      </c>
      <c r="FY22" s="37">
        <v>1.0</v>
      </c>
      <c r="FZ22" s="37">
        <v>0.0</v>
      </c>
      <c r="GA22" s="37">
        <v>8.0</v>
      </c>
      <c r="GB22" s="2" t="s">
        <v>207</v>
      </c>
      <c r="GC22" s="2" t="s">
        <v>243</v>
      </c>
      <c r="GD22" s="37">
        <v>4.0</v>
      </c>
      <c r="GE22" s="2"/>
      <c r="GF22" s="2" t="s">
        <v>286</v>
      </c>
      <c r="GG22" s="2" t="s">
        <v>291</v>
      </c>
      <c r="GH22" s="44">
        <v>1.0</v>
      </c>
      <c r="GI22" s="37">
        <v>3.0</v>
      </c>
      <c r="GJ22" s="37">
        <v>2.0</v>
      </c>
      <c r="GK22" s="37">
        <v>0.0</v>
      </c>
      <c r="GL22" s="45">
        <f t="shared" si="9"/>
        <v>4</v>
      </c>
      <c r="GM22" s="37">
        <f t="shared" si="10"/>
        <v>2</v>
      </c>
    </row>
    <row r="23" ht="15.75" customHeight="1">
      <c r="A23" s="1">
        <v>29.0</v>
      </c>
      <c r="B23" s="2" t="s">
        <v>292</v>
      </c>
      <c r="D23" s="2" t="s">
        <v>292</v>
      </c>
      <c r="E23" s="2" t="s">
        <v>293</v>
      </c>
      <c r="F23" s="2">
        <v>2.0</v>
      </c>
      <c r="G23" s="2" t="s">
        <v>214</v>
      </c>
      <c r="H23" s="2" t="s">
        <v>197</v>
      </c>
      <c r="I23" s="2">
        <v>3.0</v>
      </c>
      <c r="J23" s="2">
        <v>9.0</v>
      </c>
      <c r="K23" s="2" t="s">
        <v>279</v>
      </c>
      <c r="L23" s="2">
        <v>57529.0</v>
      </c>
      <c r="M23" s="2">
        <v>8218.4</v>
      </c>
      <c r="N23" s="29">
        <v>1.12341003417968</v>
      </c>
      <c r="O23" s="30">
        <v>0.1309880856</v>
      </c>
      <c r="P23" s="30">
        <v>0.3832092214</v>
      </c>
      <c r="Q23" s="2">
        <v>4.009524</v>
      </c>
      <c r="R23" s="2">
        <v>190741.333333</v>
      </c>
      <c r="S23" s="2">
        <v>578.91743</v>
      </c>
      <c r="T23" s="2">
        <v>0.919612</v>
      </c>
      <c r="U23" s="2">
        <v>2.835309</v>
      </c>
      <c r="V23" s="2">
        <v>3189.504762</v>
      </c>
      <c r="W23" s="2">
        <v>123.327056</v>
      </c>
      <c r="X23" s="2">
        <v>1.010233</v>
      </c>
      <c r="Y23" s="2">
        <v>3.337417</v>
      </c>
      <c r="Z23" s="2">
        <v>119.085714</v>
      </c>
      <c r="AA23" s="2">
        <v>26.48883</v>
      </c>
      <c r="AB23" s="2">
        <v>0.96088</v>
      </c>
      <c r="AC23" s="2">
        <v>3.240411</v>
      </c>
      <c r="AD23" s="2">
        <v>876.8</v>
      </c>
      <c r="AE23" s="2">
        <v>68.399472</v>
      </c>
      <c r="AF23" s="2">
        <v>0.995184</v>
      </c>
      <c r="AG23" s="2">
        <v>3.075005</v>
      </c>
      <c r="AH23" s="31">
        <f>1.9/10</f>
        <v>0.19</v>
      </c>
      <c r="AI23" s="29">
        <v>3.720755219012739</v>
      </c>
      <c r="AJ23" s="30">
        <v>0.1447512354683555</v>
      </c>
      <c r="AK23" s="30">
        <v>0.4163454478426134</v>
      </c>
      <c r="AL23" s="2">
        <v>3.831492</v>
      </c>
      <c r="AM23" s="2">
        <v>168350.513812</v>
      </c>
      <c r="AN23" s="2">
        <v>617.641269</v>
      </c>
      <c r="AO23" s="2">
        <v>0.906279</v>
      </c>
      <c r="AP23" s="2">
        <v>2.814221</v>
      </c>
      <c r="AQ23" s="2">
        <v>2851.016575</v>
      </c>
      <c r="AR23" s="2">
        <v>114.274786</v>
      </c>
      <c r="AS23" s="2">
        <v>1.026994</v>
      </c>
      <c r="AT23" s="2">
        <v>3.330752</v>
      </c>
      <c r="AU23" s="2">
        <v>918.701657</v>
      </c>
      <c r="AV23" s="2">
        <v>26.989277</v>
      </c>
      <c r="AW23" s="2">
        <v>3.223369</v>
      </c>
      <c r="AX23" s="2">
        <v>0.977413</v>
      </c>
      <c r="AY23" s="2">
        <v>136.732044</v>
      </c>
      <c r="AZ23" s="2">
        <v>66.565874</v>
      </c>
      <c r="BA23" s="2">
        <v>1.000339</v>
      </c>
      <c r="BB23" s="2">
        <v>3.038699</v>
      </c>
      <c r="BC23" s="31">
        <v>0.184</v>
      </c>
      <c r="BD23" s="32">
        <v>0.183</v>
      </c>
      <c r="BE23" s="31">
        <f>1.9/10</f>
        <v>0.19</v>
      </c>
      <c r="BF23" s="34"/>
      <c r="BG23" s="34"/>
      <c r="BH23" s="34"/>
      <c r="BI23" s="34"/>
      <c r="BJ23" s="34"/>
      <c r="BK23" s="34"/>
      <c r="BL23" s="34"/>
      <c r="BM23" s="34"/>
      <c r="BN23" s="34"/>
      <c r="BO23" s="34"/>
      <c r="BP23" s="34"/>
      <c r="BQ23" s="35">
        <f t="shared" si="1"/>
        <v>2</v>
      </c>
      <c r="BR23" s="36">
        <v>0.8723348196974522</v>
      </c>
      <c r="BS23" s="37">
        <v>0.09872429049101979</v>
      </c>
      <c r="BT23" s="38">
        <v>0.37123888493239704</v>
      </c>
      <c r="BU23" s="39">
        <v>0.187</v>
      </c>
      <c r="BV23" s="37">
        <v>3.827954</v>
      </c>
      <c r="BW23" s="37">
        <v>104.0697895</v>
      </c>
      <c r="BX23" s="37">
        <v>25.241833999999997</v>
      </c>
      <c r="BY23" s="37">
        <v>0.9810975</v>
      </c>
      <c r="BZ23" s="37">
        <v>3.2535625</v>
      </c>
      <c r="CA23" s="37">
        <v>140741.38173</v>
      </c>
      <c r="CB23" s="37">
        <v>636.054449</v>
      </c>
      <c r="CC23" s="37">
        <v>0.895738</v>
      </c>
      <c r="CD23" s="37">
        <v>2.838495</v>
      </c>
      <c r="CE23" s="37">
        <v>2338.3102385</v>
      </c>
      <c r="CF23" s="37">
        <v>106.662811</v>
      </c>
      <c r="CG23" s="37">
        <v>1.0175255</v>
      </c>
      <c r="CH23" s="37">
        <v>3.2963625</v>
      </c>
      <c r="CI23" s="37">
        <v>813.658555</v>
      </c>
      <c r="CJ23" s="2">
        <v>61.388693</v>
      </c>
      <c r="CK23" s="2">
        <v>1.0129700000000001</v>
      </c>
      <c r="CL23" s="2">
        <v>3.0291615</v>
      </c>
      <c r="CM23" s="40">
        <f t="shared" si="2"/>
        <v>4.285714286</v>
      </c>
      <c r="CN23" s="41">
        <f t="shared" si="3"/>
        <v>4.444444444</v>
      </c>
      <c r="CO23" s="2">
        <v>5.0</v>
      </c>
      <c r="CP23" s="2">
        <v>4.0</v>
      </c>
      <c r="CQ23" s="2">
        <v>4.0</v>
      </c>
      <c r="CR23" s="2">
        <v>5.0</v>
      </c>
      <c r="CS23" s="2">
        <v>5.0</v>
      </c>
      <c r="CT23" s="2">
        <v>3.0</v>
      </c>
      <c r="CU23" s="2">
        <v>4.0</v>
      </c>
      <c r="CV23" s="2">
        <v>5.0</v>
      </c>
      <c r="CW23" s="2">
        <v>5.0</v>
      </c>
      <c r="CX23" s="2">
        <f t="shared" si="4"/>
        <v>6</v>
      </c>
      <c r="CY23" s="42" t="str">
        <f t="shared" si="5"/>
        <v>0</v>
      </c>
      <c r="CZ23" s="42" t="str">
        <f t="shared" si="6"/>
        <v>0</v>
      </c>
      <c r="DA23" s="2">
        <f t="shared" si="7"/>
        <v>1</v>
      </c>
      <c r="DB23" s="42" t="str">
        <f t="shared" si="15"/>
        <v>0</v>
      </c>
      <c r="DC23" s="42" t="str">
        <f t="shared" si="8"/>
        <v>0</v>
      </c>
      <c r="DD23" s="2">
        <v>0.0</v>
      </c>
      <c r="DE23" s="27">
        <v>1.0</v>
      </c>
      <c r="DF23" s="2">
        <v>1.0</v>
      </c>
      <c r="DG23" s="27">
        <v>2.0</v>
      </c>
      <c r="DH23" s="2">
        <v>0.0</v>
      </c>
      <c r="DI23" s="27">
        <v>1.0</v>
      </c>
      <c r="DJ23" s="2">
        <v>0.0</v>
      </c>
      <c r="DK23" s="27">
        <v>1.0</v>
      </c>
      <c r="DL23" s="2">
        <v>0.0</v>
      </c>
      <c r="DM23" s="27">
        <v>1.0</v>
      </c>
      <c r="DN23" s="2">
        <v>2.0</v>
      </c>
      <c r="DO23" s="27">
        <v>3.0</v>
      </c>
      <c r="DP23" s="2">
        <v>1.0</v>
      </c>
      <c r="DQ23" s="27">
        <v>2.0</v>
      </c>
      <c r="DR23" s="2">
        <v>0.0</v>
      </c>
      <c r="DS23" s="27">
        <v>1.0</v>
      </c>
      <c r="DT23" s="2">
        <v>0.0</v>
      </c>
      <c r="DU23" s="27">
        <v>1.0</v>
      </c>
      <c r="DV23" s="2">
        <v>2.0</v>
      </c>
      <c r="DW23" s="27">
        <v>3.0</v>
      </c>
      <c r="DX23" s="2">
        <v>1.0</v>
      </c>
      <c r="DY23" s="27">
        <v>2.0</v>
      </c>
      <c r="DZ23" s="2">
        <v>0.0</v>
      </c>
      <c r="EA23" s="27">
        <v>1.0</v>
      </c>
      <c r="EB23" s="2">
        <v>0.0</v>
      </c>
      <c r="EC23" s="27">
        <v>1.0</v>
      </c>
      <c r="ED23" s="2">
        <v>1.0</v>
      </c>
      <c r="EE23" s="27">
        <v>2.0</v>
      </c>
      <c r="EF23" s="2">
        <v>0.0</v>
      </c>
      <c r="EG23" s="27">
        <v>1.0</v>
      </c>
      <c r="EH23" s="2">
        <v>2.0</v>
      </c>
      <c r="EI23" s="27">
        <v>3.0</v>
      </c>
      <c r="EJ23" s="2" t="s">
        <v>238</v>
      </c>
      <c r="EK23" s="2" t="s">
        <v>200</v>
      </c>
      <c r="EL23" s="70">
        <v>4.0</v>
      </c>
      <c r="EM23" s="37">
        <v>2.0</v>
      </c>
      <c r="EN23" s="37">
        <v>0.0</v>
      </c>
      <c r="EO23" s="37">
        <v>1.0</v>
      </c>
      <c r="EP23" s="37">
        <v>0.0</v>
      </c>
      <c r="EQ23" s="37">
        <v>1.0</v>
      </c>
      <c r="ER23" s="37">
        <v>1.0</v>
      </c>
      <c r="ES23" s="2"/>
      <c r="ET23" s="2"/>
      <c r="EU23" s="2"/>
      <c r="EV23" s="2"/>
      <c r="EW23" s="37">
        <v>2.0</v>
      </c>
      <c r="EX23" s="2" t="s">
        <v>201</v>
      </c>
      <c r="EY23" s="43">
        <v>41426.0</v>
      </c>
      <c r="EZ23" s="2" t="s">
        <v>214</v>
      </c>
      <c r="FA23" s="2" t="s">
        <v>262</v>
      </c>
      <c r="FB23" s="2" t="s">
        <v>233</v>
      </c>
      <c r="FC23" s="2" t="s">
        <v>205</v>
      </c>
      <c r="FD23" s="2" t="s">
        <v>294</v>
      </c>
      <c r="FE23" s="37">
        <v>1.0</v>
      </c>
      <c r="FF23" s="37">
        <v>0.0</v>
      </c>
      <c r="FG23" s="37">
        <v>0.0</v>
      </c>
      <c r="FH23" s="37">
        <v>0.0</v>
      </c>
      <c r="FI23" s="37">
        <v>0.0</v>
      </c>
      <c r="FJ23" s="37">
        <v>0.0</v>
      </c>
      <c r="FK23" s="37">
        <v>1.0</v>
      </c>
      <c r="FL23" s="2"/>
      <c r="FM23" s="2" t="s">
        <v>294</v>
      </c>
      <c r="FN23" s="37">
        <v>1.0</v>
      </c>
      <c r="FO23" s="37">
        <v>0.0</v>
      </c>
      <c r="FP23" s="37">
        <v>0.0</v>
      </c>
      <c r="FQ23" s="37">
        <v>0.0</v>
      </c>
      <c r="FR23" s="37">
        <v>0.0</v>
      </c>
      <c r="FS23" s="37">
        <v>0.0</v>
      </c>
      <c r="FT23" s="37">
        <v>1.0</v>
      </c>
      <c r="FU23" s="2"/>
      <c r="FV23" s="2" t="s">
        <v>206</v>
      </c>
      <c r="FW23" s="37">
        <v>1.0</v>
      </c>
      <c r="FX23" s="37">
        <v>0.0</v>
      </c>
      <c r="FY23" s="37">
        <v>1.0</v>
      </c>
      <c r="FZ23" s="37">
        <v>0.0</v>
      </c>
      <c r="GA23" s="37">
        <v>7.0</v>
      </c>
      <c r="GB23" s="2" t="s">
        <v>207</v>
      </c>
      <c r="GC23" s="2" t="s">
        <v>243</v>
      </c>
      <c r="GD23" s="37">
        <v>2.0</v>
      </c>
      <c r="GE23" s="2"/>
      <c r="GF23" s="2" t="s">
        <v>209</v>
      </c>
      <c r="GG23" s="2"/>
      <c r="GH23" s="44">
        <v>0.0</v>
      </c>
      <c r="GI23" s="37">
        <v>0.0</v>
      </c>
      <c r="GJ23" s="37">
        <v>1.0</v>
      </c>
      <c r="GK23" s="37">
        <v>0.0</v>
      </c>
      <c r="GL23" s="45">
        <f t="shared" si="9"/>
        <v>0</v>
      </c>
      <c r="GM23" s="37">
        <f t="shared" si="10"/>
        <v>1</v>
      </c>
    </row>
    <row r="24" ht="15.75" customHeight="1">
      <c r="A24" s="1">
        <v>31.0</v>
      </c>
      <c r="B24" s="2" t="s">
        <v>295</v>
      </c>
      <c r="D24" s="2" t="s">
        <v>240</v>
      </c>
      <c r="E24" s="2" t="s">
        <v>296</v>
      </c>
      <c r="F24" s="2">
        <v>2.0</v>
      </c>
      <c r="G24" s="2" t="s">
        <v>214</v>
      </c>
      <c r="H24" s="2" t="s">
        <v>197</v>
      </c>
      <c r="I24" s="2">
        <v>3.0</v>
      </c>
      <c r="J24" s="2">
        <v>9.0</v>
      </c>
      <c r="K24" s="2" t="s">
        <v>279</v>
      </c>
      <c r="L24" s="2">
        <v>51278.0</v>
      </c>
      <c r="M24" s="2">
        <v>7325.4</v>
      </c>
      <c r="N24" s="29">
        <v>1.24133996582031</v>
      </c>
      <c r="O24" s="30">
        <v>0.07063921793</v>
      </c>
      <c r="P24" s="30">
        <v>0.3043662857</v>
      </c>
      <c r="Q24" s="2">
        <v>3.727273</v>
      </c>
      <c r="R24" s="2">
        <v>119205.902098</v>
      </c>
      <c r="S24" s="2">
        <v>554.771873</v>
      </c>
      <c r="T24" s="2">
        <v>0.872378</v>
      </c>
      <c r="U24" s="2">
        <v>2.80047</v>
      </c>
      <c r="V24" s="2">
        <v>2789.454545</v>
      </c>
      <c r="W24" s="2">
        <v>110.954118</v>
      </c>
      <c r="X24" s="2">
        <v>0.980596</v>
      </c>
      <c r="Y24" s="2">
        <v>3.305999</v>
      </c>
      <c r="Z24" s="2">
        <v>164.923077</v>
      </c>
      <c r="AA24" s="2">
        <v>27.894691</v>
      </c>
      <c r="AB24" s="2">
        <v>0.973323</v>
      </c>
      <c r="AC24" s="2">
        <v>3.130634</v>
      </c>
      <c r="AD24" s="2">
        <v>1156.321678</v>
      </c>
      <c r="AE24" s="2">
        <v>72.381006</v>
      </c>
      <c r="AF24" s="2">
        <v>0.974621</v>
      </c>
      <c r="AG24" s="2">
        <v>2.97264</v>
      </c>
      <c r="AH24" s="31">
        <v>0.185</v>
      </c>
      <c r="AI24" s="29">
        <v>3.5125333594904458</v>
      </c>
      <c r="AJ24" s="30">
        <v>0.1713733385501034</v>
      </c>
      <c r="AK24" s="30">
        <v>0.4949876495720918</v>
      </c>
      <c r="AL24" s="2">
        <v>3.954327</v>
      </c>
      <c r="AM24" s="2">
        <v>167810.540865</v>
      </c>
      <c r="AN24" s="2">
        <v>618.406731</v>
      </c>
      <c r="AO24" s="2">
        <v>0.928478</v>
      </c>
      <c r="AP24" s="2">
        <v>2.815231</v>
      </c>
      <c r="AQ24" s="2">
        <v>3135.072115</v>
      </c>
      <c r="AR24" s="2">
        <v>127.261064</v>
      </c>
      <c r="AS24" s="2">
        <v>1.044788</v>
      </c>
      <c r="AT24" s="2">
        <v>3.352705</v>
      </c>
      <c r="AU24" s="2">
        <v>1262.858173</v>
      </c>
      <c r="AV24" s="2">
        <v>32.027712</v>
      </c>
      <c r="AW24" s="2">
        <v>3.216793</v>
      </c>
      <c r="AX24" s="2">
        <v>0.998127</v>
      </c>
      <c r="AY24" s="2">
        <v>176.326923</v>
      </c>
      <c r="AZ24" s="2">
        <v>80.356438</v>
      </c>
      <c r="BA24" s="2">
        <v>1.017282</v>
      </c>
      <c r="BB24" s="2">
        <v>3.05605</v>
      </c>
      <c r="BC24" s="31">
        <v>0.1835</v>
      </c>
      <c r="BD24" s="32">
        <v>0.183</v>
      </c>
      <c r="BE24" s="31">
        <v>0.185</v>
      </c>
      <c r="BF24" s="31">
        <v>0.155</v>
      </c>
      <c r="BG24" s="31">
        <v>0.19</v>
      </c>
      <c r="BH24" s="34"/>
      <c r="BI24" s="34"/>
      <c r="BJ24" s="34"/>
      <c r="BK24" s="34"/>
      <c r="BL24" s="34"/>
      <c r="BM24" s="34"/>
      <c r="BN24" s="34"/>
      <c r="BO24" s="34"/>
      <c r="BP24" s="34"/>
      <c r="BQ24" s="35">
        <f t="shared" si="1"/>
        <v>4</v>
      </c>
      <c r="BR24" s="36">
        <v>1.06572762354996</v>
      </c>
      <c r="BS24" s="37">
        <v>0.14803670275187705</v>
      </c>
      <c r="BT24" s="38">
        <v>0.4265322681334653</v>
      </c>
      <c r="BU24" s="39">
        <v>0.178</v>
      </c>
      <c r="BV24" s="37">
        <v>3.703842</v>
      </c>
      <c r="BW24" s="37">
        <v>144.40017600000002</v>
      </c>
      <c r="BX24" s="37">
        <v>26.498909</v>
      </c>
      <c r="BY24" s="37">
        <v>0.97755025</v>
      </c>
      <c r="BZ24" s="37">
        <v>3.16124475</v>
      </c>
      <c r="CA24" s="37">
        <v>149760.8782805</v>
      </c>
      <c r="CB24" s="37">
        <v>623.87063675</v>
      </c>
      <c r="CC24" s="37">
        <v>0.8844475</v>
      </c>
      <c r="CD24" s="37">
        <v>2.8224335</v>
      </c>
      <c r="CE24" s="37">
        <v>2749.0165595</v>
      </c>
      <c r="CF24" s="37">
        <v>110.186476</v>
      </c>
      <c r="CG24" s="37">
        <v>0.9924919999999999</v>
      </c>
      <c r="CH24" s="37">
        <v>3.2934634999999997</v>
      </c>
      <c r="CI24" s="37">
        <v>1074.0769665</v>
      </c>
      <c r="CJ24" s="2">
        <v>67.84557124999999</v>
      </c>
      <c r="CK24" s="2">
        <v>0.98645925</v>
      </c>
      <c r="CL24" s="2">
        <v>2.9723005</v>
      </c>
      <c r="CM24" s="40">
        <f t="shared" si="2"/>
        <v>3.285714286</v>
      </c>
      <c r="CN24" s="41">
        <f t="shared" si="3"/>
        <v>3.333333333</v>
      </c>
      <c r="CO24" s="2">
        <v>6.0</v>
      </c>
      <c r="CP24" s="2">
        <v>4.0</v>
      </c>
      <c r="CQ24" s="2">
        <v>1.0</v>
      </c>
      <c r="CR24" s="2">
        <v>3.0</v>
      </c>
      <c r="CS24" s="2">
        <v>3.0</v>
      </c>
      <c r="CT24" s="2">
        <v>3.0</v>
      </c>
      <c r="CU24" s="2">
        <v>3.0</v>
      </c>
      <c r="CV24" s="2">
        <v>1.0</v>
      </c>
      <c r="CW24" s="2">
        <v>6.0</v>
      </c>
      <c r="CX24" s="2">
        <f t="shared" si="4"/>
        <v>7</v>
      </c>
      <c r="CY24" s="42" t="str">
        <f t="shared" si="5"/>
        <v>0</v>
      </c>
      <c r="CZ24" s="42" t="str">
        <f t="shared" si="6"/>
        <v>0</v>
      </c>
      <c r="DA24" s="2">
        <f t="shared" si="7"/>
        <v>0</v>
      </c>
      <c r="DB24" s="42" t="str">
        <f t="shared" si="15"/>
        <v>0</v>
      </c>
      <c r="DC24" s="42" t="str">
        <f t="shared" si="8"/>
        <v>0</v>
      </c>
      <c r="DD24" s="2">
        <v>1.0</v>
      </c>
      <c r="DE24" s="27">
        <v>2.0</v>
      </c>
      <c r="DF24" s="2">
        <v>1.0</v>
      </c>
      <c r="DG24" s="27">
        <v>2.0</v>
      </c>
      <c r="DH24" s="2">
        <v>0.0</v>
      </c>
      <c r="DI24" s="27">
        <v>1.0</v>
      </c>
      <c r="DJ24" s="2">
        <v>0.0</v>
      </c>
      <c r="DK24" s="27">
        <v>1.0</v>
      </c>
      <c r="DL24" s="2">
        <v>1.0</v>
      </c>
      <c r="DM24" s="27">
        <v>2.0</v>
      </c>
      <c r="DN24" s="2">
        <v>2.0</v>
      </c>
      <c r="DO24" s="27">
        <v>3.0</v>
      </c>
      <c r="DP24" s="2">
        <v>1.0</v>
      </c>
      <c r="DQ24" s="27">
        <v>2.0</v>
      </c>
      <c r="DR24" s="2">
        <v>1.0</v>
      </c>
      <c r="DS24" s="27">
        <v>2.0</v>
      </c>
      <c r="DT24" s="2">
        <v>0.0</v>
      </c>
      <c r="DU24" s="27">
        <v>1.0</v>
      </c>
      <c r="DV24" s="2">
        <v>0.0</v>
      </c>
      <c r="DW24" s="27">
        <v>1.0</v>
      </c>
      <c r="DX24" s="2">
        <v>0.0</v>
      </c>
      <c r="DY24" s="27">
        <v>1.0</v>
      </c>
      <c r="DZ24" s="2">
        <v>0.0</v>
      </c>
      <c r="EA24" s="27">
        <v>1.0</v>
      </c>
      <c r="EB24" s="2">
        <v>0.0</v>
      </c>
      <c r="EC24" s="27">
        <v>1.0</v>
      </c>
      <c r="ED24" s="2">
        <v>2.0</v>
      </c>
      <c r="EE24" s="27">
        <v>3.0</v>
      </c>
      <c r="EF24" s="2">
        <v>0.0</v>
      </c>
      <c r="EG24" s="27">
        <v>1.0</v>
      </c>
      <c r="EH24" s="2">
        <v>2.0</v>
      </c>
      <c r="EI24" s="27">
        <v>3.0</v>
      </c>
      <c r="EJ24" s="2" t="s">
        <v>199</v>
      </c>
      <c r="EK24" s="2" t="s">
        <v>200</v>
      </c>
      <c r="EL24" s="70">
        <v>6.0</v>
      </c>
      <c r="EM24" s="37">
        <v>3.0</v>
      </c>
      <c r="EN24" s="37">
        <v>0.0</v>
      </c>
      <c r="EO24" s="37">
        <v>1.0</v>
      </c>
      <c r="EP24" s="37">
        <v>1.0</v>
      </c>
      <c r="EQ24" s="37">
        <v>1.0</v>
      </c>
      <c r="ER24" s="37">
        <v>0.0</v>
      </c>
      <c r="ES24" s="37">
        <v>1.0</v>
      </c>
      <c r="ET24" s="37">
        <v>0.0</v>
      </c>
      <c r="EU24" s="37">
        <v>0.0</v>
      </c>
      <c r="EV24" s="2"/>
      <c r="EW24" s="37">
        <v>0.0</v>
      </c>
      <c r="EX24" s="2" t="s">
        <v>242</v>
      </c>
      <c r="EY24" s="43">
        <v>41518.0</v>
      </c>
      <c r="EZ24" s="2" t="s">
        <v>214</v>
      </c>
      <c r="FA24" s="24"/>
      <c r="FB24" s="2" t="s">
        <v>203</v>
      </c>
      <c r="FC24" s="2" t="s">
        <v>205</v>
      </c>
      <c r="FD24" s="2" t="s">
        <v>204</v>
      </c>
      <c r="FE24" s="37">
        <v>0.0</v>
      </c>
      <c r="FF24" s="37">
        <v>0.0</v>
      </c>
      <c r="FG24" s="37">
        <v>0.0</v>
      </c>
      <c r="FH24" s="37">
        <v>0.0</v>
      </c>
      <c r="FI24" s="37">
        <v>0.0</v>
      </c>
      <c r="FJ24" s="37">
        <v>0.0</v>
      </c>
      <c r="FK24" s="37">
        <v>1.0</v>
      </c>
      <c r="FL24" s="2"/>
      <c r="FM24" s="2" t="s">
        <v>204</v>
      </c>
      <c r="FN24" s="37">
        <v>0.0</v>
      </c>
      <c r="FO24" s="37">
        <v>0.0</v>
      </c>
      <c r="FP24" s="37">
        <v>0.0</v>
      </c>
      <c r="FQ24" s="37">
        <v>0.0</v>
      </c>
      <c r="FR24" s="37">
        <v>0.0</v>
      </c>
      <c r="FS24" s="37">
        <v>0.0</v>
      </c>
      <c r="FT24" s="37">
        <v>1.0</v>
      </c>
      <c r="FU24" s="2"/>
      <c r="FV24" s="2" t="s">
        <v>297</v>
      </c>
      <c r="FW24" s="37">
        <v>0.0</v>
      </c>
      <c r="FX24" s="37">
        <v>1.0</v>
      </c>
      <c r="FY24" s="37">
        <v>0.0</v>
      </c>
      <c r="FZ24" s="37">
        <v>0.0</v>
      </c>
      <c r="GA24" s="24"/>
      <c r="GB24" s="2" t="s">
        <v>298</v>
      </c>
      <c r="GC24" s="2" t="s">
        <v>299</v>
      </c>
      <c r="GD24" s="37">
        <v>4.0</v>
      </c>
      <c r="GE24" s="2"/>
      <c r="GF24" s="2" t="s">
        <v>209</v>
      </c>
      <c r="GG24" s="2"/>
      <c r="GH24" s="44">
        <v>0.0</v>
      </c>
      <c r="GI24" s="37">
        <v>0.0</v>
      </c>
      <c r="GJ24" s="37">
        <v>2.0</v>
      </c>
      <c r="GK24" s="37">
        <v>0.0</v>
      </c>
      <c r="GL24" s="45">
        <f t="shared" si="9"/>
        <v>0</v>
      </c>
      <c r="GM24" s="37">
        <f t="shared" si="10"/>
        <v>2</v>
      </c>
    </row>
    <row r="25" ht="15.75" customHeight="1">
      <c r="A25" s="1">
        <v>32.0</v>
      </c>
      <c r="B25" s="2" t="s">
        <v>194</v>
      </c>
      <c r="D25" s="2" t="s">
        <v>271</v>
      </c>
      <c r="E25" s="2" t="s">
        <v>300</v>
      </c>
      <c r="F25" s="2">
        <v>1.0</v>
      </c>
      <c r="G25" s="2" t="s">
        <v>196</v>
      </c>
      <c r="H25" s="2" t="s">
        <v>197</v>
      </c>
      <c r="I25" s="2">
        <v>3.0</v>
      </c>
      <c r="J25" s="2">
        <v>9.0</v>
      </c>
      <c r="K25" s="2" t="s">
        <v>279</v>
      </c>
      <c r="L25" s="2">
        <v>30838.0</v>
      </c>
      <c r="M25" s="2">
        <v>5139.7</v>
      </c>
      <c r="N25" s="29">
        <v>0.997018981933593</v>
      </c>
      <c r="O25" s="30">
        <v>0.1810539253</v>
      </c>
      <c r="P25" s="30">
        <v>0.4585646321</v>
      </c>
      <c r="Q25" s="2">
        <v>3.835052</v>
      </c>
      <c r="R25" s="2">
        <v>97459.020619</v>
      </c>
      <c r="S25" s="2">
        <v>536.413553</v>
      </c>
      <c r="T25" s="2">
        <v>0.849766</v>
      </c>
      <c r="U25" s="2">
        <v>2.773981</v>
      </c>
      <c r="V25" s="2">
        <v>1018.412371</v>
      </c>
      <c r="W25" s="2">
        <v>81.224014</v>
      </c>
      <c r="X25" s="2">
        <v>0.985653</v>
      </c>
      <c r="Y25" s="2">
        <v>3.265718</v>
      </c>
      <c r="Z25" s="2">
        <v>117.247423</v>
      </c>
      <c r="AA25" s="2">
        <v>24.723376</v>
      </c>
      <c r="AB25" s="2">
        <v>0.966289</v>
      </c>
      <c r="AC25" s="2">
        <v>3.187942</v>
      </c>
      <c r="AD25" s="2">
        <v>771.639175</v>
      </c>
      <c r="AE25" s="2">
        <v>57.996941</v>
      </c>
      <c r="AF25" s="2">
        <v>0.973575</v>
      </c>
      <c r="AG25" s="2">
        <v>2.982038</v>
      </c>
      <c r="AH25" s="31">
        <f>1.7/10</f>
        <v>0.17</v>
      </c>
      <c r="AI25" s="29">
        <v>2.7332255491600317</v>
      </c>
      <c r="AJ25" s="30">
        <v>0.14915416177266277</v>
      </c>
      <c r="AK25" s="30">
        <v>0.47030529988139064</v>
      </c>
      <c r="AL25" s="2">
        <v>3.989933</v>
      </c>
      <c r="AM25" s="2">
        <v>174967.077181</v>
      </c>
      <c r="AN25" s="2">
        <v>615.028634</v>
      </c>
      <c r="AO25" s="2">
        <v>0.922679</v>
      </c>
      <c r="AP25" s="2">
        <v>2.810777</v>
      </c>
      <c r="AQ25" s="2">
        <v>2852.751678</v>
      </c>
      <c r="AR25" s="2">
        <v>122.427171</v>
      </c>
      <c r="AS25" s="2">
        <v>1.036658</v>
      </c>
      <c r="AT25" s="2">
        <v>3.346484</v>
      </c>
      <c r="AU25" s="2">
        <v>1114.798658</v>
      </c>
      <c r="AV25" s="2">
        <v>30.93667</v>
      </c>
      <c r="AW25" s="2">
        <v>3.224455</v>
      </c>
      <c r="AX25" s="2">
        <v>0.993376</v>
      </c>
      <c r="AY25" s="2">
        <v>162.932886</v>
      </c>
      <c r="AZ25" s="2">
        <v>75.383793</v>
      </c>
      <c r="BA25" s="2">
        <v>1.013241</v>
      </c>
      <c r="BB25" s="2">
        <v>3.054057</v>
      </c>
      <c r="BC25" s="31">
        <v>0.1825</v>
      </c>
      <c r="BD25" s="32">
        <v>0.183</v>
      </c>
      <c r="BE25" s="31">
        <f>1.7/10</f>
        <v>0.17</v>
      </c>
      <c r="BF25" s="31">
        <v>0.183</v>
      </c>
      <c r="BG25" s="31">
        <v>0.183</v>
      </c>
      <c r="BH25" s="34"/>
      <c r="BI25" s="34"/>
      <c r="BJ25" s="34"/>
      <c r="BK25" s="34"/>
      <c r="BL25" s="34"/>
      <c r="BM25" s="34"/>
      <c r="BN25" s="34"/>
      <c r="BO25" s="34"/>
      <c r="BP25" s="34"/>
      <c r="BQ25" s="35">
        <f t="shared" si="1"/>
        <v>4</v>
      </c>
      <c r="BR25" s="36">
        <v>0.8730517612086983</v>
      </c>
      <c r="BS25" s="37">
        <v>0.18041141220588286</v>
      </c>
      <c r="BT25" s="38">
        <v>0.45177011854931437</v>
      </c>
      <c r="BU25" s="39">
        <v>0.18</v>
      </c>
      <c r="BV25" s="37">
        <v>3.7762452499999997</v>
      </c>
      <c r="BW25" s="37">
        <v>114.81919925</v>
      </c>
      <c r="BX25" s="37">
        <v>25.100677750000003</v>
      </c>
      <c r="BY25" s="37">
        <v>0.97456225</v>
      </c>
      <c r="BZ25" s="37">
        <v>3.18836475</v>
      </c>
      <c r="CA25" s="37">
        <v>166193.0111225</v>
      </c>
      <c r="CB25" s="37">
        <v>609.6558765</v>
      </c>
      <c r="CC25" s="37">
        <v>0.9045222500000001</v>
      </c>
      <c r="CD25" s="37">
        <v>2.80369475</v>
      </c>
      <c r="CE25" s="37">
        <v>1926.74880175</v>
      </c>
      <c r="CF25" s="37">
        <v>97.71317475</v>
      </c>
      <c r="CG25" s="37">
        <v>1.01080875</v>
      </c>
      <c r="CH25" s="37">
        <v>3.2839764999999996</v>
      </c>
      <c r="CI25" s="37">
        <v>934.9408667499999</v>
      </c>
      <c r="CJ25" s="2">
        <v>60.96639775</v>
      </c>
      <c r="CK25" s="2">
        <v>0.99832725</v>
      </c>
      <c r="CL25" s="2">
        <v>2.96969525</v>
      </c>
      <c r="CM25" s="40">
        <f t="shared" si="2"/>
        <v>3.285714286</v>
      </c>
      <c r="CN25" s="41">
        <f t="shared" si="3"/>
        <v>3.333333333</v>
      </c>
      <c r="CO25" s="2">
        <v>5.0</v>
      </c>
      <c r="CP25" s="2">
        <v>2.0</v>
      </c>
      <c r="CQ25" s="2">
        <v>2.0</v>
      </c>
      <c r="CR25" s="2">
        <v>2.0</v>
      </c>
      <c r="CS25" s="2">
        <v>5.0</v>
      </c>
      <c r="CT25" s="2">
        <v>2.0</v>
      </c>
      <c r="CU25" s="2">
        <v>5.0</v>
      </c>
      <c r="CV25" s="2">
        <v>5.0</v>
      </c>
      <c r="CW25" s="2">
        <v>2.0</v>
      </c>
      <c r="CX25" s="2">
        <f t="shared" si="4"/>
        <v>9</v>
      </c>
      <c r="CY25" s="42" t="str">
        <f t="shared" si="5"/>
        <v>0</v>
      </c>
      <c r="CZ25" s="42" t="str">
        <f t="shared" si="6"/>
        <v>0</v>
      </c>
      <c r="DA25" s="2">
        <f t="shared" si="7"/>
        <v>2</v>
      </c>
      <c r="DB25" s="42" t="str">
        <f t="shared" si="15"/>
        <v>0</v>
      </c>
      <c r="DC25" s="42" t="str">
        <f t="shared" si="8"/>
        <v>0</v>
      </c>
      <c r="DD25" s="2">
        <v>0.0</v>
      </c>
      <c r="DE25" s="27">
        <v>1.0</v>
      </c>
      <c r="DF25" s="2">
        <v>0.0</v>
      </c>
      <c r="DG25" s="27">
        <v>1.0</v>
      </c>
      <c r="DH25" s="2">
        <v>0.0</v>
      </c>
      <c r="DI25" s="27">
        <v>1.0</v>
      </c>
      <c r="DJ25" s="2">
        <v>0.0</v>
      </c>
      <c r="DK25" s="27">
        <v>1.0</v>
      </c>
      <c r="DL25" s="2">
        <v>2.0</v>
      </c>
      <c r="DM25" s="27">
        <v>3.0</v>
      </c>
      <c r="DN25" s="2">
        <v>2.0</v>
      </c>
      <c r="DO25" s="27">
        <v>3.0</v>
      </c>
      <c r="DP25" s="2">
        <v>1.0</v>
      </c>
      <c r="DQ25" s="27">
        <v>2.0</v>
      </c>
      <c r="DR25" s="2">
        <v>2.0</v>
      </c>
      <c r="DS25" s="27">
        <v>3.0</v>
      </c>
      <c r="DT25" s="2">
        <v>2.0</v>
      </c>
      <c r="DU25" s="27">
        <v>3.0</v>
      </c>
      <c r="DV25" s="2">
        <v>0.0</v>
      </c>
      <c r="DW25" s="27">
        <v>1.0</v>
      </c>
      <c r="DX25" s="2">
        <v>1.0</v>
      </c>
      <c r="DY25" s="27">
        <v>2.0</v>
      </c>
      <c r="DZ25" s="2">
        <v>1.0</v>
      </c>
      <c r="EA25" s="27">
        <v>2.0</v>
      </c>
      <c r="EB25" s="2">
        <v>0.0</v>
      </c>
      <c r="EC25" s="27">
        <v>1.0</v>
      </c>
      <c r="ED25" s="2">
        <v>2.0</v>
      </c>
      <c r="EE25" s="27">
        <v>3.0</v>
      </c>
      <c r="EF25" s="2">
        <v>0.0</v>
      </c>
      <c r="EG25" s="27">
        <v>1.0</v>
      </c>
      <c r="EH25" s="2">
        <v>1.0</v>
      </c>
      <c r="EI25" s="27">
        <v>2.0</v>
      </c>
      <c r="EJ25" s="2" t="s">
        <v>301</v>
      </c>
      <c r="EK25" s="2" t="s">
        <v>200</v>
      </c>
      <c r="EL25" s="37">
        <v>4.0</v>
      </c>
      <c r="EM25" s="37">
        <v>3.0</v>
      </c>
      <c r="EN25" s="37">
        <v>0.0</v>
      </c>
      <c r="EO25" s="37">
        <v>1.0</v>
      </c>
      <c r="EP25" s="37">
        <v>0.0</v>
      </c>
      <c r="EQ25" s="37">
        <v>0.0</v>
      </c>
      <c r="ER25" s="37">
        <v>1.0</v>
      </c>
      <c r="ES25" s="37">
        <v>0.0</v>
      </c>
      <c r="ET25" s="37">
        <v>0.0</v>
      </c>
      <c r="EU25" s="37">
        <v>0.0</v>
      </c>
      <c r="EV25" s="2" t="s">
        <v>302</v>
      </c>
      <c r="EW25" s="37">
        <v>1.0</v>
      </c>
      <c r="EX25" s="2" t="s">
        <v>201</v>
      </c>
      <c r="EY25" s="43">
        <v>41487.0</v>
      </c>
      <c r="EZ25" s="2" t="s">
        <v>196</v>
      </c>
      <c r="FA25" s="2" t="s">
        <v>262</v>
      </c>
      <c r="FB25" s="2" t="s">
        <v>233</v>
      </c>
      <c r="FC25" s="2" t="s">
        <v>204</v>
      </c>
      <c r="FD25" s="2" t="s">
        <v>204</v>
      </c>
      <c r="FE25" s="37">
        <v>0.0</v>
      </c>
      <c r="FF25" s="37">
        <v>0.0</v>
      </c>
      <c r="FG25" s="37">
        <v>0.0</v>
      </c>
      <c r="FH25" s="37">
        <v>1.0</v>
      </c>
      <c r="FI25" s="37">
        <v>0.0</v>
      </c>
      <c r="FJ25" s="37">
        <v>0.0</v>
      </c>
      <c r="FK25" s="37">
        <v>0.0</v>
      </c>
      <c r="FL25" s="2"/>
      <c r="FM25" s="2" t="s">
        <v>204</v>
      </c>
      <c r="FN25" s="37">
        <v>0.0</v>
      </c>
      <c r="FO25" s="37">
        <v>0.0</v>
      </c>
      <c r="FP25" s="37">
        <v>0.0</v>
      </c>
      <c r="FQ25" s="37">
        <v>1.0</v>
      </c>
      <c r="FR25" s="37">
        <v>0.0</v>
      </c>
      <c r="FS25" s="37">
        <v>0.0</v>
      </c>
      <c r="FT25" s="37">
        <v>0.0</v>
      </c>
      <c r="FU25" s="2"/>
      <c r="FV25" s="2" t="s">
        <v>206</v>
      </c>
      <c r="FW25" s="37">
        <v>1.0</v>
      </c>
      <c r="FX25" s="37">
        <v>0.0</v>
      </c>
      <c r="FY25" s="37">
        <v>0.0</v>
      </c>
      <c r="FZ25" s="37">
        <v>0.0</v>
      </c>
      <c r="GA25" s="2" t="s">
        <v>234</v>
      </c>
      <c r="GB25" s="2" t="s">
        <v>298</v>
      </c>
      <c r="GC25" s="2" t="s">
        <v>208</v>
      </c>
      <c r="GD25" s="37">
        <v>2.0</v>
      </c>
      <c r="GE25" s="2"/>
      <c r="GF25" s="2" t="s">
        <v>209</v>
      </c>
      <c r="GG25" s="2"/>
      <c r="GH25" s="44">
        <v>2.0</v>
      </c>
      <c r="GI25" s="37">
        <v>0.0</v>
      </c>
      <c r="GJ25" s="37">
        <v>2.0</v>
      </c>
      <c r="GK25" s="37">
        <v>0.0</v>
      </c>
      <c r="GL25" s="45">
        <f t="shared" si="9"/>
        <v>2</v>
      </c>
      <c r="GM25" s="37">
        <f t="shared" si="10"/>
        <v>2</v>
      </c>
    </row>
    <row r="26" ht="15.75" customHeight="1">
      <c r="A26" s="1">
        <v>33.0</v>
      </c>
      <c r="B26" s="2" t="s">
        <v>194</v>
      </c>
      <c r="D26" s="2" t="s">
        <v>303</v>
      </c>
      <c r="E26" s="2" t="s">
        <v>304</v>
      </c>
      <c r="F26" s="2">
        <v>1.0</v>
      </c>
      <c r="G26" s="2" t="s">
        <v>196</v>
      </c>
      <c r="H26" s="2" t="s">
        <v>197</v>
      </c>
      <c r="I26" s="2">
        <v>3.0</v>
      </c>
      <c r="J26" s="2">
        <v>9.0</v>
      </c>
      <c r="K26" s="2" t="s">
        <v>279</v>
      </c>
      <c r="L26" s="2">
        <v>29245.0</v>
      </c>
      <c r="M26" s="2">
        <v>4177.9</v>
      </c>
      <c r="N26" s="29">
        <v>1.20797998046875</v>
      </c>
      <c r="O26" s="30">
        <v>0.07163489836</v>
      </c>
      <c r="P26" s="30">
        <v>0.3075249542</v>
      </c>
      <c r="Q26" s="2">
        <v>3.673913</v>
      </c>
      <c r="R26" s="2">
        <v>141064.905797</v>
      </c>
      <c r="S26" s="2">
        <v>557.976449</v>
      </c>
      <c r="T26" s="2">
        <v>0.873266</v>
      </c>
      <c r="U26" s="2">
        <v>2.805094</v>
      </c>
      <c r="V26" s="2">
        <v>3222.442029</v>
      </c>
      <c r="W26" s="2">
        <v>114.630882</v>
      </c>
      <c r="X26" s="2">
        <v>0.977145</v>
      </c>
      <c r="Y26" s="2">
        <v>3.310021</v>
      </c>
      <c r="Z26" s="2">
        <v>153.449275</v>
      </c>
      <c r="AA26" s="2">
        <v>27.241361</v>
      </c>
      <c r="AB26" s="2">
        <v>0.957916</v>
      </c>
      <c r="AC26" s="2">
        <v>3.125712</v>
      </c>
      <c r="AD26" s="2">
        <v>1117.086957</v>
      </c>
      <c r="AE26" s="2">
        <v>71.15891</v>
      </c>
      <c r="AF26" s="2">
        <v>0.964683</v>
      </c>
      <c r="AG26" s="2">
        <v>2.971679</v>
      </c>
      <c r="AH26" s="31">
        <f>1.95/10</f>
        <v>0.195</v>
      </c>
      <c r="AI26" s="29">
        <v>3.5086875627129777</v>
      </c>
      <c r="AJ26" s="30">
        <v>0.1600317346224639</v>
      </c>
      <c r="AK26" s="30">
        <v>0.4513694026697144</v>
      </c>
      <c r="AL26" s="2">
        <v>3.976134</v>
      </c>
      <c r="AM26" s="2">
        <v>166920.243437</v>
      </c>
      <c r="AN26" s="2">
        <v>622.134642</v>
      </c>
      <c r="AO26" s="2">
        <v>0.92431</v>
      </c>
      <c r="AP26" s="2">
        <v>2.820145</v>
      </c>
      <c r="AQ26" s="2">
        <v>3125.090692</v>
      </c>
      <c r="AR26" s="2">
        <v>127.247529</v>
      </c>
      <c r="AS26" s="2">
        <v>1.038578</v>
      </c>
      <c r="AT26" s="2">
        <v>3.35187</v>
      </c>
      <c r="AU26" s="2">
        <v>1209.143198</v>
      </c>
      <c r="AV26" s="2">
        <v>31.303026</v>
      </c>
      <c r="AW26" s="2">
        <v>3.222184</v>
      </c>
      <c r="AX26" s="2">
        <v>0.991254</v>
      </c>
      <c r="AY26" s="2">
        <v>163.548926</v>
      </c>
      <c r="AZ26" s="2">
        <v>79.377998</v>
      </c>
      <c r="BA26" s="2">
        <v>1.012704</v>
      </c>
      <c r="BB26" s="2">
        <v>3.057989</v>
      </c>
      <c r="BC26" s="31">
        <v>0.185</v>
      </c>
      <c r="BD26" s="32">
        <v>0.183</v>
      </c>
      <c r="BE26" s="31">
        <f>1.95/10</f>
        <v>0.195</v>
      </c>
      <c r="BF26" s="31">
        <v>0.199</v>
      </c>
      <c r="BG26" s="34"/>
      <c r="BH26" s="34"/>
      <c r="BI26" s="34"/>
      <c r="BJ26" s="34"/>
      <c r="BK26" s="34"/>
      <c r="BL26" s="34"/>
      <c r="BM26" s="34"/>
      <c r="BN26" s="34"/>
      <c r="BO26" s="34"/>
      <c r="BP26" s="34"/>
      <c r="BQ26" s="35">
        <f t="shared" si="1"/>
        <v>3</v>
      </c>
      <c r="BR26" s="36">
        <v>0.9827498425066349</v>
      </c>
      <c r="BS26" s="37">
        <v>0.06246036845424177</v>
      </c>
      <c r="BT26" s="38">
        <v>0.30872186628218057</v>
      </c>
      <c r="BU26" s="39">
        <v>0.192</v>
      </c>
      <c r="BV26" s="37">
        <v>3.7056027499999997</v>
      </c>
      <c r="BW26" s="37">
        <v>140.295725</v>
      </c>
      <c r="BX26" s="37">
        <v>26.527299749999997</v>
      </c>
      <c r="BY26" s="37">
        <v>0.9841645000000001</v>
      </c>
      <c r="BZ26" s="37">
        <v>3.1715095</v>
      </c>
      <c r="CA26" s="37">
        <v>139463.70101975</v>
      </c>
      <c r="CB26" s="37">
        <v>617.8945679999999</v>
      </c>
      <c r="CC26" s="37">
        <v>0.8768</v>
      </c>
      <c r="CD26" s="37">
        <v>2.8145555</v>
      </c>
      <c r="CE26" s="37">
        <v>2644.288578</v>
      </c>
      <c r="CF26" s="37">
        <v>107.71610874999999</v>
      </c>
      <c r="CG26" s="37">
        <v>0.99481475</v>
      </c>
      <c r="CH26" s="37">
        <v>3.29558975</v>
      </c>
      <c r="CI26" s="37">
        <v>1028.613187</v>
      </c>
      <c r="CJ26" s="2">
        <v>67.0486465</v>
      </c>
      <c r="CK26" s="2">
        <v>0.99109625</v>
      </c>
      <c r="CL26" s="2">
        <v>2.9758195</v>
      </c>
      <c r="CM26" s="40">
        <f t="shared" si="2"/>
        <v>4.571428571</v>
      </c>
      <c r="CN26" s="41">
        <f t="shared" si="3"/>
        <v>4.888888889</v>
      </c>
      <c r="CO26" s="2">
        <v>6.0</v>
      </c>
      <c r="CP26" s="2">
        <v>6.0</v>
      </c>
      <c r="CQ26" s="2">
        <v>1.0</v>
      </c>
      <c r="CR26" s="2">
        <v>5.0</v>
      </c>
      <c r="CS26" s="2">
        <v>6.0</v>
      </c>
      <c r="CT26" s="2">
        <v>6.0</v>
      </c>
      <c r="CU26" s="2">
        <v>2.0</v>
      </c>
      <c r="CV26" s="2">
        <v>6.0</v>
      </c>
      <c r="CW26" s="2">
        <v>6.0</v>
      </c>
      <c r="CX26" s="2">
        <f t="shared" si="4"/>
        <v>6</v>
      </c>
      <c r="CY26" s="42" t="str">
        <f t="shared" si="5"/>
        <v>0</v>
      </c>
      <c r="CZ26" s="42" t="str">
        <f t="shared" si="6"/>
        <v>0</v>
      </c>
      <c r="DA26" s="2">
        <f t="shared" si="7"/>
        <v>2</v>
      </c>
      <c r="DB26" s="42" t="str">
        <f t="shared" si="15"/>
        <v>0</v>
      </c>
      <c r="DC26" s="42" t="str">
        <f t="shared" si="8"/>
        <v>0</v>
      </c>
      <c r="DD26" s="2">
        <v>0.0</v>
      </c>
      <c r="DE26" s="27">
        <v>1.0</v>
      </c>
      <c r="DF26" s="2">
        <v>1.0</v>
      </c>
      <c r="DG26" s="27">
        <v>2.0</v>
      </c>
      <c r="DH26" s="2">
        <v>1.0</v>
      </c>
      <c r="DI26" s="27">
        <v>2.0</v>
      </c>
      <c r="DJ26" s="2">
        <v>0.0</v>
      </c>
      <c r="DK26" s="27">
        <v>1.0</v>
      </c>
      <c r="DL26" s="2">
        <v>1.0</v>
      </c>
      <c r="DM26" s="27">
        <v>2.0</v>
      </c>
      <c r="DN26" s="2">
        <v>1.0</v>
      </c>
      <c r="DO26" s="27">
        <v>2.0</v>
      </c>
      <c r="DP26" s="2">
        <v>0.0</v>
      </c>
      <c r="DQ26" s="27">
        <v>1.0</v>
      </c>
      <c r="DR26" s="2">
        <v>1.0</v>
      </c>
      <c r="DS26" s="27">
        <v>2.0</v>
      </c>
      <c r="DT26" s="2">
        <v>1.0</v>
      </c>
      <c r="DU26" s="27">
        <v>2.0</v>
      </c>
      <c r="DV26" s="2">
        <v>0.0</v>
      </c>
      <c r="DW26" s="27">
        <v>1.0</v>
      </c>
      <c r="DX26" s="2">
        <v>1.0</v>
      </c>
      <c r="DY26" s="27">
        <v>2.0</v>
      </c>
      <c r="DZ26" s="2">
        <v>0.0</v>
      </c>
      <c r="EA26" s="27">
        <v>1.0</v>
      </c>
      <c r="EB26" s="2">
        <v>1.0</v>
      </c>
      <c r="EC26" s="27">
        <v>2.0</v>
      </c>
      <c r="ED26" s="2">
        <v>0.0</v>
      </c>
      <c r="EE26" s="27">
        <v>1.0</v>
      </c>
      <c r="EF26" s="2">
        <v>0.0</v>
      </c>
      <c r="EG26" s="27">
        <v>1.0</v>
      </c>
      <c r="EH26" s="2">
        <v>2.0</v>
      </c>
      <c r="EI26" s="27">
        <v>3.0</v>
      </c>
      <c r="EJ26" s="2" t="s">
        <v>238</v>
      </c>
      <c r="EK26" s="2" t="s">
        <v>200</v>
      </c>
      <c r="EL26" s="37">
        <v>4.0</v>
      </c>
      <c r="EM26" s="37">
        <v>2.0</v>
      </c>
      <c r="EN26" s="37">
        <v>0.0</v>
      </c>
      <c r="EO26" s="37">
        <v>1.0</v>
      </c>
      <c r="EP26" s="37">
        <v>1.0</v>
      </c>
      <c r="EQ26" s="37">
        <v>0.0</v>
      </c>
      <c r="ER26" s="37">
        <v>1.0</v>
      </c>
      <c r="ES26" s="2"/>
      <c r="ET26" s="2"/>
      <c r="EU26" s="2"/>
      <c r="EV26" s="2"/>
      <c r="EW26" s="37">
        <v>2.0</v>
      </c>
      <c r="EX26" s="2" t="s">
        <v>201</v>
      </c>
      <c r="EY26" s="43">
        <v>41334.0</v>
      </c>
      <c r="EZ26" s="2" t="s">
        <v>196</v>
      </c>
      <c r="FA26" s="2" t="s">
        <v>258</v>
      </c>
      <c r="FB26" s="2" t="s">
        <v>216</v>
      </c>
      <c r="FC26" s="2" t="s">
        <v>205</v>
      </c>
      <c r="FD26" s="2" t="s">
        <v>204</v>
      </c>
      <c r="FE26" s="37">
        <v>0.0</v>
      </c>
      <c r="FF26" s="37">
        <v>0.0</v>
      </c>
      <c r="FG26" s="37">
        <v>0.0</v>
      </c>
      <c r="FH26" s="37">
        <v>1.0</v>
      </c>
      <c r="FI26" s="37">
        <v>0.0</v>
      </c>
      <c r="FJ26" s="37">
        <v>0.0</v>
      </c>
      <c r="FK26" s="37">
        <v>0.0</v>
      </c>
      <c r="FL26" s="2"/>
      <c r="FM26" s="2" t="s">
        <v>204</v>
      </c>
      <c r="FN26" s="37">
        <v>0.0</v>
      </c>
      <c r="FO26" s="37">
        <v>0.0</v>
      </c>
      <c r="FP26" s="37">
        <v>0.0</v>
      </c>
      <c r="FQ26" s="37">
        <v>1.0</v>
      </c>
      <c r="FR26" s="37">
        <v>0.0</v>
      </c>
      <c r="FS26" s="37">
        <v>0.0</v>
      </c>
      <c r="FT26" s="37">
        <v>0.0</v>
      </c>
      <c r="FU26" s="2"/>
      <c r="FV26" s="2" t="s">
        <v>206</v>
      </c>
      <c r="FW26" s="37">
        <v>0.0</v>
      </c>
      <c r="FX26" s="37">
        <v>1.0</v>
      </c>
      <c r="FY26" s="37">
        <v>0.0</v>
      </c>
      <c r="FZ26" s="37">
        <v>0.0</v>
      </c>
      <c r="GA26" s="37">
        <v>1.0</v>
      </c>
      <c r="GB26" s="2" t="s">
        <v>207</v>
      </c>
      <c r="GC26" s="2" t="s">
        <v>208</v>
      </c>
      <c r="GD26" s="37">
        <v>4.0</v>
      </c>
      <c r="GE26" s="2"/>
      <c r="GF26" s="2" t="s">
        <v>209</v>
      </c>
      <c r="GG26" s="2"/>
      <c r="GH26" s="44">
        <v>0.0</v>
      </c>
      <c r="GI26" s="37">
        <v>0.0</v>
      </c>
      <c r="GJ26" s="37">
        <v>3.0</v>
      </c>
      <c r="GK26" s="37">
        <v>0.0</v>
      </c>
      <c r="GL26" s="45">
        <f t="shared" si="9"/>
        <v>0</v>
      </c>
      <c r="GM26" s="37">
        <f t="shared" si="10"/>
        <v>3</v>
      </c>
    </row>
    <row r="27" ht="15.75" customHeight="1">
      <c r="A27" s="1">
        <v>34.0</v>
      </c>
      <c r="B27" s="2" t="s">
        <v>305</v>
      </c>
      <c r="C27" s="2" t="s">
        <v>306</v>
      </c>
      <c r="D27" s="2" t="s">
        <v>288</v>
      </c>
      <c r="E27" s="2" t="s">
        <v>307</v>
      </c>
      <c r="F27" s="2">
        <v>2.0</v>
      </c>
      <c r="G27" s="27" t="s">
        <v>214</v>
      </c>
      <c r="H27" s="2" t="s">
        <v>197</v>
      </c>
      <c r="I27" s="2">
        <v>3.0</v>
      </c>
      <c r="J27" s="2">
        <v>9.0</v>
      </c>
      <c r="K27" s="2" t="s">
        <v>279</v>
      </c>
      <c r="L27" s="2">
        <v>51349.0</v>
      </c>
      <c r="M27" s="2">
        <v>7335.6</v>
      </c>
      <c r="N27" s="29">
        <v>0.16769046813893312</v>
      </c>
      <c r="O27" s="72" t="s">
        <v>308</v>
      </c>
      <c r="P27" s="30">
        <v>0.1501243542</v>
      </c>
      <c r="Q27" s="2">
        <v>2.857143</v>
      </c>
      <c r="R27" s="2">
        <v>242162.15873</v>
      </c>
      <c r="S27" s="2">
        <v>519.953627</v>
      </c>
      <c r="T27" s="2">
        <v>0.91826</v>
      </c>
      <c r="U27" s="2">
        <v>2.750231</v>
      </c>
      <c r="V27" s="2">
        <v>1579.984127</v>
      </c>
      <c r="W27" s="2">
        <v>70.736084</v>
      </c>
      <c r="X27" s="2">
        <v>1.057956</v>
      </c>
      <c r="Y27" s="2">
        <v>3.200026</v>
      </c>
      <c r="Z27" s="2">
        <v>103.349206</v>
      </c>
      <c r="AA27" s="2">
        <v>20.353895</v>
      </c>
      <c r="AB27" s="2">
        <v>0.963458</v>
      </c>
      <c r="AC27" s="2">
        <v>3.222523</v>
      </c>
      <c r="AD27" s="2">
        <v>396.650794</v>
      </c>
      <c r="AE27" s="2">
        <v>38.265795</v>
      </c>
      <c r="AF27" s="2">
        <v>0.998306</v>
      </c>
      <c r="AG27" s="2">
        <v>2.9236</v>
      </c>
      <c r="AH27" s="31">
        <v>0.209</v>
      </c>
      <c r="AI27" s="29">
        <v>1.4217220653881368</v>
      </c>
      <c r="AJ27" s="30">
        <v>0.05651178260260447</v>
      </c>
      <c r="AK27" s="30">
        <v>0.30723211378036813</v>
      </c>
      <c r="AL27" s="2">
        <v>3.283019</v>
      </c>
      <c r="AM27" s="2">
        <v>197778.377358</v>
      </c>
      <c r="AN27" s="2">
        <v>593.63012</v>
      </c>
      <c r="AO27" s="2">
        <v>0.880635</v>
      </c>
      <c r="AP27" s="2">
        <v>2.782568</v>
      </c>
      <c r="AQ27" s="2">
        <v>1772.335849</v>
      </c>
      <c r="AR27" s="2">
        <v>80.336573</v>
      </c>
      <c r="AS27" s="2">
        <v>1.013518</v>
      </c>
      <c r="AT27" s="2">
        <v>3.229709</v>
      </c>
      <c r="AU27" s="2">
        <v>578.981132</v>
      </c>
      <c r="AV27" s="2">
        <v>22.359028</v>
      </c>
      <c r="AW27" s="2">
        <v>3.197453</v>
      </c>
      <c r="AX27" s="2">
        <v>0.967514</v>
      </c>
      <c r="AY27" s="2">
        <v>121.358491</v>
      </c>
      <c r="AZ27" s="2">
        <v>44.138324</v>
      </c>
      <c r="BA27" s="2">
        <v>0.99406</v>
      </c>
      <c r="BB27" s="2">
        <v>2.950503</v>
      </c>
      <c r="BC27" s="31"/>
      <c r="BD27" s="32">
        <v>0.183</v>
      </c>
      <c r="BE27" s="31">
        <v>0.209</v>
      </c>
      <c r="BF27" s="31">
        <v>0.208</v>
      </c>
      <c r="BG27" s="31"/>
      <c r="BH27" s="31"/>
      <c r="BI27" s="33"/>
      <c r="BJ27" s="33"/>
      <c r="BK27" s="33"/>
      <c r="BL27" s="33"/>
      <c r="BM27" s="33"/>
      <c r="BN27" s="33"/>
      <c r="BO27" s="33"/>
      <c r="BP27" s="33"/>
      <c r="BQ27" s="35">
        <f t="shared" si="1"/>
        <v>3</v>
      </c>
      <c r="BR27" s="36">
        <v>0.3419707050417994</v>
      </c>
      <c r="BS27" s="37">
        <v>0.015886133611623648</v>
      </c>
      <c r="BT27" s="38">
        <v>0.25102549047883216</v>
      </c>
      <c r="BU27" s="39">
        <v>0.2</v>
      </c>
      <c r="BV27" s="37">
        <v>3.1368999999999994</v>
      </c>
      <c r="BW27" s="37">
        <v>79.81447633333333</v>
      </c>
      <c r="BX27" s="37">
        <v>20.66378033333333</v>
      </c>
      <c r="BY27" s="37">
        <v>0.9877476666666668</v>
      </c>
      <c r="BZ27" s="37">
        <v>3.3034466666666664</v>
      </c>
      <c r="CA27" s="37">
        <v>208033.07695066664</v>
      </c>
      <c r="CB27" s="37">
        <v>626.6894866666667</v>
      </c>
      <c r="CC27" s="37">
        <v>0.9441916666666668</v>
      </c>
      <c r="CD27" s="37">
        <v>2.8261496666666663</v>
      </c>
      <c r="CE27" s="37">
        <v>1908.5850523333331</v>
      </c>
      <c r="CF27" s="37">
        <v>91.60509533333334</v>
      </c>
      <c r="CG27" s="37">
        <v>1.0508626666666665</v>
      </c>
      <c r="CH27" s="37">
        <v>3.2473379999999996</v>
      </c>
      <c r="CI27" s="37">
        <v>554.5518036666667</v>
      </c>
      <c r="CJ27" s="2">
        <v>45.52539633333333</v>
      </c>
      <c r="CK27" s="2">
        <v>1.0246443333333335</v>
      </c>
      <c r="CL27" s="2">
        <v>2.9698736666666665</v>
      </c>
      <c r="CM27" s="73">
        <f t="shared" si="2"/>
        <v>2.714285714</v>
      </c>
      <c r="CN27" s="74">
        <f t="shared" si="3"/>
        <v>2.333333333</v>
      </c>
      <c r="CO27" s="27">
        <v>1.0</v>
      </c>
      <c r="CP27" s="27">
        <v>4.0</v>
      </c>
      <c r="CQ27" s="27">
        <v>5.0</v>
      </c>
      <c r="CR27" s="27">
        <v>5.0</v>
      </c>
      <c r="CS27" s="27">
        <v>1.0</v>
      </c>
      <c r="CT27" s="27">
        <v>2.0</v>
      </c>
      <c r="CU27" s="27">
        <v>1.0</v>
      </c>
      <c r="CV27" s="27">
        <v>1.0</v>
      </c>
      <c r="CW27" s="27">
        <v>1.0</v>
      </c>
      <c r="CX27" s="27">
        <f t="shared" si="4"/>
        <v>5</v>
      </c>
      <c r="CY27" s="75" t="str">
        <f t="shared" si="5"/>
        <v>0</v>
      </c>
      <c r="CZ27" s="75" t="str">
        <f t="shared" si="6"/>
        <v>0</v>
      </c>
      <c r="DA27" s="27">
        <f t="shared" si="7"/>
        <v>3</v>
      </c>
      <c r="DB27" s="75" t="str">
        <f t="shared" si="15"/>
        <v>1</v>
      </c>
      <c r="DC27" s="75" t="str">
        <f t="shared" si="8"/>
        <v>0</v>
      </c>
      <c r="DD27" s="27">
        <v>1.0</v>
      </c>
      <c r="DE27" s="27">
        <v>2.0</v>
      </c>
      <c r="DF27" s="27">
        <v>1.0</v>
      </c>
      <c r="DG27" s="27">
        <v>2.0</v>
      </c>
      <c r="DH27" s="27">
        <v>1.0</v>
      </c>
      <c r="DI27" s="27">
        <v>2.0</v>
      </c>
      <c r="DJ27" s="27">
        <v>1.0</v>
      </c>
      <c r="DK27" s="27">
        <v>2.0</v>
      </c>
      <c r="DL27" s="27">
        <v>0.0</v>
      </c>
      <c r="DM27" s="27">
        <v>1.0</v>
      </c>
      <c r="DN27" s="27">
        <v>0.0</v>
      </c>
      <c r="DO27" s="27">
        <v>1.0</v>
      </c>
      <c r="DP27" s="27">
        <v>0.0</v>
      </c>
      <c r="DQ27" s="27">
        <v>1.0</v>
      </c>
      <c r="DR27" s="27">
        <v>1.0</v>
      </c>
      <c r="DS27" s="27">
        <v>2.0</v>
      </c>
      <c r="DT27" s="27">
        <v>0.0</v>
      </c>
      <c r="DU27" s="27">
        <v>1.0</v>
      </c>
      <c r="DV27" s="27">
        <v>0.0</v>
      </c>
      <c r="DW27" s="27">
        <v>1.0</v>
      </c>
      <c r="DX27" s="27">
        <v>0.0</v>
      </c>
      <c r="DY27" s="27">
        <v>1.0</v>
      </c>
      <c r="DZ27" s="27">
        <v>1.0</v>
      </c>
      <c r="EA27" s="27">
        <v>2.0</v>
      </c>
      <c r="EB27" s="27">
        <v>2.0</v>
      </c>
      <c r="EC27" s="27">
        <v>3.0</v>
      </c>
      <c r="ED27" s="27">
        <v>0.0</v>
      </c>
      <c r="EE27" s="27">
        <v>1.0</v>
      </c>
      <c r="EF27" s="27">
        <v>0.0</v>
      </c>
      <c r="EG27" s="27">
        <v>1.0</v>
      </c>
      <c r="EH27" s="27">
        <v>2.0</v>
      </c>
      <c r="EI27" s="27">
        <v>3.0</v>
      </c>
      <c r="EJ27" s="27" t="s">
        <v>199</v>
      </c>
      <c r="EK27" s="27" t="s">
        <v>215</v>
      </c>
      <c r="EL27" s="76">
        <v>5.0</v>
      </c>
      <c r="EM27" s="76">
        <v>2.0</v>
      </c>
      <c r="EN27" s="76">
        <v>2.0</v>
      </c>
      <c r="EO27" s="76">
        <v>0.0</v>
      </c>
      <c r="EP27" s="76">
        <v>1.0</v>
      </c>
      <c r="EQ27" s="76">
        <v>0.0</v>
      </c>
      <c r="ER27" s="76">
        <v>1.0</v>
      </c>
      <c r="ES27" s="27"/>
      <c r="ET27" s="27"/>
      <c r="EU27" s="27"/>
      <c r="EV27" s="27"/>
      <c r="EW27" s="76">
        <v>2.0</v>
      </c>
      <c r="EX27" s="27" t="s">
        <v>201</v>
      </c>
      <c r="EY27" s="77">
        <v>41365.0</v>
      </c>
      <c r="EZ27" s="27" t="s">
        <v>214</v>
      </c>
      <c r="FA27" s="27" t="s">
        <v>262</v>
      </c>
      <c r="FB27" s="27" t="s">
        <v>203</v>
      </c>
      <c r="FC27" s="27" t="s">
        <v>204</v>
      </c>
      <c r="FD27" s="27" t="s">
        <v>205</v>
      </c>
      <c r="FE27" s="76">
        <v>0.0</v>
      </c>
      <c r="FF27" s="76">
        <v>0.0</v>
      </c>
      <c r="FG27" s="76">
        <v>0.0</v>
      </c>
      <c r="FH27" s="76">
        <v>0.0</v>
      </c>
      <c r="FI27" s="76">
        <v>0.0</v>
      </c>
      <c r="FJ27" s="76">
        <v>0.0</v>
      </c>
      <c r="FK27" s="76">
        <v>1.0</v>
      </c>
      <c r="FL27" s="27"/>
      <c r="FM27" s="27" t="s">
        <v>205</v>
      </c>
      <c r="FN27" s="76">
        <v>0.0</v>
      </c>
      <c r="FO27" s="76">
        <v>0.0</v>
      </c>
      <c r="FP27" s="76">
        <v>0.0</v>
      </c>
      <c r="FQ27" s="76">
        <v>0.0</v>
      </c>
      <c r="FR27" s="76">
        <v>0.0</v>
      </c>
      <c r="FS27" s="76">
        <v>0.0</v>
      </c>
      <c r="FT27" s="76">
        <v>1.0</v>
      </c>
      <c r="FU27" s="27"/>
      <c r="FV27" s="27" t="s">
        <v>280</v>
      </c>
      <c r="FW27" s="76">
        <v>0.0</v>
      </c>
      <c r="FX27" s="76">
        <v>1.0</v>
      </c>
      <c r="FY27" s="76">
        <v>0.0</v>
      </c>
      <c r="FZ27" s="76">
        <v>0.0</v>
      </c>
      <c r="GA27" s="76">
        <v>10.0</v>
      </c>
      <c r="GB27" s="27" t="s">
        <v>298</v>
      </c>
      <c r="GC27" s="27" t="s">
        <v>263</v>
      </c>
      <c r="GD27" s="76">
        <v>4.0</v>
      </c>
      <c r="GE27" s="27"/>
      <c r="GF27" s="27" t="s">
        <v>209</v>
      </c>
      <c r="GG27" s="27"/>
      <c r="GH27" s="45">
        <v>0.0</v>
      </c>
      <c r="GI27" s="45">
        <v>0.0</v>
      </c>
      <c r="GJ27" s="37">
        <v>1.0</v>
      </c>
      <c r="GK27" s="37">
        <v>0.0</v>
      </c>
      <c r="GL27" s="45">
        <f t="shared" si="9"/>
        <v>0</v>
      </c>
      <c r="GM27" s="37">
        <f t="shared" si="10"/>
        <v>1</v>
      </c>
    </row>
    <row r="28" ht="15.75" customHeight="1">
      <c r="A28" s="1">
        <v>35.0</v>
      </c>
      <c r="B28" s="2" t="s">
        <v>246</v>
      </c>
      <c r="C28" s="2" t="s">
        <v>306</v>
      </c>
      <c r="D28" s="2" t="s">
        <v>210</v>
      </c>
      <c r="E28" s="2" t="s">
        <v>309</v>
      </c>
      <c r="F28" s="2">
        <v>1.0</v>
      </c>
      <c r="G28" s="2" t="s">
        <v>196</v>
      </c>
      <c r="H28" s="2" t="s">
        <v>197</v>
      </c>
      <c r="I28" s="2">
        <v>3.0</v>
      </c>
      <c r="J28" s="2">
        <v>9.0</v>
      </c>
      <c r="K28" s="2" t="s">
        <v>279</v>
      </c>
      <c r="L28" s="2">
        <v>36136.0</v>
      </c>
      <c r="M28" s="2">
        <v>6022.7</v>
      </c>
      <c r="N28" s="29">
        <v>0.486825012207031</v>
      </c>
      <c r="O28" s="30">
        <v>0.02108231162</v>
      </c>
      <c r="P28" s="30">
        <v>0.3046194813</v>
      </c>
      <c r="Q28" s="2">
        <v>3.12963</v>
      </c>
      <c r="R28" s="2">
        <v>342516.185185</v>
      </c>
      <c r="S28" s="2">
        <v>587.656654</v>
      </c>
      <c r="T28" s="2">
        <v>0.989488</v>
      </c>
      <c r="U28" s="2">
        <v>2.847919</v>
      </c>
      <c r="V28" s="2">
        <v>2235.018519</v>
      </c>
      <c r="W28" s="2">
        <v>96.206744</v>
      </c>
      <c r="X28" s="2">
        <v>1.096044</v>
      </c>
      <c r="Y28" s="2">
        <v>3.266576</v>
      </c>
      <c r="Z28" s="2">
        <v>73.388889</v>
      </c>
      <c r="AA28" s="2">
        <v>21.004824</v>
      </c>
      <c r="AB28" s="2">
        <v>1.093908</v>
      </c>
      <c r="AC28" s="2">
        <v>3.473559</v>
      </c>
      <c r="AD28" s="2">
        <v>604.314815</v>
      </c>
      <c r="AE28" s="2">
        <v>44.570683</v>
      </c>
      <c r="AF28" s="2">
        <v>1.084059</v>
      </c>
      <c r="AG28" s="2">
        <v>3.057934</v>
      </c>
      <c r="AH28" s="31">
        <f>1.95/10</f>
        <v>0.195</v>
      </c>
      <c r="AI28" s="29">
        <v>1.7685934220501593</v>
      </c>
      <c r="AJ28" s="30">
        <v>0.07170033652869465</v>
      </c>
      <c r="AK28" s="30">
        <v>0.3666305438324353</v>
      </c>
      <c r="AL28" s="2">
        <v>3.383142</v>
      </c>
      <c r="AM28" s="2">
        <v>220796.51341</v>
      </c>
      <c r="AN28" s="2">
        <v>613.589542</v>
      </c>
      <c r="AO28" s="2">
        <v>0.89515</v>
      </c>
      <c r="AP28" s="2">
        <v>2.80888</v>
      </c>
      <c r="AQ28" s="2">
        <v>2110.490421</v>
      </c>
      <c r="AR28" s="2">
        <v>90.484131</v>
      </c>
      <c r="AS28" s="2">
        <v>1.022954</v>
      </c>
      <c r="AT28" s="2">
        <v>3.24885</v>
      </c>
      <c r="AU28" s="2">
        <v>586.057471</v>
      </c>
      <c r="AV28" s="2">
        <v>22.555548</v>
      </c>
      <c r="AW28" s="2">
        <v>3.269539</v>
      </c>
      <c r="AX28" s="2">
        <v>0.981855</v>
      </c>
      <c r="AY28" s="2">
        <v>107.551724</v>
      </c>
      <c r="AZ28" s="2">
        <v>47.231428</v>
      </c>
      <c r="BA28" s="2">
        <v>1.00106</v>
      </c>
      <c r="BB28" s="2">
        <v>3.002718</v>
      </c>
      <c r="BC28" s="31">
        <v>0.1955</v>
      </c>
      <c r="BD28" s="32">
        <v>0.183</v>
      </c>
      <c r="BE28" s="31">
        <f>1.95/10</f>
        <v>0.195</v>
      </c>
      <c r="BF28" s="31">
        <v>0.196</v>
      </c>
      <c r="BG28" s="31">
        <v>0.174</v>
      </c>
      <c r="BH28" s="34"/>
      <c r="BI28" s="34"/>
      <c r="BJ28" s="34"/>
      <c r="BK28" s="34"/>
      <c r="BL28" s="34"/>
      <c r="BM28" s="34"/>
      <c r="BN28" s="34"/>
      <c r="BO28" s="34"/>
      <c r="BP28" s="34"/>
      <c r="BQ28" s="35">
        <f t="shared" si="1"/>
        <v>4</v>
      </c>
      <c r="BR28" s="36">
        <v>0.5395872237997611</v>
      </c>
      <c r="BS28" s="37">
        <v>0.05166459074720541</v>
      </c>
      <c r="BT28" s="38">
        <v>0.34382332604832455</v>
      </c>
      <c r="BU28" s="39">
        <v>0.187</v>
      </c>
      <c r="BV28" s="37">
        <v>3.4735185</v>
      </c>
      <c r="BW28" s="37">
        <v>83.18072825</v>
      </c>
      <c r="BX28" s="37">
        <v>22.750718999999997</v>
      </c>
      <c r="BY28" s="37">
        <v>1.0480895</v>
      </c>
      <c r="BZ28" s="37">
        <v>3.3639735</v>
      </c>
      <c r="CA28" s="37">
        <v>202898.6382105</v>
      </c>
      <c r="CB28" s="37">
        <v>646.6568197500001</v>
      </c>
      <c r="CC28" s="37">
        <v>0.9356597499999999</v>
      </c>
      <c r="CD28" s="37">
        <v>2.8524719999999997</v>
      </c>
      <c r="CE28" s="37">
        <v>2009.6135007500002</v>
      </c>
      <c r="CF28" s="37">
        <v>97.53567174999999</v>
      </c>
      <c r="CG28" s="37">
        <v>1.0628285</v>
      </c>
      <c r="CH28" s="37">
        <v>3.2702342499999997</v>
      </c>
      <c r="CI28" s="37">
        <v>697.5689212499999</v>
      </c>
      <c r="CJ28" s="2">
        <v>50.6176615</v>
      </c>
      <c r="CK28" s="2">
        <v>1.0624575</v>
      </c>
      <c r="CL28" s="2">
        <v>3.0205895000000003</v>
      </c>
      <c r="CM28" s="40">
        <f t="shared" si="2"/>
        <v>5.285714286</v>
      </c>
      <c r="CN28" s="41">
        <f t="shared" si="3"/>
        <v>5.444444444</v>
      </c>
      <c r="CO28" s="2">
        <v>6.0</v>
      </c>
      <c r="CP28" s="2">
        <v>6.0</v>
      </c>
      <c r="CQ28" s="2">
        <v>1.0</v>
      </c>
      <c r="CR28" s="2">
        <v>6.0</v>
      </c>
      <c r="CS28" s="2">
        <v>6.0</v>
      </c>
      <c r="CT28" s="2">
        <v>6.0</v>
      </c>
      <c r="CU28" s="2">
        <v>6.0</v>
      </c>
      <c r="CV28" s="2">
        <v>6.0</v>
      </c>
      <c r="CW28" s="2">
        <v>6.0</v>
      </c>
      <c r="CX28" s="2">
        <f t="shared" si="4"/>
        <v>15</v>
      </c>
      <c r="CY28" s="42">
        <v>2.0</v>
      </c>
      <c r="CZ28" s="42" t="str">
        <f t="shared" si="6"/>
        <v>1</v>
      </c>
      <c r="DA28" s="2">
        <f t="shared" si="7"/>
        <v>1</v>
      </c>
      <c r="DB28" s="42" t="str">
        <f t="shared" si="15"/>
        <v>0</v>
      </c>
      <c r="DC28" s="42" t="str">
        <f t="shared" si="8"/>
        <v>0</v>
      </c>
      <c r="DD28" s="2">
        <v>2.0</v>
      </c>
      <c r="DE28" s="27">
        <v>3.0</v>
      </c>
      <c r="DF28" s="2">
        <v>1.0</v>
      </c>
      <c r="DG28" s="27">
        <v>2.0</v>
      </c>
      <c r="DH28" s="2">
        <v>1.0</v>
      </c>
      <c r="DI28" s="27">
        <v>2.0</v>
      </c>
      <c r="DJ28" s="2">
        <v>0.0</v>
      </c>
      <c r="DK28" s="27">
        <v>1.0</v>
      </c>
      <c r="DL28" s="2">
        <v>2.0</v>
      </c>
      <c r="DM28" s="27">
        <v>3.0</v>
      </c>
      <c r="DN28" s="2">
        <v>2.0</v>
      </c>
      <c r="DO28" s="27">
        <v>3.0</v>
      </c>
      <c r="DP28" s="2">
        <v>2.0</v>
      </c>
      <c r="DQ28" s="27">
        <v>3.0</v>
      </c>
      <c r="DR28" s="2">
        <v>2.0</v>
      </c>
      <c r="DS28" s="27">
        <v>3.0</v>
      </c>
      <c r="DT28" s="2">
        <v>1.0</v>
      </c>
      <c r="DU28" s="27">
        <v>2.0</v>
      </c>
      <c r="DV28" s="2">
        <v>2.0</v>
      </c>
      <c r="DW28" s="27">
        <v>3.0</v>
      </c>
      <c r="DX28" s="2">
        <v>1.0</v>
      </c>
      <c r="DY28" s="27">
        <v>2.0</v>
      </c>
      <c r="DZ28" s="2">
        <v>0.0</v>
      </c>
      <c r="EA28" s="27">
        <v>1.0</v>
      </c>
      <c r="EB28" s="2">
        <v>0.0</v>
      </c>
      <c r="EC28" s="27">
        <v>1.0</v>
      </c>
      <c r="ED28" s="2">
        <v>2.0</v>
      </c>
      <c r="EE28" s="27">
        <v>3.0</v>
      </c>
      <c r="EF28" s="2">
        <v>2.0</v>
      </c>
      <c r="EG28" s="27">
        <v>3.0</v>
      </c>
      <c r="EH28" s="2">
        <v>0.0</v>
      </c>
      <c r="EI28" s="27">
        <v>1.0</v>
      </c>
      <c r="EJ28" s="2" t="s">
        <v>199</v>
      </c>
      <c r="EK28" s="2" t="s">
        <v>215</v>
      </c>
      <c r="EL28" s="70">
        <v>4.0</v>
      </c>
      <c r="EM28" s="37">
        <v>2.0</v>
      </c>
      <c r="EN28" s="37">
        <v>0.0</v>
      </c>
      <c r="EO28" s="37">
        <v>0.0</v>
      </c>
      <c r="EP28" s="37">
        <v>1.0</v>
      </c>
      <c r="EQ28" s="37">
        <v>1.0</v>
      </c>
      <c r="ER28" s="37">
        <v>2.0</v>
      </c>
      <c r="ES28" s="2"/>
      <c r="ET28" s="2"/>
      <c r="EU28" s="2"/>
      <c r="EV28" s="2"/>
      <c r="EW28" s="37">
        <v>3.0</v>
      </c>
      <c r="EX28" s="2" t="s">
        <v>201</v>
      </c>
      <c r="EY28" s="43">
        <v>41426.0</v>
      </c>
      <c r="EZ28" s="2" t="s">
        <v>196</v>
      </c>
      <c r="FA28" s="2" t="s">
        <v>262</v>
      </c>
      <c r="FB28" s="2" t="s">
        <v>216</v>
      </c>
      <c r="FC28" s="2" t="s">
        <v>204</v>
      </c>
      <c r="FD28" s="2" t="s">
        <v>204</v>
      </c>
      <c r="FE28" s="37">
        <v>0.0</v>
      </c>
      <c r="FF28" s="37">
        <v>0.0</v>
      </c>
      <c r="FG28" s="37">
        <v>0.0</v>
      </c>
      <c r="FH28" s="37">
        <v>1.0</v>
      </c>
      <c r="FI28" s="37">
        <v>0.0</v>
      </c>
      <c r="FJ28" s="37">
        <v>0.0</v>
      </c>
      <c r="FK28" s="37">
        <v>0.0</v>
      </c>
      <c r="FL28" s="2"/>
      <c r="FM28" s="2" t="s">
        <v>204</v>
      </c>
      <c r="FN28" s="37">
        <v>0.0</v>
      </c>
      <c r="FO28" s="37">
        <v>0.0</v>
      </c>
      <c r="FP28" s="37">
        <v>0.0</v>
      </c>
      <c r="FQ28" s="37">
        <v>1.0</v>
      </c>
      <c r="FR28" s="37">
        <v>0.0</v>
      </c>
      <c r="FS28" s="37">
        <v>0.0</v>
      </c>
      <c r="FT28" s="37">
        <v>0.0</v>
      </c>
      <c r="FU28" s="2"/>
      <c r="FV28" s="2" t="s">
        <v>206</v>
      </c>
      <c r="FW28" s="37">
        <v>1.0</v>
      </c>
      <c r="FX28" s="37">
        <v>0.0</v>
      </c>
      <c r="FY28" s="37">
        <v>0.0</v>
      </c>
      <c r="FZ28" s="37">
        <v>0.0</v>
      </c>
      <c r="GA28" s="37">
        <v>1.0</v>
      </c>
      <c r="GB28" s="2" t="s">
        <v>207</v>
      </c>
      <c r="GC28" s="2" t="s">
        <v>263</v>
      </c>
      <c r="GD28" s="37">
        <v>2.0</v>
      </c>
      <c r="GE28" s="2"/>
      <c r="GF28" s="2" t="s">
        <v>209</v>
      </c>
      <c r="GG28" s="2"/>
      <c r="GH28" s="44">
        <v>0.0</v>
      </c>
      <c r="GI28" s="37">
        <v>0.0</v>
      </c>
      <c r="GJ28" s="37">
        <v>3.0</v>
      </c>
      <c r="GK28" s="37">
        <v>0.0</v>
      </c>
      <c r="GL28" s="45">
        <f t="shared" si="9"/>
        <v>0</v>
      </c>
      <c r="GM28" s="37">
        <f t="shared" si="10"/>
        <v>3</v>
      </c>
    </row>
    <row r="29" ht="15.75" customHeight="1">
      <c r="A29" s="1">
        <v>36.0</v>
      </c>
      <c r="B29" s="2" t="s">
        <v>310</v>
      </c>
      <c r="C29" s="4" t="s">
        <v>311</v>
      </c>
      <c r="D29" s="4" t="s">
        <v>312</v>
      </c>
      <c r="E29" s="2" t="s">
        <v>313</v>
      </c>
      <c r="F29" s="4">
        <v>2.0</v>
      </c>
      <c r="G29" s="2" t="s">
        <v>214</v>
      </c>
      <c r="H29" s="2" t="s">
        <v>197</v>
      </c>
      <c r="I29" s="2">
        <v>3.0</v>
      </c>
      <c r="J29" s="2">
        <v>9.0</v>
      </c>
      <c r="K29" s="2" t="s">
        <v>279</v>
      </c>
      <c r="L29" s="2">
        <v>19998.0</v>
      </c>
      <c r="M29" s="2">
        <v>3333.0</v>
      </c>
      <c r="N29" s="29">
        <v>0.586174987792968</v>
      </c>
      <c r="O29" s="30">
        <v>0.05837791256</v>
      </c>
      <c r="P29" s="30">
        <v>0.1357066772</v>
      </c>
      <c r="Q29" s="2">
        <v>3.622449</v>
      </c>
      <c r="R29" s="2">
        <v>182430.836735</v>
      </c>
      <c r="S29" s="2">
        <v>598.489518</v>
      </c>
      <c r="T29" s="2">
        <v>0.978449</v>
      </c>
      <c r="U29" s="2">
        <v>2.863549</v>
      </c>
      <c r="V29" s="2">
        <v>3481.295918</v>
      </c>
      <c r="W29" s="2">
        <v>128.103279</v>
      </c>
      <c r="X29" s="2">
        <v>1.042068</v>
      </c>
      <c r="Y29" s="2">
        <v>3.341696</v>
      </c>
      <c r="Z29" s="2">
        <v>90.030612</v>
      </c>
      <c r="AA29" s="2">
        <v>24.237735</v>
      </c>
      <c r="AB29" s="2">
        <v>0.985844</v>
      </c>
      <c r="AC29" s="2">
        <v>3.289222</v>
      </c>
      <c r="AD29" s="2">
        <v>779.020408</v>
      </c>
      <c r="AE29" s="2">
        <v>58.779529</v>
      </c>
      <c r="AF29" s="2">
        <v>0.999513</v>
      </c>
      <c r="AG29" s="2">
        <v>3.031784</v>
      </c>
      <c r="AH29" s="56">
        <f>1.8/10</f>
        <v>0.18</v>
      </c>
      <c r="AI29" s="29">
        <v>2.016783236799363</v>
      </c>
      <c r="AJ29" s="30">
        <v>0.05430633578265531</v>
      </c>
      <c r="AK29" s="30">
        <v>0.2994806288266824</v>
      </c>
      <c r="AL29" s="2">
        <v>3.565421</v>
      </c>
      <c r="AM29" s="2">
        <v>122726.254673</v>
      </c>
      <c r="AN29" s="2">
        <v>600.330752</v>
      </c>
      <c r="AO29" s="2">
        <v>0.887668</v>
      </c>
      <c r="AP29" s="2">
        <v>2.791401</v>
      </c>
      <c r="AQ29" s="2">
        <v>2245.079439</v>
      </c>
      <c r="AR29" s="2">
        <v>91.092693</v>
      </c>
      <c r="AS29" s="2">
        <v>1.004435</v>
      </c>
      <c r="AT29" s="2">
        <v>3.287382</v>
      </c>
      <c r="AU29" s="2">
        <v>867.214953</v>
      </c>
      <c r="AV29" s="2">
        <v>24.451049</v>
      </c>
      <c r="AW29" s="2">
        <v>3.163338</v>
      </c>
      <c r="AX29" s="2">
        <v>0.964968</v>
      </c>
      <c r="AY29" s="2">
        <v>133.100467</v>
      </c>
      <c r="AZ29" s="2">
        <v>53.357884</v>
      </c>
      <c r="BA29" s="2">
        <v>0.967767</v>
      </c>
      <c r="BB29" s="2">
        <v>2.931421</v>
      </c>
      <c r="BC29" s="31">
        <v>0.18</v>
      </c>
      <c r="BD29" s="32">
        <v>0.183</v>
      </c>
      <c r="BE29" s="56">
        <f>1.8/10</f>
        <v>0.18</v>
      </c>
      <c r="BF29" s="56">
        <v>0.193</v>
      </c>
      <c r="BG29" s="34"/>
      <c r="BH29" s="34"/>
      <c r="BI29" s="34"/>
      <c r="BJ29" s="34"/>
      <c r="BK29" s="34"/>
      <c r="BL29" s="34"/>
      <c r="BM29" s="34"/>
      <c r="BN29" s="34"/>
      <c r="BO29" s="34"/>
      <c r="BP29" s="34"/>
      <c r="BQ29" s="35">
        <f t="shared" si="1"/>
        <v>3</v>
      </c>
      <c r="BR29" s="36">
        <v>0.49912020914410826</v>
      </c>
      <c r="BS29" s="37">
        <v>0.04431467593374971</v>
      </c>
      <c r="BT29" s="38">
        <v>0.19480889865967368</v>
      </c>
      <c r="BU29" s="39">
        <v>0.185</v>
      </c>
      <c r="BV29" s="37">
        <v>3.5234696666666667</v>
      </c>
      <c r="BW29" s="37">
        <v>79.06517633333334</v>
      </c>
      <c r="BX29" s="37">
        <v>22.346536333333333</v>
      </c>
      <c r="BY29" s="37">
        <v>0.9480076666666667</v>
      </c>
      <c r="BZ29" s="37">
        <v>3.2658880000000003</v>
      </c>
      <c r="CA29" s="37">
        <v>173256.242756</v>
      </c>
      <c r="CB29" s="37">
        <v>649.566976</v>
      </c>
      <c r="CC29" s="37">
        <v>0.9289446666666666</v>
      </c>
      <c r="CD29" s="37">
        <v>2.8563083333333332</v>
      </c>
      <c r="CE29" s="37">
        <v>2900.9256506666666</v>
      </c>
      <c r="CF29" s="37">
        <v>114.14272533333332</v>
      </c>
      <c r="CG29" s="37">
        <v>0.998695</v>
      </c>
      <c r="CH29" s="37">
        <v>3.2895086666666664</v>
      </c>
      <c r="CI29" s="37">
        <v>721.8808543333333</v>
      </c>
      <c r="CJ29" s="2">
        <v>54.18013266666667</v>
      </c>
      <c r="CK29" s="2">
        <v>0.983011</v>
      </c>
      <c r="CL29" s="2">
        <v>2.990034666666667</v>
      </c>
      <c r="CM29" s="57">
        <f t="shared" si="2"/>
        <v>4.571428571</v>
      </c>
      <c r="CN29" s="58">
        <f t="shared" si="3"/>
        <v>4.888888889</v>
      </c>
      <c r="CO29" s="4">
        <v>6.0</v>
      </c>
      <c r="CP29" s="4">
        <v>3.0</v>
      </c>
      <c r="CQ29" s="4">
        <v>1.0</v>
      </c>
      <c r="CR29" s="4">
        <v>6.0</v>
      </c>
      <c r="CS29" s="4">
        <v>6.0</v>
      </c>
      <c r="CT29" s="4">
        <v>6.0</v>
      </c>
      <c r="CU29" s="4">
        <v>4.0</v>
      </c>
      <c r="CV29" s="4">
        <v>6.0</v>
      </c>
      <c r="CW29" s="4">
        <v>6.0</v>
      </c>
      <c r="CX29" s="4">
        <f t="shared" si="4"/>
        <v>6</v>
      </c>
      <c r="CY29" s="59" t="str">
        <f t="shared" ref="CY29:CY45" si="16">IF(OR(CX29&lt;9,CX29=9),"0", "1")</f>
        <v>0</v>
      </c>
      <c r="CZ29" s="59" t="str">
        <f t="shared" si="6"/>
        <v>0</v>
      </c>
      <c r="DA29" s="4">
        <f t="shared" si="7"/>
        <v>3</v>
      </c>
      <c r="DB29" s="59" t="str">
        <f t="shared" si="15"/>
        <v>1</v>
      </c>
      <c r="DC29" s="59" t="str">
        <f t="shared" si="8"/>
        <v>0</v>
      </c>
      <c r="DD29" s="4">
        <v>0.0</v>
      </c>
      <c r="DE29" s="4">
        <v>1.0</v>
      </c>
      <c r="DF29" s="4">
        <v>0.0</v>
      </c>
      <c r="DG29" s="4">
        <v>1.0</v>
      </c>
      <c r="DH29" s="4">
        <v>0.0</v>
      </c>
      <c r="DI29" s="4">
        <v>1.0</v>
      </c>
      <c r="DJ29" s="4">
        <v>0.0</v>
      </c>
      <c r="DK29" s="4">
        <v>1.0</v>
      </c>
      <c r="DL29" s="4">
        <v>0.0</v>
      </c>
      <c r="DM29" s="4">
        <v>1.0</v>
      </c>
      <c r="DN29" s="4">
        <v>0.0</v>
      </c>
      <c r="DO29" s="4">
        <v>1.0</v>
      </c>
      <c r="DP29" s="60">
        <v>2.0</v>
      </c>
      <c r="DQ29" s="60">
        <v>3.0</v>
      </c>
      <c r="DR29" s="60">
        <v>1.0</v>
      </c>
      <c r="DS29" s="60">
        <v>2.0</v>
      </c>
      <c r="DT29" s="60">
        <v>1.0</v>
      </c>
      <c r="DU29" s="60">
        <v>2.0</v>
      </c>
      <c r="DV29" s="60">
        <v>2.0</v>
      </c>
      <c r="DW29" s="60">
        <v>3.0</v>
      </c>
      <c r="DX29" s="60">
        <v>1.0</v>
      </c>
      <c r="DY29" s="60">
        <v>2.0</v>
      </c>
      <c r="DZ29" s="60">
        <v>1.0</v>
      </c>
      <c r="EA29" s="60">
        <v>2.0</v>
      </c>
      <c r="EB29" s="4">
        <v>1.0</v>
      </c>
      <c r="EC29" s="4">
        <v>2.0</v>
      </c>
      <c r="ED29" s="4">
        <v>2.0</v>
      </c>
      <c r="EE29" s="4">
        <v>3.0</v>
      </c>
      <c r="EF29" s="4">
        <v>0.0</v>
      </c>
      <c r="EG29" s="4">
        <v>1.0</v>
      </c>
      <c r="EH29" s="4">
        <v>1.0</v>
      </c>
      <c r="EI29" s="4">
        <v>2.0</v>
      </c>
      <c r="EJ29" s="2" t="s">
        <v>199</v>
      </c>
      <c r="EK29" s="2" t="s">
        <v>215</v>
      </c>
      <c r="EL29" s="37">
        <v>4.0</v>
      </c>
      <c r="EM29" s="37">
        <v>2.0</v>
      </c>
      <c r="EN29" s="37">
        <v>1.0</v>
      </c>
      <c r="EO29" s="37">
        <v>1.0</v>
      </c>
      <c r="EP29" s="37">
        <v>0.0</v>
      </c>
      <c r="EQ29" s="37">
        <v>0.0</v>
      </c>
      <c r="ER29" s="37">
        <v>1.0</v>
      </c>
      <c r="ES29" s="2"/>
      <c r="ET29" s="2"/>
      <c r="EU29" s="2"/>
      <c r="EV29" s="2"/>
      <c r="EW29" s="37">
        <v>2.0</v>
      </c>
      <c r="EX29" s="2" t="s">
        <v>201</v>
      </c>
      <c r="EY29" s="43">
        <v>41456.0</v>
      </c>
      <c r="EZ29" s="2" t="s">
        <v>214</v>
      </c>
      <c r="FA29" s="2" t="s">
        <v>202</v>
      </c>
      <c r="FB29" s="2" t="s">
        <v>203</v>
      </c>
      <c r="FC29" s="2" t="s">
        <v>204</v>
      </c>
      <c r="FD29" s="2" t="s">
        <v>204</v>
      </c>
      <c r="FE29" s="37">
        <v>1.0</v>
      </c>
      <c r="FF29" s="37">
        <v>0.0</v>
      </c>
      <c r="FG29" s="37">
        <v>0.0</v>
      </c>
      <c r="FH29" s="37">
        <v>0.0</v>
      </c>
      <c r="FI29" s="37">
        <v>1.0</v>
      </c>
      <c r="FJ29" s="37">
        <v>0.0</v>
      </c>
      <c r="FK29" s="37">
        <v>1.0</v>
      </c>
      <c r="FL29" s="2"/>
      <c r="FM29" s="2" t="s">
        <v>204</v>
      </c>
      <c r="FN29" s="37">
        <v>1.0</v>
      </c>
      <c r="FO29" s="37">
        <v>0.0</v>
      </c>
      <c r="FP29" s="37">
        <v>0.0</v>
      </c>
      <c r="FQ29" s="37">
        <v>0.0</v>
      </c>
      <c r="FR29" s="37">
        <v>1.0</v>
      </c>
      <c r="FS29" s="37">
        <v>0.0</v>
      </c>
      <c r="FT29" s="37">
        <v>1.0</v>
      </c>
      <c r="FU29" s="2"/>
      <c r="FV29" s="2" t="s">
        <v>217</v>
      </c>
      <c r="FW29" s="37">
        <v>1.0</v>
      </c>
      <c r="FX29" s="37">
        <v>0.0</v>
      </c>
      <c r="FY29" s="37">
        <v>0.0</v>
      </c>
      <c r="FZ29" s="37">
        <v>0.0</v>
      </c>
      <c r="GA29" s="24"/>
      <c r="GB29" s="2" t="s">
        <v>218</v>
      </c>
      <c r="GC29" s="2" t="s">
        <v>208</v>
      </c>
      <c r="GD29" s="37">
        <v>4.0</v>
      </c>
      <c r="GE29" s="2"/>
      <c r="GF29" s="2" t="s">
        <v>209</v>
      </c>
      <c r="GG29" s="2"/>
      <c r="GH29" s="44">
        <v>0.0</v>
      </c>
      <c r="GI29" s="37">
        <v>0.0</v>
      </c>
      <c r="GJ29" s="37">
        <v>0.0</v>
      </c>
      <c r="GK29" s="37">
        <v>1.0</v>
      </c>
      <c r="GL29" s="45">
        <f t="shared" si="9"/>
        <v>0</v>
      </c>
      <c r="GM29" s="37">
        <f t="shared" si="10"/>
        <v>1</v>
      </c>
    </row>
    <row r="30" ht="15.75" customHeight="1">
      <c r="A30" s="1">
        <v>37.0</v>
      </c>
      <c r="B30" s="2" t="s">
        <v>271</v>
      </c>
      <c r="C30" s="55"/>
      <c r="D30" s="4" t="s">
        <v>314</v>
      </c>
      <c r="E30" s="2" t="s">
        <v>315</v>
      </c>
      <c r="F30" s="4">
        <v>1.0</v>
      </c>
      <c r="G30" s="2" t="s">
        <v>196</v>
      </c>
      <c r="H30" s="2" t="s">
        <v>197</v>
      </c>
      <c r="I30" s="2">
        <v>3.0</v>
      </c>
      <c r="J30" s="2">
        <v>9.0</v>
      </c>
      <c r="K30" s="2" t="s">
        <v>279</v>
      </c>
      <c r="L30" s="2">
        <v>42667.0</v>
      </c>
      <c r="M30" s="2">
        <v>6095.3</v>
      </c>
      <c r="N30" s="29">
        <v>0.958504028320312</v>
      </c>
      <c r="O30" s="30">
        <v>0.2450179339</v>
      </c>
      <c r="P30" s="30">
        <v>0.4874583332</v>
      </c>
      <c r="Q30" s="2">
        <v>3.880435</v>
      </c>
      <c r="R30" s="2">
        <v>91875.23913</v>
      </c>
      <c r="S30" s="2">
        <v>583.588362</v>
      </c>
      <c r="T30" s="2">
        <v>0.887329</v>
      </c>
      <c r="U30" s="2">
        <v>2.842049</v>
      </c>
      <c r="V30" s="2">
        <v>2430.01087</v>
      </c>
      <c r="W30" s="2">
        <v>107.166323</v>
      </c>
      <c r="X30" s="2">
        <v>1.016765</v>
      </c>
      <c r="Y30" s="2">
        <v>3.293454</v>
      </c>
      <c r="Z30" s="2">
        <v>100.065217</v>
      </c>
      <c r="AA30" s="2">
        <v>25.932165</v>
      </c>
      <c r="AB30" s="2">
        <v>0.986048</v>
      </c>
      <c r="AC30" s="2">
        <v>3.295031</v>
      </c>
      <c r="AD30" s="2">
        <v>812.869565</v>
      </c>
      <c r="AE30" s="2">
        <v>61.02435</v>
      </c>
      <c r="AF30" s="2">
        <v>1.02588</v>
      </c>
      <c r="AG30" s="2">
        <v>3.036223</v>
      </c>
      <c r="AH30" s="56">
        <f t="shared" ref="AH30:AH31" si="17">1.75/10</f>
        <v>0.175</v>
      </c>
      <c r="AI30" s="29">
        <v>3.155390741773487</v>
      </c>
      <c r="AJ30" s="30">
        <v>0.15483280447190625</v>
      </c>
      <c r="AK30" s="30">
        <v>0.422058033113518</v>
      </c>
      <c r="AL30" s="2">
        <v>3.5475</v>
      </c>
      <c r="AM30" s="2">
        <v>182884.8575</v>
      </c>
      <c r="AN30" s="2">
        <v>643.093149</v>
      </c>
      <c r="AO30" s="2">
        <v>0.917929</v>
      </c>
      <c r="AP30" s="2">
        <v>2.847774</v>
      </c>
      <c r="AQ30" s="2">
        <v>3292.03</v>
      </c>
      <c r="AR30" s="2">
        <v>118.818771</v>
      </c>
      <c r="AS30" s="2">
        <v>1.00423</v>
      </c>
      <c r="AT30" s="2">
        <v>3.301294</v>
      </c>
      <c r="AU30" s="2">
        <v>1019.2375</v>
      </c>
      <c r="AV30" s="2">
        <v>25.295857</v>
      </c>
      <c r="AW30" s="2">
        <v>3.172376</v>
      </c>
      <c r="AX30" s="2">
        <v>0.970215</v>
      </c>
      <c r="AY30" s="2">
        <v>138.97</v>
      </c>
      <c r="AZ30" s="2">
        <v>66.553848</v>
      </c>
      <c r="BA30" s="2">
        <v>0.992455</v>
      </c>
      <c r="BB30" s="2">
        <v>2.99289</v>
      </c>
      <c r="BC30" s="31">
        <v>0.183</v>
      </c>
      <c r="BD30" s="32">
        <v>0.183</v>
      </c>
      <c r="BE30" s="56">
        <f t="shared" ref="BE30:BE31" si="18">1.75/10</f>
        <v>0.175</v>
      </c>
      <c r="BF30" s="56">
        <v>0.174</v>
      </c>
      <c r="BG30" s="34"/>
      <c r="BH30" s="34"/>
      <c r="BI30" s="34"/>
      <c r="BJ30" s="34"/>
      <c r="BK30" s="34"/>
      <c r="BL30" s="34"/>
      <c r="BM30" s="34"/>
      <c r="BN30" s="34"/>
      <c r="BO30" s="34"/>
      <c r="BP30" s="34"/>
      <c r="BQ30" s="35">
        <f t="shared" si="1"/>
        <v>3</v>
      </c>
      <c r="BR30" s="36">
        <v>0.859030963532378</v>
      </c>
      <c r="BS30" s="37">
        <v>0.19674960376253042</v>
      </c>
      <c r="BT30" s="38">
        <v>0.4687385702393121</v>
      </c>
      <c r="BU30" s="39">
        <v>0.177</v>
      </c>
      <c r="BV30" s="37">
        <v>3.8019270000000005</v>
      </c>
      <c r="BW30" s="37">
        <v>103.09354766666667</v>
      </c>
      <c r="BX30" s="37">
        <v>25.489688</v>
      </c>
      <c r="BY30" s="37">
        <v>0.9977396666666666</v>
      </c>
      <c r="BZ30" s="37">
        <v>3.284015</v>
      </c>
      <c r="CA30" s="37">
        <v>114177.63811766666</v>
      </c>
      <c r="CB30" s="37">
        <v>642.5052023333334</v>
      </c>
      <c r="CC30" s="37">
        <v>0.892366</v>
      </c>
      <c r="CD30" s="37">
        <v>2.8469990000000003</v>
      </c>
      <c r="CE30" s="37">
        <v>2219.4970420000004</v>
      </c>
      <c r="CF30" s="37">
        <v>104.66988399999998</v>
      </c>
      <c r="CG30" s="37">
        <v>1.027588333333333</v>
      </c>
      <c r="CH30" s="37">
        <v>3.2890669999999997</v>
      </c>
      <c r="CI30" s="37">
        <v>774.9740499999999</v>
      </c>
      <c r="CJ30" s="2">
        <v>59.954261</v>
      </c>
      <c r="CK30" s="2">
        <v>1.030189</v>
      </c>
      <c r="CL30" s="2">
        <v>3.021617666666667</v>
      </c>
      <c r="CM30" s="57">
        <f t="shared" si="2"/>
        <v>4</v>
      </c>
      <c r="CN30" s="58">
        <f t="shared" si="3"/>
        <v>3.888888889</v>
      </c>
      <c r="CO30" s="4">
        <v>6.0</v>
      </c>
      <c r="CP30" s="4">
        <v>5.0</v>
      </c>
      <c r="CQ30" s="4">
        <v>1.0</v>
      </c>
      <c r="CR30" s="4">
        <v>2.0</v>
      </c>
      <c r="CS30" s="4">
        <v>5.0</v>
      </c>
      <c r="CT30" s="4">
        <v>4.0</v>
      </c>
      <c r="CU30" s="4">
        <v>5.0</v>
      </c>
      <c r="CV30" s="4">
        <v>6.0</v>
      </c>
      <c r="CW30" s="4">
        <v>1.0</v>
      </c>
      <c r="CX30" s="4">
        <f t="shared" si="4"/>
        <v>10</v>
      </c>
      <c r="CY30" s="59" t="str">
        <f t="shared" si="16"/>
        <v>1</v>
      </c>
      <c r="CZ30" s="59" t="str">
        <f t="shared" si="6"/>
        <v>1</v>
      </c>
      <c r="DA30" s="4">
        <f t="shared" si="7"/>
        <v>0</v>
      </c>
      <c r="DB30" s="59" t="str">
        <f t="shared" si="15"/>
        <v>0</v>
      </c>
      <c r="DC30" s="59" t="str">
        <f t="shared" si="8"/>
        <v>0</v>
      </c>
      <c r="DD30" s="4">
        <v>1.0</v>
      </c>
      <c r="DE30" s="4">
        <v>2.0</v>
      </c>
      <c r="DF30" s="4">
        <v>1.0</v>
      </c>
      <c r="DG30" s="4">
        <v>2.0</v>
      </c>
      <c r="DH30" s="4">
        <v>1.0</v>
      </c>
      <c r="DI30" s="4">
        <v>2.0</v>
      </c>
      <c r="DJ30" s="4">
        <v>0.0</v>
      </c>
      <c r="DK30" s="4">
        <v>1.0</v>
      </c>
      <c r="DL30" s="4">
        <v>1.0</v>
      </c>
      <c r="DM30" s="4">
        <v>2.0</v>
      </c>
      <c r="DN30" s="4">
        <v>2.0</v>
      </c>
      <c r="DO30" s="4">
        <v>3.0</v>
      </c>
      <c r="DP30" s="60">
        <v>1.0</v>
      </c>
      <c r="DQ30" s="60">
        <v>2.0</v>
      </c>
      <c r="DR30" s="60">
        <v>1.0</v>
      </c>
      <c r="DS30" s="60">
        <v>2.0</v>
      </c>
      <c r="DT30" s="60">
        <v>0.0</v>
      </c>
      <c r="DU30" s="60">
        <v>1.0</v>
      </c>
      <c r="DV30" s="60">
        <v>2.0</v>
      </c>
      <c r="DW30" s="60">
        <v>3.0</v>
      </c>
      <c r="DX30" s="60">
        <v>0.0</v>
      </c>
      <c r="DY30" s="60">
        <v>1.0</v>
      </c>
      <c r="DZ30" s="60">
        <v>0.0</v>
      </c>
      <c r="EA30" s="60">
        <v>1.0</v>
      </c>
      <c r="EB30" s="4">
        <v>0.0</v>
      </c>
      <c r="EC30" s="4">
        <v>1.0</v>
      </c>
      <c r="ED30" s="4">
        <v>2.0</v>
      </c>
      <c r="EE30" s="4">
        <v>3.0</v>
      </c>
      <c r="EF30" s="4">
        <v>0.0</v>
      </c>
      <c r="EG30" s="4">
        <v>1.0</v>
      </c>
      <c r="EH30" s="4">
        <v>2.0</v>
      </c>
      <c r="EI30" s="4">
        <v>3.0</v>
      </c>
      <c r="EJ30" s="2" t="s">
        <v>199</v>
      </c>
      <c r="EK30" s="2" t="s">
        <v>251</v>
      </c>
      <c r="EL30" s="37">
        <v>3.0</v>
      </c>
      <c r="EM30" s="37">
        <v>2.0</v>
      </c>
      <c r="EN30" s="37">
        <v>0.0</v>
      </c>
      <c r="EO30" s="37">
        <v>1.0</v>
      </c>
      <c r="EP30" s="37">
        <v>0.0</v>
      </c>
      <c r="EQ30" s="37">
        <v>0.0</v>
      </c>
      <c r="ER30" s="37">
        <v>0.0</v>
      </c>
      <c r="ES30" s="37">
        <v>1.0</v>
      </c>
      <c r="ET30" s="37">
        <v>0.0</v>
      </c>
      <c r="EU30" s="37">
        <v>0.0</v>
      </c>
      <c r="EV30" s="2"/>
      <c r="EW30" s="37">
        <v>0.0</v>
      </c>
      <c r="EX30" s="2" t="s">
        <v>242</v>
      </c>
      <c r="EY30" s="46">
        <v>41548.0</v>
      </c>
      <c r="EZ30" s="2" t="s">
        <v>196</v>
      </c>
      <c r="FA30" s="2" t="s">
        <v>262</v>
      </c>
      <c r="FB30" s="2" t="s">
        <v>203</v>
      </c>
      <c r="FC30" s="2" t="s">
        <v>205</v>
      </c>
      <c r="FD30" s="2" t="s">
        <v>204</v>
      </c>
      <c r="FE30" s="37">
        <v>0.0</v>
      </c>
      <c r="FF30" s="37">
        <v>0.0</v>
      </c>
      <c r="FG30" s="37">
        <v>0.0</v>
      </c>
      <c r="FH30" s="37">
        <v>0.0</v>
      </c>
      <c r="FI30" s="37">
        <v>0.0</v>
      </c>
      <c r="FJ30" s="37">
        <v>0.0</v>
      </c>
      <c r="FK30" s="37">
        <v>1.0</v>
      </c>
      <c r="FL30" s="2"/>
      <c r="FM30" s="2" t="s">
        <v>204</v>
      </c>
      <c r="FN30" s="37">
        <v>0.0</v>
      </c>
      <c r="FO30" s="37">
        <v>0.0</v>
      </c>
      <c r="FP30" s="37">
        <v>0.0</v>
      </c>
      <c r="FQ30" s="37">
        <v>0.0</v>
      </c>
      <c r="FR30" s="37">
        <v>0.0</v>
      </c>
      <c r="FS30" s="37">
        <v>0.0</v>
      </c>
      <c r="FT30" s="37">
        <v>1.0</v>
      </c>
      <c r="FU30" s="2"/>
      <c r="FV30" s="2" t="s">
        <v>206</v>
      </c>
      <c r="FW30" s="37">
        <v>0.0</v>
      </c>
      <c r="FX30" s="37">
        <v>1.0</v>
      </c>
      <c r="FY30" s="37">
        <v>0.0</v>
      </c>
      <c r="FZ30" s="37">
        <v>0.0</v>
      </c>
      <c r="GA30" s="2" t="s">
        <v>234</v>
      </c>
      <c r="GB30" s="2" t="s">
        <v>298</v>
      </c>
      <c r="GC30" s="2" t="s">
        <v>243</v>
      </c>
      <c r="GD30" s="37">
        <v>4.0</v>
      </c>
      <c r="GE30" s="2"/>
      <c r="GF30" s="2" t="s">
        <v>209</v>
      </c>
      <c r="GG30" s="2"/>
      <c r="GH30" s="44">
        <v>0.0</v>
      </c>
      <c r="GI30" s="37">
        <v>0.0</v>
      </c>
      <c r="GJ30" s="37">
        <v>3.0</v>
      </c>
      <c r="GK30" s="37">
        <v>0.0</v>
      </c>
      <c r="GL30" s="45">
        <f t="shared" si="9"/>
        <v>0</v>
      </c>
      <c r="GM30" s="37">
        <f t="shared" si="10"/>
        <v>3</v>
      </c>
    </row>
    <row r="31" ht="15.75" customHeight="1">
      <c r="A31" s="1">
        <v>38.0</v>
      </c>
      <c r="B31" s="2" t="s">
        <v>295</v>
      </c>
      <c r="C31" s="2"/>
      <c r="D31" s="2" t="s">
        <v>246</v>
      </c>
      <c r="E31" s="2" t="s">
        <v>316</v>
      </c>
      <c r="F31" s="2">
        <v>1.0</v>
      </c>
      <c r="G31" s="2" t="s">
        <v>196</v>
      </c>
      <c r="H31" s="2" t="s">
        <v>197</v>
      </c>
      <c r="I31" s="2">
        <v>3.0</v>
      </c>
      <c r="J31" s="2">
        <v>9.0</v>
      </c>
      <c r="K31" s="2" t="s">
        <v>279</v>
      </c>
      <c r="L31" s="2"/>
      <c r="M31" s="2"/>
      <c r="N31" s="29">
        <v>1.01438000488281</v>
      </c>
      <c r="O31" s="30">
        <v>0.2375786034</v>
      </c>
      <c r="P31" s="30">
        <v>0.4539665938</v>
      </c>
      <c r="Q31" s="2">
        <v>3.851064</v>
      </c>
      <c r="R31" s="2">
        <v>89539.542553</v>
      </c>
      <c r="S31" s="2">
        <v>580.932402</v>
      </c>
      <c r="T31" s="2">
        <v>0.89016</v>
      </c>
      <c r="U31" s="2">
        <v>2.838216</v>
      </c>
      <c r="V31" s="2">
        <v>2359.489362</v>
      </c>
      <c r="W31" s="2">
        <v>106.437274</v>
      </c>
      <c r="X31" s="2">
        <v>1.022088</v>
      </c>
      <c r="Y31" s="2">
        <v>3.296782</v>
      </c>
      <c r="Z31" s="2">
        <v>113.819149</v>
      </c>
      <c r="AA31" s="2">
        <v>26.404156</v>
      </c>
      <c r="AB31" s="2">
        <v>0.995871</v>
      </c>
      <c r="AC31" s="2">
        <v>3.281766</v>
      </c>
      <c r="AD31" s="2">
        <v>816.223404</v>
      </c>
      <c r="AE31" s="2">
        <v>61.499272</v>
      </c>
      <c r="AF31" s="2">
        <v>1.02871</v>
      </c>
      <c r="AG31" s="2">
        <v>3.035927</v>
      </c>
      <c r="AH31" s="31">
        <f t="shared" si="17"/>
        <v>0.175</v>
      </c>
      <c r="AI31" s="29">
        <v>3.271491293535032</v>
      </c>
      <c r="AJ31" s="30">
        <v>0.1509903892718468</v>
      </c>
      <c r="AK31" s="30">
        <v>0.41069329838546115</v>
      </c>
      <c r="AL31" s="2">
        <v>3.545</v>
      </c>
      <c r="AM31" s="2">
        <v>189885.15</v>
      </c>
      <c r="AN31" s="2">
        <v>643.80385</v>
      </c>
      <c r="AO31" s="2">
        <v>0.915691</v>
      </c>
      <c r="AP31" s="2">
        <v>2.848711</v>
      </c>
      <c r="AQ31" s="2">
        <v>3405.0625</v>
      </c>
      <c r="AR31" s="2">
        <v>121.326565</v>
      </c>
      <c r="AS31" s="2">
        <v>1.0022</v>
      </c>
      <c r="AT31" s="2">
        <v>3.306731</v>
      </c>
      <c r="AU31" s="2">
        <v>1017.7125</v>
      </c>
      <c r="AV31" s="2">
        <v>25.563426</v>
      </c>
      <c r="AW31" s="2">
        <v>3.173804</v>
      </c>
      <c r="AX31" s="2">
        <v>0.965087</v>
      </c>
      <c r="AY31" s="2">
        <v>138.21</v>
      </c>
      <c r="AZ31" s="2">
        <v>67.406359</v>
      </c>
      <c r="BA31" s="2">
        <v>0.988447</v>
      </c>
      <c r="BB31" s="2">
        <v>2.998724</v>
      </c>
      <c r="BC31" s="31">
        <v>0.184</v>
      </c>
      <c r="BD31" s="32">
        <v>0.183</v>
      </c>
      <c r="BE31" s="31">
        <f t="shared" si="18"/>
        <v>0.175</v>
      </c>
      <c r="BF31" s="31">
        <v>0.2</v>
      </c>
      <c r="BG31" s="31">
        <v>0.188</v>
      </c>
      <c r="BH31" s="31">
        <v>0.209</v>
      </c>
      <c r="BI31" s="34"/>
      <c r="BJ31" s="34"/>
      <c r="BK31" s="34"/>
      <c r="BL31" s="34"/>
      <c r="BM31" s="34"/>
      <c r="BN31" s="34"/>
      <c r="BO31" s="34"/>
      <c r="BP31" s="34"/>
      <c r="BQ31" s="35">
        <f t="shared" si="1"/>
        <v>5</v>
      </c>
      <c r="BR31" s="36">
        <v>0.6957014787555732</v>
      </c>
      <c r="BS31" s="37">
        <v>0.10180739032986462</v>
      </c>
      <c r="BT31" s="38">
        <v>0.37716543150201387</v>
      </c>
      <c r="BU31" s="39">
        <v>0.191</v>
      </c>
      <c r="BV31" s="37">
        <v>3.4624982</v>
      </c>
      <c r="BW31" s="37">
        <v>86.4427418</v>
      </c>
      <c r="BX31" s="37">
        <v>23.3742526</v>
      </c>
      <c r="BY31" s="37">
        <v>1.0167528</v>
      </c>
      <c r="BZ31" s="37">
        <v>3.362854</v>
      </c>
      <c r="CA31" s="37">
        <v>238520.19522720002</v>
      </c>
      <c r="CB31" s="37">
        <v>640.4026443999999</v>
      </c>
      <c r="CC31" s="37">
        <v>0.9176048</v>
      </c>
      <c r="CD31" s="37">
        <v>2.8442274000000003</v>
      </c>
      <c r="CE31" s="37">
        <v>2262.9376306</v>
      </c>
      <c r="CF31" s="37">
        <v>100.12825699999999</v>
      </c>
      <c r="CG31" s="37">
        <v>1.0415822</v>
      </c>
      <c r="CH31" s="37">
        <v>3.2806518</v>
      </c>
      <c r="CI31" s="37">
        <v>689.3564038</v>
      </c>
      <c r="CJ31" s="2">
        <v>52.6210462</v>
      </c>
      <c r="CK31" s="2">
        <v>1.0398302</v>
      </c>
      <c r="CL31" s="2">
        <v>3.0574662000000004</v>
      </c>
      <c r="CM31" s="40">
        <f t="shared" si="2"/>
        <v>5.142857143</v>
      </c>
      <c r="CN31" s="41">
        <f t="shared" si="3"/>
        <v>5.333333333</v>
      </c>
      <c r="CO31" s="2">
        <v>6.0</v>
      </c>
      <c r="CP31" s="2">
        <v>6.0</v>
      </c>
      <c r="CQ31" s="2">
        <v>5.0</v>
      </c>
      <c r="CR31" s="2">
        <v>1.0</v>
      </c>
      <c r="CS31" s="2">
        <v>6.0</v>
      </c>
      <c r="CT31" s="2">
        <v>6.0</v>
      </c>
      <c r="CU31" s="2">
        <v>6.0</v>
      </c>
      <c r="CV31" s="2">
        <v>6.0</v>
      </c>
      <c r="CW31" s="2">
        <v>6.0</v>
      </c>
      <c r="CX31" s="2">
        <f t="shared" si="4"/>
        <v>8</v>
      </c>
      <c r="CY31" s="42" t="str">
        <f t="shared" si="16"/>
        <v>0</v>
      </c>
      <c r="CZ31" s="42" t="str">
        <f t="shared" si="6"/>
        <v>0</v>
      </c>
      <c r="DA31" s="2">
        <f t="shared" si="7"/>
        <v>2</v>
      </c>
      <c r="DB31" s="42" t="str">
        <f t="shared" si="15"/>
        <v>0</v>
      </c>
      <c r="DC31" s="42" t="str">
        <f t="shared" si="8"/>
        <v>0</v>
      </c>
      <c r="DD31" s="2">
        <v>1.0</v>
      </c>
      <c r="DE31" s="27">
        <v>2.0</v>
      </c>
      <c r="DF31" s="2">
        <v>1.0</v>
      </c>
      <c r="DG31" s="27">
        <v>2.0</v>
      </c>
      <c r="DH31" s="2">
        <v>1.0</v>
      </c>
      <c r="DI31" s="27">
        <v>2.0</v>
      </c>
      <c r="DJ31" s="2">
        <v>0.0</v>
      </c>
      <c r="DK31" s="27">
        <v>1.0</v>
      </c>
      <c r="DL31" s="2">
        <v>0.0</v>
      </c>
      <c r="DM31" s="27">
        <v>1.0</v>
      </c>
      <c r="DN31" s="2">
        <v>1.0</v>
      </c>
      <c r="DO31" s="27">
        <v>2.0</v>
      </c>
      <c r="DP31" s="2">
        <v>2.0</v>
      </c>
      <c r="DQ31" s="27">
        <v>3.0</v>
      </c>
      <c r="DR31" s="2">
        <v>1.0</v>
      </c>
      <c r="DS31" s="27">
        <v>2.0</v>
      </c>
      <c r="DT31" s="2">
        <v>1.0</v>
      </c>
      <c r="DU31" s="27">
        <v>2.0</v>
      </c>
      <c r="DV31" s="2">
        <v>0.0</v>
      </c>
      <c r="DW31" s="27">
        <v>1.0</v>
      </c>
      <c r="DX31" s="2">
        <v>1.0</v>
      </c>
      <c r="DY31" s="27">
        <v>2.0</v>
      </c>
      <c r="DZ31" s="2">
        <v>1.0</v>
      </c>
      <c r="EA31" s="27">
        <v>2.0</v>
      </c>
      <c r="EB31" s="2">
        <v>0.0</v>
      </c>
      <c r="EC31" s="27">
        <v>1.0</v>
      </c>
      <c r="ED31" s="2">
        <v>2.0</v>
      </c>
      <c r="EE31" s="27">
        <v>3.0</v>
      </c>
      <c r="EF31" s="2">
        <v>0.0</v>
      </c>
      <c r="EG31" s="27">
        <v>1.0</v>
      </c>
      <c r="EH31" s="2">
        <v>0.0</v>
      </c>
      <c r="EI31" s="27">
        <v>1.0</v>
      </c>
      <c r="EJ31" s="2" t="s">
        <v>199</v>
      </c>
      <c r="EK31" s="2" t="s">
        <v>200</v>
      </c>
      <c r="EL31" s="37">
        <v>5.0</v>
      </c>
      <c r="EM31" s="37">
        <v>4.0</v>
      </c>
      <c r="EN31" s="37">
        <v>0.0</v>
      </c>
      <c r="EO31" s="37">
        <v>0.0</v>
      </c>
      <c r="EP31" s="37">
        <v>1.0</v>
      </c>
      <c r="EQ31" s="37">
        <v>2.0</v>
      </c>
      <c r="ER31" s="37">
        <v>0.0</v>
      </c>
      <c r="ES31" s="37">
        <v>1.0</v>
      </c>
      <c r="ET31" s="37">
        <v>0.0</v>
      </c>
      <c r="EU31" s="37">
        <v>0.0</v>
      </c>
      <c r="EV31" s="2"/>
      <c r="EW31" s="37">
        <v>0.0</v>
      </c>
      <c r="EX31" s="2" t="s">
        <v>242</v>
      </c>
      <c r="EY31" s="43">
        <v>41518.0</v>
      </c>
      <c r="EZ31" s="2" t="s">
        <v>196</v>
      </c>
      <c r="FA31" s="2" t="s">
        <v>262</v>
      </c>
      <c r="FB31" s="2" t="s">
        <v>203</v>
      </c>
      <c r="FC31" s="2" t="s">
        <v>205</v>
      </c>
      <c r="FD31" s="2" t="s">
        <v>204</v>
      </c>
      <c r="FE31" s="37">
        <v>1.0</v>
      </c>
      <c r="FF31" s="37">
        <v>0.0</v>
      </c>
      <c r="FG31" s="37">
        <v>0.0</v>
      </c>
      <c r="FH31" s="37">
        <v>0.0</v>
      </c>
      <c r="FI31" s="37">
        <v>0.0</v>
      </c>
      <c r="FJ31" s="37">
        <v>0.0</v>
      </c>
      <c r="FK31" s="37">
        <v>0.0</v>
      </c>
      <c r="FL31" s="2"/>
      <c r="FM31" s="2" t="s">
        <v>204</v>
      </c>
      <c r="FN31" s="37">
        <v>1.0</v>
      </c>
      <c r="FO31" s="37">
        <v>0.0</v>
      </c>
      <c r="FP31" s="37">
        <v>0.0</v>
      </c>
      <c r="FQ31" s="37">
        <v>0.0</v>
      </c>
      <c r="FR31" s="37">
        <v>0.0</v>
      </c>
      <c r="FS31" s="37">
        <v>0.0</v>
      </c>
      <c r="FT31" s="37">
        <v>0.0</v>
      </c>
      <c r="FU31" s="2"/>
      <c r="FV31" s="2" t="s">
        <v>206</v>
      </c>
      <c r="FW31" s="37">
        <v>1.0</v>
      </c>
      <c r="FX31" s="37">
        <v>0.0</v>
      </c>
      <c r="FY31" s="37">
        <v>1.0</v>
      </c>
      <c r="FZ31" s="37">
        <v>0.0</v>
      </c>
      <c r="GA31" s="37">
        <v>8.0</v>
      </c>
      <c r="GB31" s="2" t="s">
        <v>270</v>
      </c>
      <c r="GC31" s="2" t="s">
        <v>263</v>
      </c>
      <c r="GD31" s="37">
        <v>4.0</v>
      </c>
      <c r="GE31" s="2"/>
      <c r="GF31" s="2" t="s">
        <v>209</v>
      </c>
      <c r="GG31" s="2"/>
      <c r="GH31" s="44">
        <v>0.0</v>
      </c>
      <c r="GI31" s="37">
        <v>0.0</v>
      </c>
      <c r="GJ31" s="37">
        <v>5.0</v>
      </c>
      <c r="GK31" s="37">
        <v>0.0</v>
      </c>
      <c r="GL31" s="45">
        <f t="shared" si="9"/>
        <v>0</v>
      </c>
      <c r="GM31" s="37">
        <f t="shared" si="10"/>
        <v>5</v>
      </c>
    </row>
    <row r="32" ht="15.75" customHeight="1">
      <c r="A32" s="1">
        <v>39.0</v>
      </c>
      <c r="B32" s="2" t="s">
        <v>194</v>
      </c>
      <c r="C32" s="2" t="s">
        <v>229</v>
      </c>
      <c r="D32" s="2" t="s">
        <v>317</v>
      </c>
      <c r="E32" s="2" t="s">
        <v>318</v>
      </c>
      <c r="F32" s="2">
        <v>1.0</v>
      </c>
      <c r="G32" s="2" t="s">
        <v>196</v>
      </c>
      <c r="H32" s="2" t="s">
        <v>197</v>
      </c>
      <c r="I32" s="2">
        <v>3.0</v>
      </c>
      <c r="J32" s="2">
        <v>9.0</v>
      </c>
      <c r="K32" s="2" t="s">
        <v>279</v>
      </c>
      <c r="L32" s="2">
        <v>26920.0</v>
      </c>
      <c r="M32" s="2">
        <v>3845.7</v>
      </c>
      <c r="N32" s="29">
        <v>1.1547099609375</v>
      </c>
      <c r="O32" s="30">
        <v>0.1891806712</v>
      </c>
      <c r="P32" s="30">
        <v>0.461096548</v>
      </c>
      <c r="Q32" s="2">
        <v>3.953488</v>
      </c>
      <c r="R32" s="2">
        <v>160061.162791</v>
      </c>
      <c r="S32" s="2">
        <v>571.543658</v>
      </c>
      <c r="T32" s="2">
        <v>0.918031</v>
      </c>
      <c r="U32" s="2">
        <v>2.82467</v>
      </c>
      <c r="V32" s="2">
        <v>2553.523256</v>
      </c>
      <c r="W32" s="2">
        <v>114.898045</v>
      </c>
      <c r="X32" s="2">
        <v>1.068713</v>
      </c>
      <c r="Y32" s="2">
        <v>3.347271</v>
      </c>
      <c r="Z32" s="2">
        <v>109.476744</v>
      </c>
      <c r="AA32" s="2">
        <v>26.477355</v>
      </c>
      <c r="AB32" s="2">
        <v>1.018009</v>
      </c>
      <c r="AC32" s="2">
        <v>3.339069</v>
      </c>
      <c r="AD32" s="2">
        <v>674.94186</v>
      </c>
      <c r="AE32" s="2">
        <v>65.405895</v>
      </c>
      <c r="AF32" s="2">
        <v>1.02794</v>
      </c>
      <c r="AG32" s="2">
        <v>3.151697</v>
      </c>
      <c r="AH32" s="31">
        <f>1.6/10</f>
        <v>0.16</v>
      </c>
      <c r="AI32" s="29">
        <v>2.7995595216898885</v>
      </c>
      <c r="AJ32" s="30">
        <v>0.15789476123459747</v>
      </c>
      <c r="AK32" s="30">
        <v>0.43817346860871353</v>
      </c>
      <c r="AL32" s="2">
        <v>3.82197</v>
      </c>
      <c r="AM32" s="2">
        <v>186842.674242</v>
      </c>
      <c r="AN32" s="2">
        <v>623.416422</v>
      </c>
      <c r="AO32" s="2">
        <v>0.91912</v>
      </c>
      <c r="AP32" s="2">
        <v>2.821835</v>
      </c>
      <c r="AQ32" s="2">
        <v>2885.276515</v>
      </c>
      <c r="AR32" s="2">
        <v>115.68281</v>
      </c>
      <c r="AS32" s="2">
        <v>1.025097</v>
      </c>
      <c r="AT32" s="2">
        <v>3.327455</v>
      </c>
      <c r="AU32" s="2">
        <v>864.965909</v>
      </c>
      <c r="AV32" s="2">
        <v>25.749909</v>
      </c>
      <c r="AW32" s="2">
        <v>3.242311</v>
      </c>
      <c r="AX32" s="2">
        <v>0.97373</v>
      </c>
      <c r="AY32" s="2">
        <v>117.284091</v>
      </c>
      <c r="AZ32" s="2">
        <v>65.443206</v>
      </c>
      <c r="BA32" s="2">
        <v>0.996115</v>
      </c>
      <c r="BB32" s="2">
        <v>3.04813</v>
      </c>
      <c r="BC32" s="31">
        <v>0.182</v>
      </c>
      <c r="BD32" s="32">
        <v>0.183</v>
      </c>
      <c r="BE32" s="31">
        <f>1.6/10</f>
        <v>0.16</v>
      </c>
      <c r="BF32" s="31">
        <v>0.162</v>
      </c>
      <c r="BG32" s="34"/>
      <c r="BH32" s="34"/>
      <c r="BI32" s="34"/>
      <c r="BJ32" s="34"/>
      <c r="BK32" s="34"/>
      <c r="BL32" s="34"/>
      <c r="BM32" s="34"/>
      <c r="BN32" s="34"/>
      <c r="BO32" s="34"/>
      <c r="BP32" s="34"/>
      <c r="BQ32" s="35">
        <f t="shared" si="1"/>
        <v>3</v>
      </c>
      <c r="BR32" s="36">
        <v>0.9250588794552812</v>
      </c>
      <c r="BS32" s="37">
        <v>0.15718316573926464</v>
      </c>
      <c r="BT32" s="38">
        <v>0.407142163429776</v>
      </c>
      <c r="BU32" s="39">
        <v>0.168</v>
      </c>
      <c r="BV32" s="37">
        <v>3.799906333333334</v>
      </c>
      <c r="BW32" s="37">
        <v>102.353694</v>
      </c>
      <c r="BX32" s="37">
        <v>25.472331666666665</v>
      </c>
      <c r="BY32" s="37">
        <v>1.0204753333333334</v>
      </c>
      <c r="BZ32" s="37">
        <v>3.3296889999999997</v>
      </c>
      <c r="CA32" s="37">
        <v>109517.64045466667</v>
      </c>
      <c r="CB32" s="37">
        <v>626.3559893333334</v>
      </c>
      <c r="CC32" s="37">
        <v>0.8966180000000001</v>
      </c>
      <c r="CD32" s="37">
        <v>2.8257100000000004</v>
      </c>
      <c r="CE32" s="37">
        <v>1766.966111</v>
      </c>
      <c r="CF32" s="37">
        <v>100.77751566666666</v>
      </c>
      <c r="CG32" s="37">
        <v>1.0558059999999998</v>
      </c>
      <c r="CH32" s="37">
        <v>3.309048</v>
      </c>
      <c r="CI32" s="37">
        <v>686.675671</v>
      </c>
      <c r="CJ32" s="2">
        <v>59.646931333333335</v>
      </c>
      <c r="CK32" s="2">
        <v>1.0348686666666669</v>
      </c>
      <c r="CL32" s="2">
        <v>3.096677666666667</v>
      </c>
      <c r="CM32" s="40">
        <f t="shared" si="2"/>
        <v>4.142857143</v>
      </c>
      <c r="CN32" s="41">
        <f t="shared" si="3"/>
        <v>4.555555556</v>
      </c>
      <c r="CO32" s="2">
        <v>5.0</v>
      </c>
      <c r="CP32" s="2">
        <v>4.0</v>
      </c>
      <c r="CQ32" s="2">
        <v>1.0</v>
      </c>
      <c r="CR32" s="2">
        <v>4.0</v>
      </c>
      <c r="CS32" s="2">
        <v>5.0</v>
      </c>
      <c r="CT32" s="2">
        <v>5.0</v>
      </c>
      <c r="CU32" s="2">
        <v>5.0</v>
      </c>
      <c r="CV32" s="2">
        <v>6.0</v>
      </c>
      <c r="CW32" s="2">
        <v>6.0</v>
      </c>
      <c r="CX32" s="2">
        <f t="shared" si="4"/>
        <v>7</v>
      </c>
      <c r="CY32" s="42" t="str">
        <f t="shared" si="16"/>
        <v>0</v>
      </c>
      <c r="CZ32" s="42" t="str">
        <f t="shared" si="6"/>
        <v>0</v>
      </c>
      <c r="DA32" s="2">
        <f t="shared" si="7"/>
        <v>2</v>
      </c>
      <c r="DB32" s="42" t="str">
        <f t="shared" si="15"/>
        <v>0</v>
      </c>
      <c r="DC32" s="42" t="str">
        <f t="shared" si="8"/>
        <v>0</v>
      </c>
      <c r="DD32" s="2">
        <v>0.0</v>
      </c>
      <c r="DE32" s="27">
        <v>1.0</v>
      </c>
      <c r="DF32" s="2">
        <v>1.0</v>
      </c>
      <c r="DG32" s="27">
        <v>2.0</v>
      </c>
      <c r="DH32" s="2">
        <v>1.0</v>
      </c>
      <c r="DI32" s="27">
        <v>2.0</v>
      </c>
      <c r="DJ32" s="2">
        <v>0.0</v>
      </c>
      <c r="DK32" s="27">
        <v>1.0</v>
      </c>
      <c r="DL32" s="2">
        <v>1.0</v>
      </c>
      <c r="DM32" s="27">
        <v>2.0</v>
      </c>
      <c r="DN32" s="2">
        <v>0.0</v>
      </c>
      <c r="DO32" s="27">
        <v>1.0</v>
      </c>
      <c r="DP32" s="2">
        <v>1.0</v>
      </c>
      <c r="DQ32" s="27">
        <v>2.0</v>
      </c>
      <c r="DR32" s="2">
        <v>1.0</v>
      </c>
      <c r="DS32" s="27">
        <v>2.0</v>
      </c>
      <c r="DT32" s="2">
        <v>0.0</v>
      </c>
      <c r="DU32" s="27">
        <v>1.0</v>
      </c>
      <c r="DV32" s="2">
        <v>2.0</v>
      </c>
      <c r="DW32" s="27">
        <v>3.0</v>
      </c>
      <c r="DX32" s="2">
        <v>1.0</v>
      </c>
      <c r="DY32" s="27">
        <v>2.0</v>
      </c>
      <c r="DZ32" s="2">
        <v>1.0</v>
      </c>
      <c r="EA32" s="27">
        <v>2.0</v>
      </c>
      <c r="EB32" s="2">
        <v>0.0</v>
      </c>
      <c r="EC32" s="27">
        <v>1.0</v>
      </c>
      <c r="ED32" s="2">
        <v>2.0</v>
      </c>
      <c r="EE32" s="27">
        <v>3.0</v>
      </c>
      <c r="EF32" s="2">
        <v>0.0</v>
      </c>
      <c r="EG32" s="27">
        <v>1.0</v>
      </c>
      <c r="EH32" s="2">
        <v>1.0</v>
      </c>
      <c r="EI32" s="27">
        <v>2.0</v>
      </c>
      <c r="EJ32" s="2" t="s">
        <v>199</v>
      </c>
      <c r="EK32" s="2" t="s">
        <v>251</v>
      </c>
      <c r="EL32" s="70">
        <v>4.0</v>
      </c>
      <c r="EM32" s="37">
        <v>2.0</v>
      </c>
      <c r="EN32" s="37">
        <v>0.0</v>
      </c>
      <c r="EO32" s="37">
        <v>1.0</v>
      </c>
      <c r="EP32" s="37">
        <v>0.0</v>
      </c>
      <c r="EQ32" s="37">
        <v>1.0</v>
      </c>
      <c r="ER32" s="37">
        <v>1.0</v>
      </c>
      <c r="ES32" s="2"/>
      <c r="ET32" s="2"/>
      <c r="EU32" s="2"/>
      <c r="EV32" s="2"/>
      <c r="EW32" s="37">
        <v>2.0</v>
      </c>
      <c r="EX32" s="2" t="s">
        <v>201</v>
      </c>
      <c r="EY32" s="43">
        <v>41334.0</v>
      </c>
      <c r="EZ32" s="2" t="s">
        <v>196</v>
      </c>
      <c r="FA32" s="2" t="s">
        <v>232</v>
      </c>
      <c r="FB32" s="2" t="s">
        <v>233</v>
      </c>
      <c r="FC32" s="2" t="s">
        <v>204</v>
      </c>
      <c r="FD32" s="2" t="s">
        <v>204</v>
      </c>
      <c r="FE32" s="37">
        <v>1.0</v>
      </c>
      <c r="FF32" s="37">
        <v>0.0</v>
      </c>
      <c r="FG32" s="37">
        <v>0.0</v>
      </c>
      <c r="FH32" s="37">
        <v>0.0</v>
      </c>
      <c r="FI32" s="37">
        <v>1.0</v>
      </c>
      <c r="FJ32" s="37">
        <v>0.0</v>
      </c>
      <c r="FK32" s="37">
        <v>0.0</v>
      </c>
      <c r="FL32" s="2"/>
      <c r="FM32" s="2" t="s">
        <v>204</v>
      </c>
      <c r="FN32" s="37">
        <v>1.0</v>
      </c>
      <c r="FO32" s="37">
        <v>0.0</v>
      </c>
      <c r="FP32" s="37">
        <v>1.0</v>
      </c>
      <c r="FQ32" s="37">
        <v>0.0</v>
      </c>
      <c r="FR32" s="37">
        <v>1.0</v>
      </c>
      <c r="FS32" s="37">
        <v>0.0</v>
      </c>
      <c r="FT32" s="37">
        <v>0.0</v>
      </c>
      <c r="FU32" s="2"/>
      <c r="FV32" s="2" t="s">
        <v>206</v>
      </c>
      <c r="FW32" s="37">
        <v>0.0</v>
      </c>
      <c r="FX32" s="37">
        <v>1.0</v>
      </c>
      <c r="FY32" s="37">
        <v>0.0</v>
      </c>
      <c r="FZ32" s="37">
        <v>0.0</v>
      </c>
      <c r="GA32" s="37">
        <v>9.0</v>
      </c>
      <c r="GB32" s="2" t="s">
        <v>207</v>
      </c>
      <c r="GC32" s="2" t="s">
        <v>208</v>
      </c>
      <c r="GD32" s="37">
        <v>1.0</v>
      </c>
      <c r="GE32" s="2" t="s">
        <v>319</v>
      </c>
      <c r="GF32" s="2" t="s">
        <v>209</v>
      </c>
      <c r="GG32" s="2"/>
      <c r="GH32" s="44">
        <v>2.0</v>
      </c>
      <c r="GI32" s="37">
        <v>0.0</v>
      </c>
      <c r="GJ32" s="37">
        <v>0.0</v>
      </c>
      <c r="GK32" s="37">
        <v>0.0</v>
      </c>
      <c r="GL32" s="45">
        <f t="shared" si="9"/>
        <v>2</v>
      </c>
      <c r="GM32" s="37">
        <f t="shared" si="10"/>
        <v>0</v>
      </c>
    </row>
    <row r="33" ht="15.75" customHeight="1">
      <c r="A33" s="1">
        <v>40.0</v>
      </c>
      <c r="B33" s="2" t="s">
        <v>239</v>
      </c>
      <c r="D33" s="2" t="s">
        <v>320</v>
      </c>
      <c r="E33" s="2" t="s">
        <v>321</v>
      </c>
      <c r="F33" s="2">
        <v>2.0</v>
      </c>
      <c r="G33" s="2"/>
      <c r="H33" s="2" t="s">
        <v>197</v>
      </c>
      <c r="I33" s="2">
        <v>3.0</v>
      </c>
      <c r="J33" s="2">
        <v>9.0</v>
      </c>
      <c r="K33" s="2" t="s">
        <v>322</v>
      </c>
      <c r="L33" s="2">
        <v>55172.0</v>
      </c>
      <c r="M33" s="2">
        <v>7881.7</v>
      </c>
      <c r="N33" s="29">
        <v>0.769833984375</v>
      </c>
      <c r="O33" s="30">
        <v>0.2062767705</v>
      </c>
      <c r="P33" s="30">
        <v>0.526254183</v>
      </c>
      <c r="Q33" s="2">
        <v>4.2</v>
      </c>
      <c r="R33" s="2">
        <v>156039.457143</v>
      </c>
      <c r="S33" s="2">
        <v>541.248873</v>
      </c>
      <c r="T33" s="2">
        <v>0.912352</v>
      </c>
      <c r="U33" s="2">
        <v>2.780958</v>
      </c>
      <c r="V33" s="2">
        <v>2831.814286</v>
      </c>
      <c r="W33" s="2">
        <v>121.800449</v>
      </c>
      <c r="X33" s="2">
        <v>1.025762</v>
      </c>
      <c r="Y33" s="2">
        <v>3.353768</v>
      </c>
      <c r="Z33" s="2">
        <v>195.128571</v>
      </c>
      <c r="AA33" s="2">
        <v>35.117903</v>
      </c>
      <c r="AB33" s="2">
        <v>0.992512</v>
      </c>
      <c r="AC33" s="2">
        <v>3.202906</v>
      </c>
      <c r="AD33" s="2">
        <v>1405.942857</v>
      </c>
      <c r="AE33" s="2">
        <v>83.67894</v>
      </c>
      <c r="AF33" s="2">
        <v>1.002686</v>
      </c>
      <c r="AG33" s="2">
        <v>3.028257</v>
      </c>
      <c r="AH33" s="31">
        <f>1.8/10</f>
        <v>0.18</v>
      </c>
      <c r="AI33" s="29">
        <v>2.265240715392118</v>
      </c>
      <c r="AJ33" s="30">
        <v>0.15963670021893936</v>
      </c>
      <c r="AK33" s="30">
        <v>0.5765417139302602</v>
      </c>
      <c r="AL33" s="2">
        <v>3.817043</v>
      </c>
      <c r="AM33" s="2">
        <v>146396.977444</v>
      </c>
      <c r="AN33" s="2">
        <v>594.502401</v>
      </c>
      <c r="AO33" s="2">
        <v>0.920354</v>
      </c>
      <c r="AP33" s="2">
        <v>2.783718</v>
      </c>
      <c r="AQ33" s="2">
        <v>2613.699248</v>
      </c>
      <c r="AR33" s="2">
        <v>118.220311</v>
      </c>
      <c r="AS33" s="2">
        <v>1.054625</v>
      </c>
      <c r="AT33" s="2">
        <v>3.337008</v>
      </c>
      <c r="AU33" s="2">
        <v>1514.634085</v>
      </c>
      <c r="AV33" s="2">
        <v>34.348616</v>
      </c>
      <c r="AW33" s="2">
        <v>3.212867</v>
      </c>
      <c r="AX33" s="2">
        <v>1.017855</v>
      </c>
      <c r="AY33" s="2">
        <v>218.546366</v>
      </c>
      <c r="AZ33" s="2">
        <v>83.653997</v>
      </c>
      <c r="BA33" s="2">
        <v>1.024952</v>
      </c>
      <c r="BB33" s="2">
        <v>3.031405</v>
      </c>
      <c r="BC33" s="31">
        <v>0.18</v>
      </c>
      <c r="BD33" s="32">
        <v>0.183</v>
      </c>
      <c r="BE33" s="31">
        <f>1.8/10</f>
        <v>0.18</v>
      </c>
      <c r="BF33" s="31">
        <v>0.172</v>
      </c>
      <c r="BG33" s="34"/>
      <c r="BH33" s="34"/>
      <c r="BI33" s="34"/>
      <c r="BJ33" s="34"/>
      <c r="BK33" s="34"/>
      <c r="BL33" s="34"/>
      <c r="BM33" s="34"/>
      <c r="BN33" s="34"/>
      <c r="BO33" s="34"/>
      <c r="BP33" s="34"/>
      <c r="BQ33" s="35">
        <f t="shared" si="1"/>
        <v>3</v>
      </c>
      <c r="BR33" s="36">
        <v>0.8221622606223461</v>
      </c>
      <c r="BS33" s="37">
        <v>0.17357686596478938</v>
      </c>
      <c r="BT33" s="38">
        <v>0.4941171591166768</v>
      </c>
      <c r="BU33" s="39">
        <v>0.178</v>
      </c>
      <c r="BV33" s="37">
        <v>3.84802</v>
      </c>
      <c r="BW33" s="37">
        <v>159.02295433333333</v>
      </c>
      <c r="BX33" s="37">
        <v>29.721339</v>
      </c>
      <c r="BY33" s="37">
        <v>1.0123133333333334</v>
      </c>
      <c r="BZ33" s="37">
        <v>3.232378666666667</v>
      </c>
      <c r="CA33" s="37">
        <v>155179.38278133332</v>
      </c>
      <c r="CB33" s="37">
        <v>630.9771383333333</v>
      </c>
      <c r="CC33" s="37">
        <v>0.9288386666666666</v>
      </c>
      <c r="CD33" s="37">
        <v>2.8318019999999997</v>
      </c>
      <c r="CE33" s="37">
        <v>2982.872208666667</v>
      </c>
      <c r="CF33" s="37">
        <v>119.31459199999999</v>
      </c>
      <c r="CG33" s="37">
        <v>1.0462073333333333</v>
      </c>
      <c r="CH33" s="37">
        <v>3.3232416666666666</v>
      </c>
      <c r="CI33" s="37">
        <v>1116.9355506666668</v>
      </c>
      <c r="CJ33" s="2">
        <v>71.070577</v>
      </c>
      <c r="CK33" s="2">
        <v>1.032703</v>
      </c>
      <c r="CL33" s="2">
        <v>3.021979</v>
      </c>
      <c r="CM33" s="40">
        <f t="shared" si="2"/>
        <v>3.857142857</v>
      </c>
      <c r="CN33" s="41">
        <f t="shared" si="3"/>
        <v>3.777777778</v>
      </c>
      <c r="CO33" s="2">
        <v>5.0</v>
      </c>
      <c r="CP33" s="2">
        <v>3.0</v>
      </c>
      <c r="CQ33" s="2">
        <v>6.0</v>
      </c>
      <c r="CR33" s="2">
        <v>1.0</v>
      </c>
      <c r="CS33" s="2">
        <v>4.0</v>
      </c>
      <c r="CT33" s="2">
        <v>2.0</v>
      </c>
      <c r="CU33" s="2">
        <v>6.0</v>
      </c>
      <c r="CV33" s="2">
        <v>3.0</v>
      </c>
      <c r="CW33" s="2">
        <v>4.0</v>
      </c>
      <c r="CX33" s="2">
        <f t="shared" si="4"/>
        <v>9</v>
      </c>
      <c r="CY33" s="42" t="str">
        <f t="shared" si="16"/>
        <v>0</v>
      </c>
      <c r="CZ33" s="42" t="str">
        <f t="shared" si="6"/>
        <v>0</v>
      </c>
      <c r="DA33" s="2">
        <f t="shared" si="7"/>
        <v>1</v>
      </c>
      <c r="DB33" s="42" t="str">
        <f t="shared" si="15"/>
        <v>0</v>
      </c>
      <c r="DC33" s="42" t="str">
        <f t="shared" si="8"/>
        <v>0</v>
      </c>
      <c r="DD33" s="2">
        <v>2.0</v>
      </c>
      <c r="DE33" s="27">
        <v>3.0</v>
      </c>
      <c r="DF33" s="2">
        <v>0.0</v>
      </c>
      <c r="DG33" s="27">
        <v>1.0</v>
      </c>
      <c r="DH33" s="2">
        <v>1.0</v>
      </c>
      <c r="DI33" s="27">
        <v>2.0</v>
      </c>
      <c r="DJ33" s="2">
        <v>1.0</v>
      </c>
      <c r="DK33" s="27">
        <v>2.0</v>
      </c>
      <c r="DL33" s="2">
        <v>0.0</v>
      </c>
      <c r="DM33" s="27">
        <v>1.0</v>
      </c>
      <c r="DN33" s="2">
        <v>2.0</v>
      </c>
      <c r="DO33" s="27">
        <v>3.0</v>
      </c>
      <c r="DP33" s="2">
        <v>1.0</v>
      </c>
      <c r="DQ33" s="27">
        <v>2.0</v>
      </c>
      <c r="DR33" s="2">
        <v>2.0</v>
      </c>
      <c r="DS33" s="27">
        <v>3.0</v>
      </c>
      <c r="DT33" s="2">
        <v>0.0</v>
      </c>
      <c r="DU33" s="27">
        <v>1.0</v>
      </c>
      <c r="DV33" s="2">
        <v>0.0</v>
      </c>
      <c r="DW33" s="27">
        <v>1.0</v>
      </c>
      <c r="DX33" s="2">
        <v>0.0</v>
      </c>
      <c r="DY33" s="27">
        <v>1.0</v>
      </c>
      <c r="DZ33" s="2">
        <v>0.0</v>
      </c>
      <c r="EA33" s="27">
        <v>1.0</v>
      </c>
      <c r="EB33" s="2">
        <v>1.0</v>
      </c>
      <c r="EC33" s="27">
        <v>2.0</v>
      </c>
      <c r="ED33" s="2">
        <v>1.0</v>
      </c>
      <c r="EE33" s="27">
        <v>2.0</v>
      </c>
      <c r="EF33" s="2">
        <v>0.0</v>
      </c>
      <c r="EG33" s="27">
        <v>1.0</v>
      </c>
      <c r="EH33" s="2">
        <v>0.0</v>
      </c>
      <c r="EI33" s="27">
        <v>1.0</v>
      </c>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44">
        <v>1.0</v>
      </c>
      <c r="GI33" s="37">
        <v>0.0</v>
      </c>
      <c r="GJ33" s="37">
        <v>0.0</v>
      </c>
      <c r="GK33" s="37">
        <v>0.0</v>
      </c>
      <c r="GL33" s="45">
        <f t="shared" si="9"/>
        <v>1</v>
      </c>
      <c r="GM33" s="37">
        <f t="shared" si="10"/>
        <v>0</v>
      </c>
    </row>
    <row r="34" ht="15.75" customHeight="1">
      <c r="A34" s="1">
        <v>42.0</v>
      </c>
      <c r="B34" s="2" t="s">
        <v>323</v>
      </c>
      <c r="D34" s="2" t="s">
        <v>324</v>
      </c>
      <c r="E34" s="2" t="s">
        <v>325</v>
      </c>
      <c r="F34" s="2">
        <v>2.0</v>
      </c>
      <c r="G34" s="2" t="s">
        <v>214</v>
      </c>
      <c r="H34" s="2" t="s">
        <v>197</v>
      </c>
      <c r="I34" s="2">
        <v>3.0</v>
      </c>
      <c r="J34" s="2">
        <v>9.0</v>
      </c>
      <c r="K34" s="2" t="s">
        <v>322</v>
      </c>
      <c r="L34" s="2">
        <v>41372.0</v>
      </c>
      <c r="M34" s="2">
        <v>5910.3</v>
      </c>
      <c r="N34" s="29">
        <v>0.865215026855468</v>
      </c>
      <c r="O34" s="30">
        <v>0.1612837514</v>
      </c>
      <c r="P34" s="30">
        <v>0.4140279285</v>
      </c>
      <c r="Q34" s="2">
        <v>3.912281</v>
      </c>
      <c r="R34" s="2">
        <v>160234.22807</v>
      </c>
      <c r="S34" s="2">
        <v>586.646183</v>
      </c>
      <c r="T34" s="2">
        <v>0.921406</v>
      </c>
      <c r="U34" s="2">
        <v>2.846461</v>
      </c>
      <c r="V34" s="2">
        <v>3795.052632</v>
      </c>
      <c r="W34" s="2">
        <v>128.386865</v>
      </c>
      <c r="X34" s="2">
        <v>1.00766</v>
      </c>
      <c r="Y34" s="2">
        <v>3.334059</v>
      </c>
      <c r="Z34" s="2">
        <v>135.315789</v>
      </c>
      <c r="AA34" s="2">
        <v>26.770002</v>
      </c>
      <c r="AB34" s="2">
        <v>0.954682</v>
      </c>
      <c r="AC34" s="2">
        <v>3.190822</v>
      </c>
      <c r="AD34" s="2">
        <v>1017.149123</v>
      </c>
      <c r="AE34" s="2">
        <v>69.924619</v>
      </c>
      <c r="AF34" s="2">
        <v>0.998758</v>
      </c>
      <c r="AG34" s="2">
        <v>3.034982</v>
      </c>
      <c r="AH34" s="31">
        <f>1.95/10</f>
        <v>0.195</v>
      </c>
      <c r="AI34" s="29">
        <v>4.055386147109872</v>
      </c>
      <c r="AJ34" s="30">
        <v>0.14346772921861992</v>
      </c>
      <c r="AK34" s="30">
        <v>0.3987561595021142</v>
      </c>
      <c r="AL34" s="2">
        <v>3.83455</v>
      </c>
      <c r="AM34" s="2">
        <v>171664.40146</v>
      </c>
      <c r="AN34" s="2">
        <v>633.738631</v>
      </c>
      <c r="AO34" s="2">
        <v>0.904714</v>
      </c>
      <c r="AP34" s="2">
        <v>2.835442</v>
      </c>
      <c r="AQ34" s="2">
        <v>3141.596107</v>
      </c>
      <c r="AR34" s="2">
        <v>121.87359</v>
      </c>
      <c r="AS34" s="2">
        <v>1.006577</v>
      </c>
      <c r="AT34" s="2">
        <v>3.325111</v>
      </c>
      <c r="AU34" s="2">
        <v>1039.863747</v>
      </c>
      <c r="AV34" s="2">
        <v>28.085901</v>
      </c>
      <c r="AW34" s="2">
        <v>3.196046</v>
      </c>
      <c r="AX34" s="2">
        <v>0.977931</v>
      </c>
      <c r="AY34" s="2">
        <v>152.175182</v>
      </c>
      <c r="AZ34" s="2">
        <v>72.251092</v>
      </c>
      <c r="BA34" s="2">
        <v>0.99636</v>
      </c>
      <c r="BB34" s="2">
        <v>3.033338</v>
      </c>
      <c r="BC34" s="31">
        <v>0.184</v>
      </c>
      <c r="BD34" s="32">
        <v>0.183</v>
      </c>
      <c r="BE34" s="31">
        <f>1.95/10</f>
        <v>0.195</v>
      </c>
      <c r="BF34" s="31">
        <v>0.179</v>
      </c>
      <c r="BG34" s="31">
        <v>0.182</v>
      </c>
      <c r="BH34" s="31">
        <v>0.182</v>
      </c>
      <c r="BI34" s="33">
        <v>0.192</v>
      </c>
      <c r="BJ34" s="33">
        <v>0.193</v>
      </c>
      <c r="BK34" s="34"/>
      <c r="BL34" s="34"/>
      <c r="BM34" s="34"/>
      <c r="BN34" s="34"/>
      <c r="BO34" s="34"/>
      <c r="BP34" s="34"/>
      <c r="BQ34" s="35">
        <f t="shared" si="1"/>
        <v>7</v>
      </c>
      <c r="BR34" s="36">
        <v>1.0330195489362488</v>
      </c>
      <c r="BS34" s="37">
        <v>0.11955810402444908</v>
      </c>
      <c r="BT34" s="38">
        <v>0.3949546756198389</v>
      </c>
      <c r="BU34" s="39">
        <v>0.187</v>
      </c>
      <c r="BV34" s="37">
        <v>3.805955428571429</v>
      </c>
      <c r="BW34" s="37">
        <v>147.27700114285716</v>
      </c>
      <c r="BX34" s="37">
        <v>28.211335142857145</v>
      </c>
      <c r="BY34" s="37">
        <v>0.9844995714285714</v>
      </c>
      <c r="BZ34" s="37">
        <v>3.1903975714285715</v>
      </c>
      <c r="CA34" s="37">
        <v>174430.8943632857</v>
      </c>
      <c r="CB34" s="37">
        <v>630.4432048571429</v>
      </c>
      <c r="CC34" s="37">
        <v>0.9128284285714285</v>
      </c>
      <c r="CD34" s="37">
        <v>2.8310980000000003</v>
      </c>
      <c r="CE34" s="37">
        <v>3254.673847142857</v>
      </c>
      <c r="CF34" s="37">
        <v>123.37751928571429</v>
      </c>
      <c r="CG34" s="37">
        <v>1.0200067142857143</v>
      </c>
      <c r="CH34" s="37">
        <v>3.3277168571428573</v>
      </c>
      <c r="CI34" s="37">
        <v>1111.6652394285713</v>
      </c>
      <c r="CJ34" s="2">
        <v>72.596335</v>
      </c>
      <c r="CK34" s="2">
        <v>1.0045425714285714</v>
      </c>
      <c r="CL34" s="2">
        <v>3.0085164285714288</v>
      </c>
      <c r="CM34" s="40">
        <f t="shared" si="2"/>
        <v>4.428571429</v>
      </c>
      <c r="CN34" s="41">
        <f t="shared" si="3"/>
        <v>4.666666667</v>
      </c>
      <c r="CO34" s="2">
        <v>6.0</v>
      </c>
      <c r="CP34" s="2">
        <v>6.0</v>
      </c>
      <c r="CQ34" s="2">
        <v>1.0</v>
      </c>
      <c r="CR34" s="2">
        <v>1.0</v>
      </c>
      <c r="CS34" s="2">
        <v>6.0</v>
      </c>
      <c r="CT34" s="2">
        <v>5.0</v>
      </c>
      <c r="CU34" s="2">
        <v>6.0</v>
      </c>
      <c r="CV34" s="2">
        <v>5.0</v>
      </c>
      <c r="CW34" s="2">
        <v>6.0</v>
      </c>
      <c r="CX34" s="2">
        <f t="shared" si="4"/>
        <v>7</v>
      </c>
      <c r="CY34" s="42" t="str">
        <f t="shared" si="16"/>
        <v>0</v>
      </c>
      <c r="CZ34" s="42" t="str">
        <f t="shared" si="6"/>
        <v>0</v>
      </c>
      <c r="DA34" s="2">
        <f t="shared" si="7"/>
        <v>0</v>
      </c>
      <c r="DB34" s="42" t="str">
        <f t="shared" si="15"/>
        <v>0</v>
      </c>
      <c r="DC34" s="42" t="str">
        <f t="shared" si="8"/>
        <v>0</v>
      </c>
      <c r="DD34" s="2">
        <v>1.0</v>
      </c>
      <c r="DE34" s="27">
        <v>2.0</v>
      </c>
      <c r="DF34" s="2">
        <v>1.0</v>
      </c>
      <c r="DG34" s="27">
        <v>2.0</v>
      </c>
      <c r="DH34" s="2">
        <v>0.0</v>
      </c>
      <c r="DI34" s="27">
        <v>1.0</v>
      </c>
      <c r="DJ34" s="2">
        <v>0.0</v>
      </c>
      <c r="DK34" s="27">
        <v>1.0</v>
      </c>
      <c r="DL34" s="2">
        <v>1.0</v>
      </c>
      <c r="DM34" s="27">
        <v>2.0</v>
      </c>
      <c r="DN34" s="2">
        <v>0.0</v>
      </c>
      <c r="DO34" s="27">
        <v>1.0</v>
      </c>
      <c r="DP34" s="2">
        <v>0.0</v>
      </c>
      <c r="DQ34" s="27">
        <v>1.0</v>
      </c>
      <c r="DR34" s="2">
        <v>1.0</v>
      </c>
      <c r="DS34" s="27">
        <v>2.0</v>
      </c>
      <c r="DT34" s="2">
        <v>1.0</v>
      </c>
      <c r="DU34" s="27">
        <v>2.0</v>
      </c>
      <c r="DV34" s="2">
        <v>2.0</v>
      </c>
      <c r="DW34" s="27">
        <v>3.0</v>
      </c>
      <c r="DX34" s="2">
        <v>0.0</v>
      </c>
      <c r="DY34" s="27">
        <v>1.0</v>
      </c>
      <c r="DZ34" s="2">
        <v>0.0</v>
      </c>
      <c r="EA34" s="27">
        <v>1.0</v>
      </c>
      <c r="EB34" s="2">
        <v>0.0</v>
      </c>
      <c r="EC34" s="27">
        <v>1.0</v>
      </c>
      <c r="ED34" s="2">
        <v>2.0</v>
      </c>
      <c r="EE34" s="27">
        <v>3.0</v>
      </c>
      <c r="EF34" s="2">
        <v>2.0</v>
      </c>
      <c r="EG34" s="27">
        <v>3.0</v>
      </c>
      <c r="EH34" s="2">
        <v>0.0</v>
      </c>
      <c r="EI34" s="27">
        <v>1.0</v>
      </c>
      <c r="EJ34" s="2" t="s">
        <v>199</v>
      </c>
      <c r="EK34" s="2" t="s">
        <v>200</v>
      </c>
      <c r="EL34" s="37">
        <v>5.0</v>
      </c>
      <c r="EM34" s="37">
        <v>3.0</v>
      </c>
      <c r="EN34" s="37">
        <v>0.0</v>
      </c>
      <c r="EO34" s="37">
        <v>1.0</v>
      </c>
      <c r="EP34" s="37">
        <v>1.0</v>
      </c>
      <c r="EQ34" s="37">
        <v>0.0</v>
      </c>
      <c r="ER34" s="37">
        <v>1.0</v>
      </c>
      <c r="ES34" s="2"/>
      <c r="ET34" s="2"/>
      <c r="EU34" s="2"/>
      <c r="EV34" s="2"/>
      <c r="EW34" s="37">
        <v>1.0</v>
      </c>
      <c r="EX34" s="2" t="s">
        <v>201</v>
      </c>
      <c r="EY34" s="43">
        <v>41275.0</v>
      </c>
      <c r="EZ34" s="2" t="s">
        <v>214</v>
      </c>
      <c r="FA34" s="2" t="s">
        <v>262</v>
      </c>
      <c r="FB34" s="2" t="s">
        <v>326</v>
      </c>
      <c r="FC34" s="2" t="s">
        <v>204</v>
      </c>
      <c r="FD34" s="2" t="s">
        <v>204</v>
      </c>
      <c r="FE34" s="37">
        <v>0.0</v>
      </c>
      <c r="FF34" s="37">
        <v>0.0</v>
      </c>
      <c r="FG34" s="37">
        <v>0.0</v>
      </c>
      <c r="FH34" s="37">
        <v>0.0</v>
      </c>
      <c r="FI34" s="37">
        <v>0.0</v>
      </c>
      <c r="FJ34" s="37">
        <v>0.0</v>
      </c>
      <c r="FK34" s="37">
        <v>1.0</v>
      </c>
      <c r="FL34" s="2" t="s">
        <v>327</v>
      </c>
      <c r="FM34" s="2" t="s">
        <v>204</v>
      </c>
      <c r="FN34" s="37">
        <v>1.0</v>
      </c>
      <c r="FO34" s="37">
        <v>0.0</v>
      </c>
      <c r="FP34" s="37">
        <v>0.0</v>
      </c>
      <c r="FQ34" s="37">
        <v>0.0</v>
      </c>
      <c r="FR34" s="37">
        <v>0.0</v>
      </c>
      <c r="FS34" s="37">
        <v>0.0</v>
      </c>
      <c r="FT34" s="37">
        <v>0.0</v>
      </c>
      <c r="FU34" s="2"/>
      <c r="FV34" s="2" t="s">
        <v>328</v>
      </c>
      <c r="FW34" s="37">
        <v>0.0</v>
      </c>
      <c r="FX34" s="37">
        <v>1.0</v>
      </c>
      <c r="FY34" s="37">
        <v>0.0</v>
      </c>
      <c r="FZ34" s="37">
        <v>0.0</v>
      </c>
      <c r="GA34" s="2" t="s">
        <v>234</v>
      </c>
      <c r="GB34" s="2" t="s">
        <v>298</v>
      </c>
      <c r="GC34" s="2" t="s">
        <v>208</v>
      </c>
      <c r="GD34" s="37">
        <v>2.0</v>
      </c>
      <c r="GE34" s="2"/>
      <c r="GF34" s="2" t="s">
        <v>209</v>
      </c>
      <c r="GG34" s="2"/>
      <c r="GH34" s="44">
        <v>3.0</v>
      </c>
      <c r="GI34" s="37">
        <v>4.0</v>
      </c>
      <c r="GJ34" s="37">
        <v>1.0</v>
      </c>
      <c r="GK34" s="37">
        <v>1.0</v>
      </c>
      <c r="GL34" s="45">
        <f t="shared" si="9"/>
        <v>7</v>
      </c>
      <c r="GM34" s="37">
        <f t="shared" si="10"/>
        <v>2</v>
      </c>
    </row>
    <row r="35" ht="15.75" customHeight="1">
      <c r="A35" s="1">
        <v>45.0</v>
      </c>
      <c r="B35" s="2" t="s">
        <v>329</v>
      </c>
      <c r="C35" s="2" t="s">
        <v>229</v>
      </c>
      <c r="D35" s="2" t="s">
        <v>330</v>
      </c>
      <c r="E35" s="2" t="s">
        <v>331</v>
      </c>
      <c r="F35" s="2">
        <v>1.0</v>
      </c>
      <c r="G35" s="2" t="s">
        <v>196</v>
      </c>
      <c r="H35" s="2" t="s">
        <v>197</v>
      </c>
      <c r="I35" s="2">
        <v>3.0</v>
      </c>
      <c r="J35" s="2">
        <v>9.0</v>
      </c>
      <c r="K35" s="2" t="s">
        <v>322</v>
      </c>
      <c r="L35" s="2">
        <v>27180.0</v>
      </c>
      <c r="M35" s="2">
        <v>3882.9</v>
      </c>
      <c r="N35" s="29">
        <v>1.1547099609375</v>
      </c>
      <c r="O35" s="30">
        <v>0.1891806712</v>
      </c>
      <c r="P35" s="30">
        <v>0.461096548</v>
      </c>
      <c r="Q35" s="2">
        <v>3.91954</v>
      </c>
      <c r="R35" s="2">
        <v>147153.057471</v>
      </c>
      <c r="S35" s="2">
        <v>568.611687</v>
      </c>
      <c r="T35" s="2">
        <v>0.915209</v>
      </c>
      <c r="U35" s="2">
        <v>2.820439</v>
      </c>
      <c r="V35" s="2">
        <v>2379.563218</v>
      </c>
      <c r="W35" s="2">
        <v>111.826375</v>
      </c>
      <c r="X35" s="2">
        <v>1.071309</v>
      </c>
      <c r="Y35" s="2">
        <v>3.344292</v>
      </c>
      <c r="Z35" s="2">
        <v>108.356322</v>
      </c>
      <c r="AA35" s="2">
        <v>26.390865</v>
      </c>
      <c r="AB35" s="2">
        <v>1.021146</v>
      </c>
      <c r="AC35" s="2">
        <v>3.351357</v>
      </c>
      <c r="AD35" s="2">
        <v>666.850575</v>
      </c>
      <c r="AE35" s="2">
        <v>64.797829</v>
      </c>
      <c r="AF35" s="2">
        <v>1.029538</v>
      </c>
      <c r="AG35" s="2">
        <v>3.153648</v>
      </c>
      <c r="AH35" s="31">
        <f>1.6/10</f>
        <v>0.16</v>
      </c>
      <c r="AI35" s="29">
        <v>2.7504490284534238</v>
      </c>
      <c r="AJ35" s="30">
        <v>0.1614195812427173</v>
      </c>
      <c r="AK35" s="30">
        <v>0.44525112989027854</v>
      </c>
      <c r="AL35" s="2">
        <v>3.849802</v>
      </c>
      <c r="AM35" s="2">
        <v>194602.711462</v>
      </c>
      <c r="AN35" s="2">
        <v>624.827049</v>
      </c>
      <c r="AO35" s="2">
        <v>0.92471</v>
      </c>
      <c r="AP35" s="2">
        <v>2.823694</v>
      </c>
      <c r="AQ35" s="2">
        <v>2991.818182</v>
      </c>
      <c r="AR35" s="2">
        <v>117.907546</v>
      </c>
      <c r="AS35" s="2">
        <v>1.029005</v>
      </c>
      <c r="AT35" s="2">
        <v>3.332471</v>
      </c>
      <c r="AU35" s="2">
        <v>873.055336</v>
      </c>
      <c r="AV35" s="2">
        <v>25.804804</v>
      </c>
      <c r="AW35" s="2">
        <v>3.248865</v>
      </c>
      <c r="AX35" s="2">
        <v>0.973572</v>
      </c>
      <c r="AY35" s="2">
        <v>114.735178</v>
      </c>
      <c r="AZ35" s="2">
        <v>65.897257</v>
      </c>
      <c r="BA35" s="2">
        <v>0.998285</v>
      </c>
      <c r="BB35" s="2">
        <v>3.052955</v>
      </c>
      <c r="BC35" s="31">
        <v>0.182</v>
      </c>
      <c r="BD35" s="32">
        <v>0.183</v>
      </c>
      <c r="BE35" s="31">
        <f>1.6/10</f>
        <v>0.16</v>
      </c>
      <c r="BF35" s="31">
        <v>0.163</v>
      </c>
      <c r="BG35" s="31">
        <v>0.157</v>
      </c>
      <c r="BH35" s="31">
        <v>0.172</v>
      </c>
      <c r="BI35" s="33">
        <v>0.182</v>
      </c>
      <c r="BJ35" s="34"/>
      <c r="BK35" s="34"/>
      <c r="BL35" s="34"/>
      <c r="BM35" s="34"/>
      <c r="BN35" s="34"/>
      <c r="BO35" s="34"/>
      <c r="BP35" s="34"/>
      <c r="BQ35" s="35">
        <f t="shared" si="1"/>
        <v>6</v>
      </c>
      <c r="BR35" s="36">
        <v>1.0597039866338245</v>
      </c>
      <c r="BS35" s="37">
        <v>0.1741405369719545</v>
      </c>
      <c r="BT35" s="38">
        <v>0.43675533505896547</v>
      </c>
      <c r="BU35" s="39">
        <v>0.17</v>
      </c>
      <c r="BV35" s="37">
        <v>3.808910666666667</v>
      </c>
      <c r="BW35" s="37">
        <v>124.44966466666666</v>
      </c>
      <c r="BX35" s="37">
        <v>26.75470683333333</v>
      </c>
      <c r="BY35" s="37">
        <v>1.0143356666666667</v>
      </c>
      <c r="BZ35" s="37">
        <v>3.2864713333333335</v>
      </c>
      <c r="CA35" s="37">
        <v>145991.11230683335</v>
      </c>
      <c r="CB35" s="37">
        <v>636.6732506666666</v>
      </c>
      <c r="CC35" s="37">
        <v>0.9192815</v>
      </c>
      <c r="CD35" s="37">
        <v>2.8393108333333337</v>
      </c>
      <c r="CE35" s="37">
        <v>2756.504572833333</v>
      </c>
      <c r="CF35" s="37">
        <v>116.47674516666666</v>
      </c>
      <c r="CG35" s="37">
        <v>1.0571555</v>
      </c>
      <c r="CH35" s="37">
        <v>3.329502833333333</v>
      </c>
      <c r="CI35" s="37">
        <v>855.8530851666668</v>
      </c>
      <c r="CJ35" s="2">
        <v>65.727875</v>
      </c>
      <c r="CK35" s="2">
        <v>1.0327623333333331</v>
      </c>
      <c r="CL35" s="2">
        <v>3.0844126666666667</v>
      </c>
      <c r="CM35" s="40">
        <f t="shared" si="2"/>
        <v>5</v>
      </c>
      <c r="CN35" s="41">
        <f t="shared" si="3"/>
        <v>5.222222222</v>
      </c>
      <c r="CO35" s="2">
        <v>6.0</v>
      </c>
      <c r="CP35" s="2">
        <v>6.0</v>
      </c>
      <c r="CQ35" s="2">
        <v>1.0</v>
      </c>
      <c r="CR35" s="2">
        <v>6.0</v>
      </c>
      <c r="CS35" s="2">
        <v>6.0</v>
      </c>
      <c r="CT35" s="78">
        <v>5.0</v>
      </c>
      <c r="CU35" s="2">
        <v>5.0</v>
      </c>
      <c r="CV35" s="2">
        <v>6.0</v>
      </c>
      <c r="CW35" s="2">
        <v>6.0</v>
      </c>
      <c r="CX35" s="2">
        <f t="shared" si="4"/>
        <v>4</v>
      </c>
      <c r="CY35" s="42" t="str">
        <f t="shared" si="16"/>
        <v>0</v>
      </c>
      <c r="CZ35" s="42" t="str">
        <f t="shared" si="6"/>
        <v>0</v>
      </c>
      <c r="DA35" s="2">
        <f t="shared" si="7"/>
        <v>0</v>
      </c>
      <c r="DB35" s="42" t="str">
        <f t="shared" si="15"/>
        <v>0</v>
      </c>
      <c r="DC35" s="42" t="str">
        <f t="shared" si="8"/>
        <v>0</v>
      </c>
      <c r="DD35" s="2">
        <v>0.0</v>
      </c>
      <c r="DE35" s="27">
        <v>1.0</v>
      </c>
      <c r="DF35" s="2">
        <v>0.0</v>
      </c>
      <c r="DG35" s="27">
        <v>1.0</v>
      </c>
      <c r="DH35" s="2">
        <v>0.0</v>
      </c>
      <c r="DI35" s="27">
        <v>1.0</v>
      </c>
      <c r="DJ35" s="2">
        <v>0.0</v>
      </c>
      <c r="DK35" s="27">
        <v>1.0</v>
      </c>
      <c r="DL35" s="2">
        <v>0.0</v>
      </c>
      <c r="DM35" s="27">
        <v>1.0</v>
      </c>
      <c r="DN35" s="2">
        <v>0.0</v>
      </c>
      <c r="DO35" s="27">
        <v>1.0</v>
      </c>
      <c r="DP35" s="2">
        <v>1.0</v>
      </c>
      <c r="DQ35" s="27">
        <v>2.0</v>
      </c>
      <c r="DR35" s="2">
        <v>1.0</v>
      </c>
      <c r="DS35" s="27">
        <v>2.0</v>
      </c>
      <c r="DT35" s="2">
        <v>0.0</v>
      </c>
      <c r="DU35" s="27">
        <v>1.0</v>
      </c>
      <c r="DV35" s="2">
        <v>2.0</v>
      </c>
      <c r="DW35" s="27">
        <v>3.0</v>
      </c>
      <c r="DX35" s="2">
        <v>0.0</v>
      </c>
      <c r="DY35" s="27">
        <v>1.0</v>
      </c>
      <c r="DZ35" s="2">
        <v>0.0</v>
      </c>
      <c r="EA35" s="27">
        <v>1.0</v>
      </c>
      <c r="EB35" s="2">
        <v>0.0</v>
      </c>
      <c r="EC35" s="27">
        <v>1.0</v>
      </c>
      <c r="ED35" s="2">
        <v>2.0</v>
      </c>
      <c r="EE35" s="27">
        <v>3.0</v>
      </c>
      <c r="EF35" s="2">
        <v>2.0</v>
      </c>
      <c r="EG35" s="27">
        <v>3.0</v>
      </c>
      <c r="EH35" s="2">
        <v>0.0</v>
      </c>
      <c r="EI35" s="27">
        <v>1.0</v>
      </c>
      <c r="EJ35" s="2" t="s">
        <v>199</v>
      </c>
      <c r="EK35" s="2" t="s">
        <v>200</v>
      </c>
      <c r="EL35" s="37">
        <v>5.0</v>
      </c>
      <c r="EM35" s="37">
        <v>4.0</v>
      </c>
      <c r="EN35" s="37">
        <v>0.0</v>
      </c>
      <c r="EO35" s="37">
        <v>0.0</v>
      </c>
      <c r="EP35" s="37">
        <v>1.0</v>
      </c>
      <c r="EQ35" s="37">
        <v>0.0</v>
      </c>
      <c r="ER35" s="37">
        <v>2.0</v>
      </c>
      <c r="ES35" s="2"/>
      <c r="ET35" s="2"/>
      <c r="EU35" s="2"/>
      <c r="EV35" s="2"/>
      <c r="EW35" s="37">
        <v>2.0</v>
      </c>
      <c r="EX35" s="2" t="s">
        <v>201</v>
      </c>
      <c r="EY35" s="46">
        <v>41214.0</v>
      </c>
      <c r="EZ35" s="2" t="s">
        <v>196</v>
      </c>
      <c r="FA35" s="2" t="s">
        <v>332</v>
      </c>
      <c r="FB35" s="2" t="s">
        <v>233</v>
      </c>
      <c r="FC35" s="2" t="s">
        <v>205</v>
      </c>
      <c r="FD35" s="2" t="s">
        <v>204</v>
      </c>
      <c r="FE35" s="37">
        <v>0.0</v>
      </c>
      <c r="FF35" s="37">
        <v>0.0</v>
      </c>
      <c r="FG35" s="37">
        <v>0.0</v>
      </c>
      <c r="FH35" s="37">
        <v>0.0</v>
      </c>
      <c r="FI35" s="37">
        <v>0.0</v>
      </c>
      <c r="FJ35" s="37">
        <v>0.0</v>
      </c>
      <c r="FK35" s="37">
        <v>1.0</v>
      </c>
      <c r="FL35" s="2"/>
      <c r="FM35" s="2" t="s">
        <v>204</v>
      </c>
      <c r="FN35" s="37">
        <v>0.0</v>
      </c>
      <c r="FO35" s="37">
        <v>0.0</v>
      </c>
      <c r="FP35" s="37">
        <v>0.0</v>
      </c>
      <c r="FQ35" s="37">
        <v>0.0</v>
      </c>
      <c r="FR35" s="37">
        <v>0.0</v>
      </c>
      <c r="FS35" s="37">
        <v>0.0</v>
      </c>
      <c r="FT35" s="37">
        <v>1.0</v>
      </c>
      <c r="FU35" s="2"/>
      <c r="FV35" s="2" t="s">
        <v>206</v>
      </c>
      <c r="FW35" s="37">
        <v>1.0</v>
      </c>
      <c r="FX35" s="37">
        <v>1.0</v>
      </c>
      <c r="FY35" s="37">
        <v>1.0</v>
      </c>
      <c r="FZ35" s="37">
        <v>0.0</v>
      </c>
      <c r="GA35" s="37">
        <v>3.0</v>
      </c>
      <c r="GB35" s="2" t="s">
        <v>218</v>
      </c>
      <c r="GC35" s="2" t="s">
        <v>208</v>
      </c>
      <c r="GD35" s="37">
        <v>4.0</v>
      </c>
      <c r="GE35" s="2"/>
      <c r="GF35" s="2" t="s">
        <v>209</v>
      </c>
      <c r="GG35" s="2"/>
      <c r="GH35" s="44">
        <v>2.0</v>
      </c>
      <c r="GI35" s="37">
        <v>3.0</v>
      </c>
      <c r="GJ35" s="37">
        <v>3.0</v>
      </c>
      <c r="GK35" s="37">
        <v>0.0</v>
      </c>
      <c r="GL35" s="45">
        <f t="shared" si="9"/>
        <v>5</v>
      </c>
      <c r="GM35" s="37">
        <f t="shared" si="10"/>
        <v>3</v>
      </c>
    </row>
    <row r="36" ht="15.75" customHeight="1">
      <c r="A36" s="1">
        <v>46.0</v>
      </c>
      <c r="B36" s="2" t="s">
        <v>333</v>
      </c>
      <c r="D36" s="2" t="s">
        <v>334</v>
      </c>
      <c r="E36" s="2" t="s">
        <v>335</v>
      </c>
      <c r="F36" s="2">
        <v>2.0</v>
      </c>
      <c r="G36" s="2" t="s">
        <v>214</v>
      </c>
      <c r="H36" s="2" t="s">
        <v>197</v>
      </c>
      <c r="I36" s="2">
        <v>3.0</v>
      </c>
      <c r="J36" s="2">
        <v>9.0</v>
      </c>
      <c r="K36" s="2" t="s">
        <v>322</v>
      </c>
      <c r="L36" s="2">
        <v>53352.0</v>
      </c>
      <c r="M36" s="2">
        <v>7621.7</v>
      </c>
      <c r="N36" s="29">
        <v>0.884143005371093</v>
      </c>
      <c r="O36" s="30">
        <v>0.029</v>
      </c>
      <c r="P36" s="30">
        <v>0.2495197379</v>
      </c>
      <c r="Q36" s="2">
        <v>3.373494</v>
      </c>
      <c r="R36" s="2">
        <v>104370.192771</v>
      </c>
      <c r="S36" s="2">
        <v>535.269031</v>
      </c>
      <c r="T36" s="2">
        <v>0.898152</v>
      </c>
      <c r="U36" s="2">
        <v>2.77233</v>
      </c>
      <c r="V36" s="2">
        <v>3245.246988</v>
      </c>
      <c r="W36" s="2">
        <v>102.932688</v>
      </c>
      <c r="X36" s="2">
        <v>1.002914</v>
      </c>
      <c r="Y36" s="2">
        <v>3.315155</v>
      </c>
      <c r="Z36" s="2">
        <v>222.313253</v>
      </c>
      <c r="AA36" s="2">
        <v>28.021948</v>
      </c>
      <c r="AB36" s="2">
        <v>0.977049</v>
      </c>
      <c r="AC36" s="2">
        <v>3.020675</v>
      </c>
      <c r="AD36" s="2">
        <v>1504.289157</v>
      </c>
      <c r="AE36" s="2">
        <v>71.589185</v>
      </c>
      <c r="AF36" s="2">
        <v>0.972152</v>
      </c>
      <c r="AG36" s="2">
        <v>2.90568</v>
      </c>
      <c r="AH36" s="31">
        <f>1.75/10</f>
        <v>0.175</v>
      </c>
      <c r="AI36" s="29">
        <v>2.93495893848129</v>
      </c>
      <c r="AJ36" s="30">
        <v>0.15407291363002007</v>
      </c>
      <c r="AK36" s="30">
        <v>0.4751380640548813</v>
      </c>
      <c r="AL36" s="2">
        <v>3.59519</v>
      </c>
      <c r="AM36" s="2">
        <v>125446.983968</v>
      </c>
      <c r="AN36" s="2">
        <v>609.587554</v>
      </c>
      <c r="AO36" s="2">
        <v>0.896136</v>
      </c>
      <c r="AP36" s="2">
        <v>2.803604</v>
      </c>
      <c r="AQ36" s="2">
        <v>3029.917836</v>
      </c>
      <c r="AR36" s="2">
        <v>112.758417</v>
      </c>
      <c r="AS36" s="2">
        <v>1.004494</v>
      </c>
      <c r="AT36" s="2">
        <v>3.316862</v>
      </c>
      <c r="AU36" s="2">
        <v>1275.488978</v>
      </c>
      <c r="AV36" s="2">
        <v>28.837984</v>
      </c>
      <c r="AW36" s="2">
        <v>3.135413</v>
      </c>
      <c r="AX36" s="2">
        <v>0.982986</v>
      </c>
      <c r="AY36" s="2">
        <v>178.623246</v>
      </c>
      <c r="AZ36" s="2">
        <v>73.276178</v>
      </c>
      <c r="BA36" s="2">
        <v>0.979825</v>
      </c>
      <c r="BB36" s="2">
        <v>2.963777</v>
      </c>
      <c r="BC36" s="31">
        <v>0.168</v>
      </c>
      <c r="BD36" s="32">
        <v>0.183</v>
      </c>
      <c r="BE36" s="31">
        <f>1.75/10</f>
        <v>0.175</v>
      </c>
      <c r="BF36" s="31">
        <v>0.171</v>
      </c>
      <c r="BG36" s="31">
        <v>0.18</v>
      </c>
      <c r="BH36" s="34"/>
      <c r="BI36" s="34"/>
      <c r="BJ36" s="34"/>
      <c r="BK36" s="34"/>
      <c r="BL36" s="34"/>
      <c r="BM36" s="34"/>
      <c r="BN36" s="34"/>
      <c r="BO36" s="34"/>
      <c r="BP36" s="34"/>
      <c r="BQ36" s="35">
        <f t="shared" si="1"/>
        <v>4</v>
      </c>
      <c r="BR36" s="36">
        <v>0.6655924196063893</v>
      </c>
      <c r="BS36" s="37">
        <v>0.026829799672770986</v>
      </c>
      <c r="BT36" s="38">
        <v>0.24190654011039486</v>
      </c>
      <c r="BU36" s="39">
        <v>0.177</v>
      </c>
      <c r="BV36" s="37">
        <v>3.4671432500000003</v>
      </c>
      <c r="BW36" s="37">
        <v>144.654348</v>
      </c>
      <c r="BX36" s="37">
        <v>24.90095275</v>
      </c>
      <c r="BY36" s="37">
        <v>0.9805094999999999</v>
      </c>
      <c r="BZ36" s="37">
        <v>3.1539177499999997</v>
      </c>
      <c r="CA36" s="37">
        <v>114627.6196075</v>
      </c>
      <c r="CB36" s="37">
        <v>611.153056</v>
      </c>
      <c r="CC36" s="37">
        <v>0.8936755000000001</v>
      </c>
      <c r="CD36" s="37">
        <v>2.80566825</v>
      </c>
      <c r="CE36" s="37">
        <v>2342.72363675</v>
      </c>
      <c r="CF36" s="37">
        <v>94.60871625</v>
      </c>
      <c r="CG36" s="37">
        <v>0.996723</v>
      </c>
      <c r="CH36" s="37">
        <v>3.265354</v>
      </c>
      <c r="CI36" s="37">
        <v>1032.56423575</v>
      </c>
      <c r="CJ36" s="2">
        <v>60.32165475000001</v>
      </c>
      <c r="CK36" s="2">
        <v>0.9868349999999999</v>
      </c>
      <c r="CL36" s="2">
        <v>2.9518682500000004</v>
      </c>
      <c r="CM36" s="40">
        <f t="shared" si="2"/>
        <v>3.142857143</v>
      </c>
      <c r="CN36" s="41">
        <f t="shared" si="3"/>
        <v>3.666666667</v>
      </c>
      <c r="CO36" s="2">
        <v>1.0</v>
      </c>
      <c r="CP36" s="2">
        <v>2.0</v>
      </c>
      <c r="CQ36" s="2">
        <v>5.0</v>
      </c>
      <c r="CR36" s="2">
        <v>5.0</v>
      </c>
      <c r="CS36" s="2">
        <v>5.0</v>
      </c>
      <c r="CT36" s="2">
        <v>2.0</v>
      </c>
      <c r="CU36" s="2">
        <v>2.0</v>
      </c>
      <c r="CV36" s="2">
        <v>5.0</v>
      </c>
      <c r="CW36" s="2">
        <v>6.0</v>
      </c>
      <c r="CX36" s="2">
        <f t="shared" si="4"/>
        <v>8</v>
      </c>
      <c r="CY36" s="42" t="str">
        <f t="shared" si="16"/>
        <v>0</v>
      </c>
      <c r="CZ36" s="42" t="str">
        <f t="shared" si="6"/>
        <v>0</v>
      </c>
      <c r="DA36" s="2">
        <f t="shared" si="7"/>
        <v>2</v>
      </c>
      <c r="DB36" s="42" t="str">
        <f t="shared" si="15"/>
        <v>0</v>
      </c>
      <c r="DC36" s="42" t="str">
        <f t="shared" si="8"/>
        <v>0</v>
      </c>
      <c r="DD36" s="2">
        <v>0.0</v>
      </c>
      <c r="DE36" s="27">
        <v>1.0</v>
      </c>
      <c r="DF36" s="2">
        <v>1.0</v>
      </c>
      <c r="DG36" s="27">
        <v>2.0</v>
      </c>
      <c r="DH36" s="2">
        <v>0.0</v>
      </c>
      <c r="DI36" s="27">
        <v>1.0</v>
      </c>
      <c r="DJ36" s="2">
        <v>0.0</v>
      </c>
      <c r="DK36" s="27">
        <v>1.0</v>
      </c>
      <c r="DL36" s="2">
        <v>1.0</v>
      </c>
      <c r="DM36" s="27">
        <v>2.0</v>
      </c>
      <c r="DN36" s="2">
        <v>2.0</v>
      </c>
      <c r="DO36" s="27">
        <v>3.0</v>
      </c>
      <c r="DP36" s="2">
        <v>2.0</v>
      </c>
      <c r="DQ36" s="27">
        <v>3.0</v>
      </c>
      <c r="DR36" s="2">
        <v>2.0</v>
      </c>
      <c r="DS36" s="27">
        <v>3.0</v>
      </c>
      <c r="DT36" s="2">
        <v>0.0</v>
      </c>
      <c r="DU36" s="27">
        <v>1.0</v>
      </c>
      <c r="DV36" s="2">
        <v>0.0</v>
      </c>
      <c r="DW36" s="27">
        <v>1.0</v>
      </c>
      <c r="DX36" s="2">
        <v>1.0</v>
      </c>
      <c r="DY36" s="27">
        <v>2.0</v>
      </c>
      <c r="DZ36" s="2">
        <v>0.0</v>
      </c>
      <c r="EA36" s="27">
        <v>1.0</v>
      </c>
      <c r="EB36" s="2">
        <v>1.0</v>
      </c>
      <c r="EC36" s="27">
        <v>2.0</v>
      </c>
      <c r="ED36" s="2">
        <v>0.0</v>
      </c>
      <c r="EE36" s="27">
        <v>1.0</v>
      </c>
      <c r="EF36" s="2">
        <v>1.0</v>
      </c>
      <c r="EG36" s="27">
        <v>2.0</v>
      </c>
      <c r="EH36" s="2">
        <v>2.0</v>
      </c>
      <c r="EI36" s="27">
        <v>3.0</v>
      </c>
      <c r="EJ36" s="2" t="s">
        <v>238</v>
      </c>
      <c r="EK36" s="2" t="s">
        <v>200</v>
      </c>
      <c r="EL36" s="37">
        <v>4.0</v>
      </c>
      <c r="EM36" s="37">
        <v>2.0</v>
      </c>
      <c r="EN36" s="37">
        <v>0.0</v>
      </c>
      <c r="EO36" s="37">
        <v>1.0</v>
      </c>
      <c r="EP36" s="37">
        <v>1.0</v>
      </c>
      <c r="EQ36" s="37">
        <v>0.0</v>
      </c>
      <c r="ER36" s="37">
        <v>1.0</v>
      </c>
      <c r="ES36" s="2"/>
      <c r="ET36" s="2"/>
      <c r="EU36" s="2"/>
      <c r="EV36" s="2"/>
      <c r="EW36" s="37">
        <v>1.0</v>
      </c>
      <c r="EX36" s="2" t="s">
        <v>201</v>
      </c>
      <c r="EY36" s="46">
        <v>41214.0</v>
      </c>
      <c r="EZ36" s="2" t="s">
        <v>214</v>
      </c>
      <c r="FA36" s="2" t="s">
        <v>262</v>
      </c>
      <c r="FB36" s="2" t="s">
        <v>203</v>
      </c>
      <c r="FC36" s="2" t="s">
        <v>205</v>
      </c>
      <c r="FD36" s="2" t="s">
        <v>204</v>
      </c>
      <c r="FE36" s="37">
        <v>1.0</v>
      </c>
      <c r="FF36" s="37">
        <v>0.0</v>
      </c>
      <c r="FG36" s="37">
        <v>0.0</v>
      </c>
      <c r="FH36" s="37">
        <v>0.0</v>
      </c>
      <c r="FI36" s="37">
        <v>0.0</v>
      </c>
      <c r="FJ36" s="37">
        <v>0.0</v>
      </c>
      <c r="FK36" s="37">
        <v>1.0</v>
      </c>
      <c r="FL36" s="2"/>
      <c r="FM36" s="2" t="s">
        <v>204</v>
      </c>
      <c r="FN36" s="37">
        <v>1.0</v>
      </c>
      <c r="FO36" s="37">
        <v>0.0</v>
      </c>
      <c r="FP36" s="37">
        <v>0.0</v>
      </c>
      <c r="FQ36" s="37">
        <v>0.0</v>
      </c>
      <c r="FR36" s="37">
        <v>0.0</v>
      </c>
      <c r="FS36" s="37">
        <v>0.0</v>
      </c>
      <c r="FT36" s="37">
        <v>1.0</v>
      </c>
      <c r="FU36" s="2"/>
      <c r="FV36" s="2" t="s">
        <v>206</v>
      </c>
      <c r="FW36" s="37">
        <v>0.0</v>
      </c>
      <c r="FX36" s="37">
        <v>1.0</v>
      </c>
      <c r="FY36" s="37">
        <v>0.0</v>
      </c>
      <c r="FZ36" s="37">
        <v>0.0</v>
      </c>
      <c r="GA36" s="37">
        <v>3.0</v>
      </c>
      <c r="GB36" s="2" t="s">
        <v>207</v>
      </c>
      <c r="GC36" s="2" t="s">
        <v>208</v>
      </c>
      <c r="GD36" s="37">
        <v>4.0</v>
      </c>
      <c r="GE36" s="2"/>
      <c r="GF36" s="2" t="s">
        <v>209</v>
      </c>
      <c r="GG36" s="2"/>
      <c r="GH36" s="45">
        <v>0.0</v>
      </c>
      <c r="GI36" s="45">
        <v>1.0</v>
      </c>
      <c r="GJ36" s="45">
        <v>1.0</v>
      </c>
      <c r="GK36" s="37">
        <v>1.0</v>
      </c>
      <c r="GL36" s="45">
        <f t="shared" si="9"/>
        <v>1</v>
      </c>
      <c r="GM36" s="45">
        <f t="shared" si="10"/>
        <v>2</v>
      </c>
    </row>
    <row r="37" ht="15.75" customHeight="1">
      <c r="A37" s="1">
        <v>48.0</v>
      </c>
      <c r="B37" s="2" t="s">
        <v>248</v>
      </c>
      <c r="D37" s="2" t="s">
        <v>336</v>
      </c>
      <c r="E37" s="2" t="s">
        <v>337</v>
      </c>
      <c r="F37" s="2">
        <v>2.0</v>
      </c>
      <c r="G37" s="2" t="s">
        <v>214</v>
      </c>
      <c r="H37" s="2" t="s">
        <v>197</v>
      </c>
      <c r="I37" s="2">
        <v>3.0</v>
      </c>
      <c r="J37" s="2">
        <v>9.0</v>
      </c>
      <c r="K37" s="2" t="s">
        <v>322</v>
      </c>
      <c r="L37" s="2">
        <v>76277.0</v>
      </c>
      <c r="M37" s="2">
        <v>10896.7</v>
      </c>
      <c r="N37" s="29">
        <v>0.812510986328125</v>
      </c>
      <c r="O37" s="30">
        <v>0.2077217443</v>
      </c>
      <c r="P37" s="30">
        <v>0.335955755</v>
      </c>
      <c r="Q37" s="2">
        <v>3.982456</v>
      </c>
      <c r="R37" s="2">
        <v>114752.280702</v>
      </c>
      <c r="S37" s="2">
        <v>560.419632</v>
      </c>
      <c r="T37" s="2">
        <v>0.931887</v>
      </c>
      <c r="U37" s="2">
        <v>2.808619</v>
      </c>
      <c r="V37" s="2">
        <v>1821.140351</v>
      </c>
      <c r="W37" s="2">
        <v>104.76732</v>
      </c>
      <c r="X37" s="2">
        <v>1.108144</v>
      </c>
      <c r="Y37" s="2">
        <v>3.349919</v>
      </c>
      <c r="Z37" s="2">
        <v>95.561404</v>
      </c>
      <c r="AA37" s="2">
        <v>26.529731</v>
      </c>
      <c r="AB37" s="2">
        <v>1.020272</v>
      </c>
      <c r="AC37" s="2">
        <v>3.413895</v>
      </c>
      <c r="AD37" s="2">
        <v>577.508772</v>
      </c>
      <c r="AE37" s="2">
        <v>61.509797</v>
      </c>
      <c r="AF37" s="2">
        <v>1.050657</v>
      </c>
      <c r="AG37" s="2">
        <v>3.185194</v>
      </c>
      <c r="AH37" s="31">
        <f>1.7/10</f>
        <v>0.17</v>
      </c>
      <c r="AI37" s="29">
        <v>2.2183685719566086</v>
      </c>
      <c r="AJ37" s="30">
        <v>0.16437300116776155</v>
      </c>
      <c r="AK37" s="30">
        <v>0.4800941235425184</v>
      </c>
      <c r="AL37" s="2">
        <v>3.811518</v>
      </c>
      <c r="AM37" s="2">
        <v>157214.612565</v>
      </c>
      <c r="AN37" s="2">
        <v>617.467891</v>
      </c>
      <c r="AO37" s="2">
        <v>0.909398</v>
      </c>
      <c r="AP37" s="2">
        <v>2.813993</v>
      </c>
      <c r="AQ37" s="2">
        <v>2249.685864</v>
      </c>
      <c r="AR37" s="2">
        <v>108.035219</v>
      </c>
      <c r="AS37" s="2">
        <v>1.021934</v>
      </c>
      <c r="AT37" s="2">
        <v>3.317318</v>
      </c>
      <c r="AU37" s="2">
        <v>809.534031</v>
      </c>
      <c r="AV37" s="2">
        <v>25.049191</v>
      </c>
      <c r="AW37" s="2">
        <v>3.23983</v>
      </c>
      <c r="AX37" s="2">
        <v>0.974603</v>
      </c>
      <c r="AY37" s="2">
        <v>108.795812</v>
      </c>
      <c r="AZ37" s="2">
        <v>63.378915</v>
      </c>
      <c r="BA37" s="2">
        <v>0.994708</v>
      </c>
      <c r="BB37" s="2">
        <v>3.0461</v>
      </c>
      <c r="BC37" s="31">
        <v>0.175</v>
      </c>
      <c r="BD37" s="32">
        <v>0.183</v>
      </c>
      <c r="BE37" s="31">
        <f>1.7/10</f>
        <v>0.17</v>
      </c>
      <c r="BF37" s="31">
        <v>0.23</v>
      </c>
      <c r="BG37" s="31">
        <v>0.172</v>
      </c>
      <c r="BH37" s="34"/>
      <c r="BI37" s="34"/>
      <c r="BJ37" s="34"/>
      <c r="BK37" s="34"/>
      <c r="BL37" s="34"/>
      <c r="BM37" s="34"/>
      <c r="BN37" s="34"/>
      <c r="BO37" s="34"/>
      <c r="BP37" s="34"/>
      <c r="BQ37" s="35">
        <f t="shared" si="1"/>
        <v>4</v>
      </c>
      <c r="BR37" s="36">
        <v>0.8867039717719944</v>
      </c>
      <c r="BS37" s="37">
        <v>0.1838913508402077</v>
      </c>
      <c r="BT37" s="38">
        <v>0.47207434615591964</v>
      </c>
      <c r="BU37" s="39">
        <v>0.189</v>
      </c>
      <c r="BV37" s="37">
        <v>3.8426072500000004</v>
      </c>
      <c r="BW37" s="37">
        <v>113.69401099999999</v>
      </c>
      <c r="BX37" s="37">
        <v>26.288200749999998</v>
      </c>
      <c r="BY37" s="37">
        <v>1.0023484999999999</v>
      </c>
      <c r="BZ37" s="37">
        <v>3.3001845000000003</v>
      </c>
      <c r="CA37" s="37">
        <v>137543.04144950002</v>
      </c>
      <c r="CB37" s="37">
        <v>628.3446715</v>
      </c>
      <c r="CC37" s="37">
        <v>0.90388625</v>
      </c>
      <c r="CD37" s="37">
        <v>2.8283315</v>
      </c>
      <c r="CE37" s="37">
        <v>2275.9251235</v>
      </c>
      <c r="CF37" s="37">
        <v>106.3758775</v>
      </c>
      <c r="CG37" s="37">
        <v>1.0495225</v>
      </c>
      <c r="CH37" s="37">
        <v>3.3102015</v>
      </c>
      <c r="CI37" s="37">
        <v>791.32430125</v>
      </c>
      <c r="CJ37" s="2">
        <v>61.8866955</v>
      </c>
      <c r="CK37" s="2">
        <v>1.02640125</v>
      </c>
      <c r="CL37" s="2">
        <v>3.0591325</v>
      </c>
      <c r="CM37" s="40">
        <f t="shared" si="2"/>
        <v>4.571428571</v>
      </c>
      <c r="CN37" s="41">
        <f t="shared" si="3"/>
        <v>4.888888889</v>
      </c>
      <c r="CO37" s="2">
        <v>6.0</v>
      </c>
      <c r="CP37" s="2">
        <v>6.0</v>
      </c>
      <c r="CQ37" s="2">
        <v>1.0</v>
      </c>
      <c r="CR37" s="2">
        <v>1.0</v>
      </c>
      <c r="CS37" s="2">
        <v>6.0</v>
      </c>
      <c r="CT37" s="2">
        <v>6.0</v>
      </c>
      <c r="CU37" s="2">
        <v>6.0</v>
      </c>
      <c r="CV37" s="2">
        <v>6.0</v>
      </c>
      <c r="CW37" s="2">
        <v>6.0</v>
      </c>
      <c r="CX37" s="2">
        <f t="shared" si="4"/>
        <v>2</v>
      </c>
      <c r="CY37" s="42" t="str">
        <f t="shared" si="16"/>
        <v>0</v>
      </c>
      <c r="CZ37" s="42" t="str">
        <f t="shared" si="6"/>
        <v>0</v>
      </c>
      <c r="DA37" s="2">
        <f t="shared" si="7"/>
        <v>1</v>
      </c>
      <c r="DB37" s="42" t="str">
        <f t="shared" si="15"/>
        <v>0</v>
      </c>
      <c r="DC37" s="42" t="str">
        <f t="shared" si="8"/>
        <v>0</v>
      </c>
      <c r="DD37" s="2">
        <v>0.0</v>
      </c>
      <c r="DE37" s="27">
        <v>1.0</v>
      </c>
      <c r="DF37" s="2">
        <v>0.0</v>
      </c>
      <c r="DG37" s="27">
        <v>1.0</v>
      </c>
      <c r="DH37" s="2">
        <v>0.0</v>
      </c>
      <c r="DI37" s="27">
        <v>1.0</v>
      </c>
      <c r="DJ37" s="2">
        <v>0.0</v>
      </c>
      <c r="DK37" s="27">
        <v>1.0</v>
      </c>
      <c r="DL37" s="2">
        <v>0.0</v>
      </c>
      <c r="DM37" s="27">
        <v>1.0</v>
      </c>
      <c r="DN37" s="2">
        <v>1.0</v>
      </c>
      <c r="DO37" s="27">
        <v>2.0</v>
      </c>
      <c r="DP37" s="2">
        <v>1.0</v>
      </c>
      <c r="DQ37" s="27">
        <v>2.0</v>
      </c>
      <c r="DR37" s="2">
        <v>0.0</v>
      </c>
      <c r="DS37" s="27">
        <v>1.0</v>
      </c>
      <c r="DT37" s="2">
        <v>0.0</v>
      </c>
      <c r="DU37" s="27">
        <v>1.0</v>
      </c>
      <c r="DV37" s="2">
        <v>0.0</v>
      </c>
      <c r="DW37" s="27">
        <v>1.0</v>
      </c>
      <c r="DX37" s="2">
        <v>1.0</v>
      </c>
      <c r="DY37" s="27">
        <v>2.0</v>
      </c>
      <c r="DZ37" s="2">
        <v>0.0</v>
      </c>
      <c r="EA37" s="27">
        <v>1.0</v>
      </c>
      <c r="EB37" s="2">
        <v>0.0</v>
      </c>
      <c r="EC37" s="27">
        <v>1.0</v>
      </c>
      <c r="ED37" s="2">
        <v>1.0</v>
      </c>
      <c r="EE37" s="27">
        <v>2.0</v>
      </c>
      <c r="EF37" s="2">
        <v>0.0</v>
      </c>
      <c r="EG37" s="27">
        <v>1.0</v>
      </c>
      <c r="EH37" s="2">
        <v>2.0</v>
      </c>
      <c r="EI37" s="27">
        <v>3.0</v>
      </c>
      <c r="EJ37" s="2" t="s">
        <v>238</v>
      </c>
      <c r="EK37" s="2" t="s">
        <v>251</v>
      </c>
      <c r="EL37" s="37">
        <v>4.0</v>
      </c>
      <c r="EM37" s="37">
        <v>2.0</v>
      </c>
      <c r="EN37" s="37">
        <v>1.0</v>
      </c>
      <c r="EO37" s="37">
        <v>1.0</v>
      </c>
      <c r="EP37" s="37">
        <v>0.0</v>
      </c>
      <c r="EQ37" s="37">
        <v>0.0</v>
      </c>
      <c r="ER37" s="37">
        <v>2.0</v>
      </c>
      <c r="ES37" s="2"/>
      <c r="ET37" s="2"/>
      <c r="EU37" s="2"/>
      <c r="EV37" s="2"/>
      <c r="EW37" s="37">
        <v>2.0</v>
      </c>
      <c r="EX37" s="2" t="s">
        <v>201</v>
      </c>
      <c r="EY37" s="43">
        <v>41456.0</v>
      </c>
      <c r="EZ37" s="2" t="s">
        <v>214</v>
      </c>
      <c r="FA37" s="2" t="s">
        <v>232</v>
      </c>
      <c r="FB37" s="2" t="s">
        <v>233</v>
      </c>
      <c r="FC37" s="2" t="s">
        <v>205</v>
      </c>
      <c r="FD37" s="2" t="s">
        <v>204</v>
      </c>
      <c r="FE37" s="37">
        <v>1.0</v>
      </c>
      <c r="FF37" s="37">
        <v>0.0</v>
      </c>
      <c r="FG37" s="37">
        <v>1.0</v>
      </c>
      <c r="FH37" s="37">
        <v>0.0</v>
      </c>
      <c r="FI37" s="37">
        <v>0.0</v>
      </c>
      <c r="FJ37" s="37">
        <v>0.0</v>
      </c>
      <c r="FK37" s="37">
        <v>0.0</v>
      </c>
      <c r="FL37" s="2"/>
      <c r="FM37" s="2" t="s">
        <v>204</v>
      </c>
      <c r="FN37" s="37">
        <v>0.0</v>
      </c>
      <c r="FO37" s="37">
        <v>0.0</v>
      </c>
      <c r="FP37" s="37">
        <v>0.0</v>
      </c>
      <c r="FQ37" s="37">
        <v>0.0</v>
      </c>
      <c r="FR37" s="37">
        <v>0.0</v>
      </c>
      <c r="FS37" s="37">
        <v>0.0</v>
      </c>
      <c r="FT37" s="37">
        <v>0.0</v>
      </c>
      <c r="FU37" s="2" t="s">
        <v>338</v>
      </c>
      <c r="FV37" s="2" t="s">
        <v>217</v>
      </c>
      <c r="FW37" s="37">
        <v>1.0</v>
      </c>
      <c r="FX37" s="37">
        <v>0.0</v>
      </c>
      <c r="FY37" s="37">
        <v>1.0</v>
      </c>
      <c r="FZ37" s="37">
        <v>0.0</v>
      </c>
      <c r="GA37" s="24"/>
      <c r="GB37" s="2" t="s">
        <v>207</v>
      </c>
      <c r="GC37" s="2" t="s">
        <v>208</v>
      </c>
      <c r="GD37" s="2"/>
      <c r="GE37" s="2" t="s">
        <v>339</v>
      </c>
      <c r="GF37" s="2" t="s">
        <v>209</v>
      </c>
      <c r="GG37" s="2"/>
      <c r="GH37" s="44">
        <v>1.0</v>
      </c>
      <c r="GI37" s="37">
        <v>0.0</v>
      </c>
      <c r="GJ37" s="37">
        <v>0.0</v>
      </c>
      <c r="GK37" s="37">
        <v>1.0</v>
      </c>
      <c r="GL37" s="45">
        <f t="shared" si="9"/>
        <v>1</v>
      </c>
      <c r="GM37" s="37">
        <f t="shared" si="10"/>
        <v>1</v>
      </c>
    </row>
    <row r="38" ht="15.75" customHeight="1">
      <c r="A38" s="1">
        <v>49.0</v>
      </c>
      <c r="B38" s="2" t="s">
        <v>340</v>
      </c>
      <c r="C38" s="2" t="s">
        <v>341</v>
      </c>
      <c r="D38" s="2" t="s">
        <v>246</v>
      </c>
      <c r="E38" s="2" t="s">
        <v>342</v>
      </c>
      <c r="F38" s="2">
        <v>1.0</v>
      </c>
      <c r="G38" s="2" t="s">
        <v>196</v>
      </c>
      <c r="H38" s="2" t="s">
        <v>197</v>
      </c>
      <c r="I38" s="2">
        <v>3.0</v>
      </c>
      <c r="J38" s="2">
        <v>9.0</v>
      </c>
      <c r="K38" s="2" t="s">
        <v>322</v>
      </c>
      <c r="L38" s="2">
        <v>45084.0</v>
      </c>
      <c r="M38" s="2">
        <v>6440.6</v>
      </c>
      <c r="N38" s="29">
        <v>1.10906005859375</v>
      </c>
      <c r="O38" s="30">
        <v>0.1039151758</v>
      </c>
      <c r="P38" s="30">
        <v>0.3562804211</v>
      </c>
      <c r="Q38" s="2">
        <v>3.291667</v>
      </c>
      <c r="R38" s="2">
        <v>94441.261905</v>
      </c>
      <c r="S38" s="2">
        <v>552.364565</v>
      </c>
      <c r="T38" s="2">
        <v>0.847479</v>
      </c>
      <c r="U38" s="2">
        <v>2.796996</v>
      </c>
      <c r="V38" s="2">
        <v>3114.428571</v>
      </c>
      <c r="W38" s="2">
        <v>103.144171</v>
      </c>
      <c r="X38" s="2">
        <v>0.932841</v>
      </c>
      <c r="Y38" s="2">
        <v>3.269699</v>
      </c>
      <c r="Z38" s="2">
        <v>179.761905</v>
      </c>
      <c r="AA38" s="2">
        <v>25.311726</v>
      </c>
      <c r="AB38" s="2">
        <v>0.922683</v>
      </c>
      <c r="AC38" s="2">
        <v>3.002886</v>
      </c>
      <c r="AD38" s="2">
        <v>1240.22619</v>
      </c>
      <c r="AE38" s="2">
        <v>68.652736</v>
      </c>
      <c r="AF38" s="2">
        <v>0.917231</v>
      </c>
      <c r="AG38" s="2">
        <v>2.892202</v>
      </c>
      <c r="AH38" s="31">
        <f>1.6/10</f>
        <v>0.16</v>
      </c>
      <c r="AI38" s="29">
        <v>2.9435051839629773</v>
      </c>
      <c r="AJ38" s="30">
        <v>0.14869165600052617</v>
      </c>
      <c r="AK38" s="30">
        <v>0.42586050695936273</v>
      </c>
      <c r="AL38" s="2">
        <v>3.587269</v>
      </c>
      <c r="AM38" s="2">
        <v>145843.271047</v>
      </c>
      <c r="AN38" s="2">
        <v>629.654659</v>
      </c>
      <c r="AO38" s="2">
        <v>0.915578</v>
      </c>
      <c r="AP38" s="2">
        <v>2.830058</v>
      </c>
      <c r="AQ38" s="2">
        <v>3370.131417</v>
      </c>
      <c r="AR38" s="2">
        <v>119.013411</v>
      </c>
      <c r="AS38" s="2">
        <v>1.013571</v>
      </c>
      <c r="AT38" s="2">
        <v>3.32013</v>
      </c>
      <c r="AU38" s="2">
        <v>1221.328542</v>
      </c>
      <c r="AV38" s="2">
        <v>26.990018</v>
      </c>
      <c r="AW38" s="2">
        <v>3.130441</v>
      </c>
      <c r="AX38" s="2">
        <v>0.980527</v>
      </c>
      <c r="AY38" s="2">
        <v>162.494867</v>
      </c>
      <c r="AZ38" s="2">
        <v>70.695776</v>
      </c>
      <c r="BA38" s="2">
        <v>0.990336</v>
      </c>
      <c r="BB38" s="2">
        <v>2.961511</v>
      </c>
      <c r="BC38" s="31">
        <v>0.174</v>
      </c>
      <c r="BD38" s="32">
        <v>0.183</v>
      </c>
      <c r="BE38" s="31">
        <f>1.6/10</f>
        <v>0.16</v>
      </c>
      <c r="BF38" s="31">
        <v>0.182</v>
      </c>
      <c r="BG38" s="31">
        <v>0.193</v>
      </c>
      <c r="BH38" s="34"/>
      <c r="BI38" s="34"/>
      <c r="BJ38" s="34"/>
      <c r="BK38" s="34"/>
      <c r="BL38" s="34"/>
      <c r="BM38" s="34"/>
      <c r="BN38" s="34"/>
      <c r="BO38" s="34"/>
      <c r="BP38" s="34"/>
      <c r="BQ38" s="35">
        <f t="shared" si="1"/>
        <v>4</v>
      </c>
      <c r="BR38" s="36">
        <v>1.0077475163087182</v>
      </c>
      <c r="BS38" s="37">
        <v>0.09525099237434452</v>
      </c>
      <c r="BT38" s="38">
        <v>0.37350550074580247</v>
      </c>
      <c r="BU38" s="39">
        <v>0.18</v>
      </c>
      <c r="BV38" s="37">
        <v>3.6329382500000005</v>
      </c>
      <c r="BW38" s="37">
        <v>151.72870525000002</v>
      </c>
      <c r="BX38" s="37">
        <v>26.8878525</v>
      </c>
      <c r="BY38" s="37">
        <v>0.9816082500000001</v>
      </c>
      <c r="BZ38" s="37">
        <v>3.1529334999999996</v>
      </c>
      <c r="CA38" s="37">
        <v>152671.98652425</v>
      </c>
      <c r="CB38" s="37">
        <v>632.44439775</v>
      </c>
      <c r="CC38" s="37">
        <v>0.90560975</v>
      </c>
      <c r="CD38" s="37">
        <v>2.8337362500000003</v>
      </c>
      <c r="CE38" s="37">
        <v>3320.360512</v>
      </c>
      <c r="CF38" s="37">
        <v>119.1634865</v>
      </c>
      <c r="CG38" s="37">
        <v>1.0111105</v>
      </c>
      <c r="CH38" s="37">
        <v>3.31390675</v>
      </c>
      <c r="CI38" s="37">
        <v>1126.63861675</v>
      </c>
      <c r="CJ38" s="2">
        <v>69.54110675</v>
      </c>
      <c r="CK38" s="2">
        <v>0.997743</v>
      </c>
      <c r="CL38" s="2">
        <v>2.9762492500000004</v>
      </c>
      <c r="CM38" s="40">
        <f t="shared" si="2"/>
        <v>4.571428571</v>
      </c>
      <c r="CN38" s="41">
        <f t="shared" si="3"/>
        <v>4.888888889</v>
      </c>
      <c r="CO38" s="2">
        <v>6.0</v>
      </c>
      <c r="CP38" s="2">
        <v>6.0</v>
      </c>
      <c r="CQ38" s="2">
        <v>1.0</v>
      </c>
      <c r="CR38" s="2">
        <v>1.0</v>
      </c>
      <c r="CS38" s="2">
        <v>6.0</v>
      </c>
      <c r="CT38" s="2">
        <v>6.0</v>
      </c>
      <c r="CU38" s="2">
        <v>6.0</v>
      </c>
      <c r="CV38" s="2">
        <v>6.0</v>
      </c>
      <c r="CW38" s="2">
        <v>6.0</v>
      </c>
      <c r="CX38" s="2">
        <f t="shared" si="4"/>
        <v>9</v>
      </c>
      <c r="CY38" s="42" t="str">
        <f t="shared" si="16"/>
        <v>0</v>
      </c>
      <c r="CZ38" s="42" t="str">
        <f t="shared" si="6"/>
        <v>0</v>
      </c>
      <c r="DA38" s="2">
        <f t="shared" si="7"/>
        <v>2</v>
      </c>
      <c r="DB38" s="42" t="str">
        <f t="shared" si="15"/>
        <v>0</v>
      </c>
      <c r="DC38" s="42" t="str">
        <f t="shared" si="8"/>
        <v>0</v>
      </c>
      <c r="DD38" s="2">
        <v>0.0</v>
      </c>
      <c r="DE38" s="27">
        <v>1.0</v>
      </c>
      <c r="DF38" s="2">
        <v>1.0</v>
      </c>
      <c r="DG38" s="27">
        <v>2.0</v>
      </c>
      <c r="DH38" s="2">
        <v>0.0</v>
      </c>
      <c r="DI38" s="27">
        <v>1.0</v>
      </c>
      <c r="DJ38" s="2">
        <v>0.0</v>
      </c>
      <c r="DK38" s="27">
        <v>1.0</v>
      </c>
      <c r="DL38" s="2">
        <v>1.0</v>
      </c>
      <c r="DM38" s="27">
        <v>2.0</v>
      </c>
      <c r="DN38" s="2">
        <v>2.0</v>
      </c>
      <c r="DO38" s="27">
        <v>3.0</v>
      </c>
      <c r="DP38" s="2">
        <v>1.0</v>
      </c>
      <c r="DQ38" s="27">
        <v>2.0</v>
      </c>
      <c r="DR38" s="2">
        <v>2.0</v>
      </c>
      <c r="DS38" s="27">
        <v>3.0</v>
      </c>
      <c r="DT38" s="2">
        <v>1.0</v>
      </c>
      <c r="DU38" s="27">
        <v>2.0</v>
      </c>
      <c r="DV38" s="2">
        <v>1.0</v>
      </c>
      <c r="DW38" s="27">
        <v>2.0</v>
      </c>
      <c r="DX38" s="2">
        <v>1.0</v>
      </c>
      <c r="DY38" s="27">
        <v>2.0</v>
      </c>
      <c r="DZ38" s="2">
        <v>0.0</v>
      </c>
      <c r="EA38" s="27">
        <v>1.0</v>
      </c>
      <c r="EB38" s="2">
        <v>1.0</v>
      </c>
      <c r="EC38" s="27">
        <v>2.0</v>
      </c>
      <c r="ED38" s="2">
        <v>0.0</v>
      </c>
      <c r="EE38" s="27">
        <v>1.0</v>
      </c>
      <c r="EF38" s="2">
        <v>0.0</v>
      </c>
      <c r="EG38" s="27">
        <v>1.0</v>
      </c>
      <c r="EH38" s="2">
        <v>2.0</v>
      </c>
      <c r="EI38" s="27">
        <v>3.0</v>
      </c>
      <c r="EJ38" s="2" t="s">
        <v>199</v>
      </c>
      <c r="EK38" s="2" t="s">
        <v>215</v>
      </c>
      <c r="EL38" s="37">
        <v>4.0</v>
      </c>
      <c r="EM38" s="37">
        <v>2.0</v>
      </c>
      <c r="EN38" s="37">
        <v>1.0</v>
      </c>
      <c r="EO38" s="37">
        <v>1.0</v>
      </c>
      <c r="EP38" s="37">
        <v>0.0</v>
      </c>
      <c r="EQ38" s="37">
        <v>0.0</v>
      </c>
      <c r="ER38" s="37">
        <v>1.0</v>
      </c>
      <c r="ES38" s="2"/>
      <c r="ET38" s="2"/>
      <c r="EU38" s="2"/>
      <c r="EV38" s="2"/>
      <c r="EW38" s="37">
        <v>2.0</v>
      </c>
      <c r="EX38" s="2" t="s">
        <v>201</v>
      </c>
      <c r="EY38" s="43">
        <v>41334.0</v>
      </c>
      <c r="EZ38" s="2" t="s">
        <v>196</v>
      </c>
      <c r="FA38" s="2" t="s">
        <v>232</v>
      </c>
      <c r="FB38" s="2" t="s">
        <v>203</v>
      </c>
      <c r="FC38" s="2" t="s">
        <v>204</v>
      </c>
      <c r="FD38" s="2" t="s">
        <v>343</v>
      </c>
      <c r="FE38" s="37">
        <v>0.0</v>
      </c>
      <c r="FF38" s="37">
        <v>0.0</v>
      </c>
      <c r="FG38" s="37">
        <v>1.0</v>
      </c>
      <c r="FH38" s="37">
        <v>0.0</v>
      </c>
      <c r="FI38" s="37">
        <v>0.0</v>
      </c>
      <c r="FJ38" s="37">
        <v>0.0</v>
      </c>
      <c r="FK38" s="37">
        <v>1.0</v>
      </c>
      <c r="FL38" s="2"/>
      <c r="FM38" s="2" t="s">
        <v>343</v>
      </c>
      <c r="FN38" s="37">
        <v>1.0</v>
      </c>
      <c r="FO38" s="37">
        <v>0.0</v>
      </c>
      <c r="FP38" s="37">
        <v>1.0</v>
      </c>
      <c r="FQ38" s="37">
        <v>0.0</v>
      </c>
      <c r="FR38" s="37">
        <v>0.0</v>
      </c>
      <c r="FS38" s="37">
        <v>0.0</v>
      </c>
      <c r="FT38" s="37">
        <v>1.0</v>
      </c>
      <c r="FU38" s="2"/>
      <c r="FV38" s="2" t="s">
        <v>206</v>
      </c>
      <c r="FW38" s="37">
        <v>1.0</v>
      </c>
      <c r="FX38" s="37">
        <v>1.0</v>
      </c>
      <c r="FY38" s="37">
        <v>0.0</v>
      </c>
      <c r="FZ38" s="37">
        <v>0.0</v>
      </c>
      <c r="GA38" s="37">
        <v>24.0</v>
      </c>
      <c r="GB38" s="2" t="s">
        <v>207</v>
      </c>
      <c r="GC38" s="2" t="s">
        <v>243</v>
      </c>
      <c r="GD38" s="37">
        <v>4.0</v>
      </c>
      <c r="GE38" s="2"/>
      <c r="GF38" s="2" t="s">
        <v>209</v>
      </c>
      <c r="GG38" s="2"/>
      <c r="GH38" s="44">
        <v>2.0</v>
      </c>
      <c r="GI38" s="37">
        <v>2.0</v>
      </c>
      <c r="GJ38" s="37">
        <v>0.0</v>
      </c>
      <c r="GK38" s="37">
        <v>0.0</v>
      </c>
      <c r="GL38" s="45">
        <f t="shared" si="9"/>
        <v>4</v>
      </c>
      <c r="GM38" s="37">
        <f t="shared" si="10"/>
        <v>0</v>
      </c>
    </row>
    <row r="39" ht="15.75" customHeight="1">
      <c r="A39" s="1">
        <v>50.0</v>
      </c>
      <c r="B39" s="2" t="s">
        <v>305</v>
      </c>
      <c r="C39" s="2" t="s">
        <v>267</v>
      </c>
      <c r="D39" s="2" t="s">
        <v>344</v>
      </c>
      <c r="E39" s="2" t="s">
        <v>345</v>
      </c>
      <c r="F39" s="2">
        <v>2.0</v>
      </c>
      <c r="G39" s="2" t="s">
        <v>214</v>
      </c>
      <c r="H39" s="2" t="s">
        <v>197</v>
      </c>
      <c r="I39" s="2">
        <v>3.0</v>
      </c>
      <c r="J39" s="2">
        <v>9.0</v>
      </c>
      <c r="K39" s="2" t="s">
        <v>322</v>
      </c>
      <c r="L39" s="2">
        <v>74604.0</v>
      </c>
      <c r="M39" s="2">
        <v>10657.7</v>
      </c>
      <c r="N39" s="29">
        <v>0.698531005859375</v>
      </c>
      <c r="O39" s="30">
        <v>0.05364569424</v>
      </c>
      <c r="P39" s="30">
        <v>0.1640504947</v>
      </c>
      <c r="Q39" s="2">
        <v>3.69403</v>
      </c>
      <c r="R39" s="2">
        <v>42470.746269</v>
      </c>
      <c r="S39" s="2">
        <v>497.142367</v>
      </c>
      <c r="T39" s="2">
        <v>0.850685</v>
      </c>
      <c r="U39" s="2">
        <v>2.717317</v>
      </c>
      <c r="V39" s="2">
        <v>1322.992537</v>
      </c>
      <c r="W39" s="2">
        <v>76.896062</v>
      </c>
      <c r="X39" s="2">
        <v>1.034001</v>
      </c>
      <c r="Y39" s="2">
        <v>3.276583</v>
      </c>
      <c r="Z39" s="2">
        <v>214.052239</v>
      </c>
      <c r="AA39" s="2">
        <v>31.271114</v>
      </c>
      <c r="AB39" s="2">
        <v>0.987483</v>
      </c>
      <c r="AC39" s="2">
        <v>3.129337</v>
      </c>
      <c r="AD39" s="2">
        <v>756.910448</v>
      </c>
      <c r="AE39" s="2">
        <v>54.052931</v>
      </c>
      <c r="AF39" s="2">
        <v>0.976859</v>
      </c>
      <c r="AG39" s="2">
        <v>2.987818</v>
      </c>
      <c r="AH39" s="31">
        <f>2/10</f>
        <v>0.2</v>
      </c>
      <c r="AI39" s="29">
        <v>1.9647538103503184</v>
      </c>
      <c r="AJ39" s="30">
        <v>0.09231257789902393</v>
      </c>
      <c r="AK39" s="30">
        <v>0.3183426770588168</v>
      </c>
      <c r="AL39" s="2">
        <v>3.789063</v>
      </c>
      <c r="AM39" s="2">
        <v>143042.292969</v>
      </c>
      <c r="AN39" s="2">
        <v>591.909547</v>
      </c>
      <c r="AO39" s="2">
        <v>0.885957</v>
      </c>
      <c r="AP39" s="2">
        <v>2.7803</v>
      </c>
      <c r="AQ39" s="2">
        <v>2242.890625</v>
      </c>
      <c r="AR39" s="2">
        <v>99.495311</v>
      </c>
      <c r="AS39" s="2">
        <v>1.044797</v>
      </c>
      <c r="AT39" s="2">
        <v>3.318138</v>
      </c>
      <c r="AU39" s="2">
        <v>730.035156</v>
      </c>
      <c r="AV39" s="2">
        <v>28.558043</v>
      </c>
      <c r="AW39" s="2">
        <v>3.25095</v>
      </c>
      <c r="AX39" s="2">
        <v>0.985135</v>
      </c>
      <c r="AY39" s="2">
        <v>152.9375</v>
      </c>
      <c r="AZ39" s="2">
        <v>59.056466</v>
      </c>
      <c r="BA39" s="2">
        <v>0.994783</v>
      </c>
      <c r="BB39" s="2">
        <v>3.070142</v>
      </c>
      <c r="BC39" s="31">
        <v>0.196</v>
      </c>
      <c r="BD39" s="32">
        <v>0.183</v>
      </c>
      <c r="BE39" s="31">
        <f>2/10</f>
        <v>0.2</v>
      </c>
      <c r="BF39" s="31">
        <v>0.171</v>
      </c>
      <c r="BG39" s="31">
        <v>0.196</v>
      </c>
      <c r="BH39" s="31">
        <v>0.17</v>
      </c>
      <c r="BI39" s="34"/>
      <c r="BJ39" s="34"/>
      <c r="BK39" s="34"/>
      <c r="BL39" s="34"/>
      <c r="BM39" s="34"/>
      <c r="BN39" s="34"/>
      <c r="BO39" s="34"/>
      <c r="BP39" s="34"/>
      <c r="BQ39" s="35">
        <f t="shared" si="1"/>
        <v>5</v>
      </c>
      <c r="BR39" s="36">
        <v>0.6113808532078026</v>
      </c>
      <c r="BS39" s="37">
        <v>0.09408090850026773</v>
      </c>
      <c r="BT39" s="38">
        <v>0.2431519741786583</v>
      </c>
      <c r="BU39" s="39">
        <v>0.184</v>
      </c>
      <c r="BV39" s="37">
        <v>3.729647</v>
      </c>
      <c r="BW39" s="37">
        <v>150.0526436</v>
      </c>
      <c r="BX39" s="37">
        <v>27.435094600000003</v>
      </c>
      <c r="BY39" s="37">
        <v>1.0040049999999998</v>
      </c>
      <c r="BZ39" s="37">
        <v>3.237065</v>
      </c>
      <c r="CA39" s="37">
        <v>112369.04410999999</v>
      </c>
      <c r="CB39" s="37">
        <v>609.1675156</v>
      </c>
      <c r="CC39" s="37">
        <v>0.9117108</v>
      </c>
      <c r="CD39" s="37">
        <v>2.8030506</v>
      </c>
      <c r="CE39" s="37">
        <v>2328.073225</v>
      </c>
      <c r="CF39" s="37">
        <v>99.976514</v>
      </c>
      <c r="CG39" s="37">
        <v>1.053516</v>
      </c>
      <c r="CH39" s="37">
        <v>3.3132591999999996</v>
      </c>
      <c r="CI39" s="37">
        <v>837.2072242</v>
      </c>
      <c r="CJ39" s="2">
        <v>57.5925672</v>
      </c>
      <c r="CK39" s="2">
        <v>1.0167747999999999</v>
      </c>
      <c r="CL39" s="2">
        <v>3.0025084000000004</v>
      </c>
      <c r="CM39" s="40">
        <f t="shared" si="2"/>
        <v>4.571428571</v>
      </c>
      <c r="CN39" s="41">
        <f t="shared" si="3"/>
        <v>4.888888889</v>
      </c>
      <c r="CO39" s="2">
        <v>6.0</v>
      </c>
      <c r="CP39" s="2">
        <v>6.0</v>
      </c>
      <c r="CQ39" s="2">
        <v>1.0</v>
      </c>
      <c r="CR39" s="2">
        <v>5.0</v>
      </c>
      <c r="CS39" s="2">
        <v>6.0</v>
      </c>
      <c r="CT39" s="2">
        <v>2.0</v>
      </c>
      <c r="CU39" s="2">
        <v>6.0</v>
      </c>
      <c r="CV39" s="2">
        <v>6.0</v>
      </c>
      <c r="CW39" s="2">
        <v>6.0</v>
      </c>
      <c r="CX39" s="2">
        <f t="shared" si="4"/>
        <v>2</v>
      </c>
      <c r="CY39" s="42" t="str">
        <f t="shared" si="16"/>
        <v>0</v>
      </c>
      <c r="CZ39" s="42" t="str">
        <f t="shared" si="6"/>
        <v>0</v>
      </c>
      <c r="DA39" s="2">
        <f t="shared" si="7"/>
        <v>0</v>
      </c>
      <c r="DB39" s="42" t="str">
        <f t="shared" si="15"/>
        <v>0</v>
      </c>
      <c r="DC39" s="42" t="str">
        <f t="shared" si="8"/>
        <v>0</v>
      </c>
      <c r="DD39" s="2">
        <v>0.0</v>
      </c>
      <c r="DE39" s="27">
        <v>1.0</v>
      </c>
      <c r="DF39" s="2">
        <v>0.0</v>
      </c>
      <c r="DG39" s="27">
        <v>1.0</v>
      </c>
      <c r="DH39" s="2">
        <v>0.0</v>
      </c>
      <c r="DI39" s="27">
        <v>1.0</v>
      </c>
      <c r="DJ39" s="2">
        <v>0.0</v>
      </c>
      <c r="DK39" s="27">
        <v>1.0</v>
      </c>
      <c r="DL39" s="2">
        <v>0.0</v>
      </c>
      <c r="DM39" s="27">
        <v>1.0</v>
      </c>
      <c r="DN39" s="2">
        <v>0.0</v>
      </c>
      <c r="DO39" s="27">
        <v>1.0</v>
      </c>
      <c r="DP39" s="2">
        <v>2.0</v>
      </c>
      <c r="DQ39" s="27">
        <v>3.0</v>
      </c>
      <c r="DR39" s="2">
        <v>0.0</v>
      </c>
      <c r="DS39" s="27">
        <v>1.0</v>
      </c>
      <c r="DT39" s="2">
        <v>0.0</v>
      </c>
      <c r="DU39" s="27">
        <v>1.0</v>
      </c>
      <c r="DV39" s="2">
        <v>0.0</v>
      </c>
      <c r="DW39" s="27">
        <v>1.0</v>
      </c>
      <c r="DX39" s="2">
        <v>0.0</v>
      </c>
      <c r="DY39" s="27">
        <v>1.0</v>
      </c>
      <c r="DZ39" s="2">
        <v>0.0</v>
      </c>
      <c r="EA39" s="27">
        <v>1.0</v>
      </c>
      <c r="EB39" s="2">
        <v>0.0</v>
      </c>
      <c r="EC39" s="27">
        <v>1.0</v>
      </c>
      <c r="ED39" s="2">
        <v>2.0</v>
      </c>
      <c r="EE39" s="27">
        <v>3.0</v>
      </c>
      <c r="EF39" s="2">
        <v>2.0</v>
      </c>
      <c r="EG39" s="27">
        <v>3.0</v>
      </c>
      <c r="EH39" s="2">
        <v>2.0</v>
      </c>
      <c r="EI39" s="27">
        <v>3.0</v>
      </c>
      <c r="EJ39" s="2" t="s">
        <v>199</v>
      </c>
      <c r="EK39" s="2" t="s">
        <v>215</v>
      </c>
      <c r="EL39" s="37">
        <v>4.0</v>
      </c>
      <c r="EM39" s="37">
        <v>2.0</v>
      </c>
      <c r="EN39" s="37">
        <v>1.0</v>
      </c>
      <c r="EO39" s="37">
        <v>1.0</v>
      </c>
      <c r="EP39" s="37">
        <v>0.0</v>
      </c>
      <c r="EQ39" s="37">
        <v>0.0</v>
      </c>
      <c r="ER39" s="37">
        <v>2.0</v>
      </c>
      <c r="ES39" s="2"/>
      <c r="ET39" s="2"/>
      <c r="EU39" s="2"/>
      <c r="EV39" s="2"/>
      <c r="EW39" s="37">
        <v>2.0</v>
      </c>
      <c r="EX39" s="2" t="s">
        <v>201</v>
      </c>
      <c r="EY39" s="43">
        <v>41334.0</v>
      </c>
      <c r="EZ39" s="2" t="s">
        <v>214</v>
      </c>
      <c r="FA39" s="2" t="s">
        <v>202</v>
      </c>
      <c r="FB39" s="2" t="s">
        <v>233</v>
      </c>
      <c r="FC39" s="2" t="s">
        <v>204</v>
      </c>
      <c r="FD39" s="2" t="s">
        <v>204</v>
      </c>
      <c r="FE39" s="37">
        <v>0.0</v>
      </c>
      <c r="FF39" s="37">
        <v>0.0</v>
      </c>
      <c r="FG39" s="37">
        <v>1.0</v>
      </c>
      <c r="FH39" s="37">
        <v>1.0</v>
      </c>
      <c r="FI39" s="37">
        <v>0.0</v>
      </c>
      <c r="FJ39" s="37">
        <v>0.0</v>
      </c>
      <c r="FK39" s="37">
        <v>0.0</v>
      </c>
      <c r="FL39" s="2"/>
      <c r="FM39" s="2" t="s">
        <v>204</v>
      </c>
      <c r="FN39" s="37">
        <v>0.0</v>
      </c>
      <c r="FO39" s="37">
        <v>0.0</v>
      </c>
      <c r="FP39" s="37">
        <v>1.0</v>
      </c>
      <c r="FQ39" s="37">
        <v>1.0</v>
      </c>
      <c r="FR39" s="37">
        <v>0.0</v>
      </c>
      <c r="FS39" s="37">
        <v>0.0</v>
      </c>
      <c r="FT39" s="37">
        <v>0.0</v>
      </c>
      <c r="FU39" s="2"/>
      <c r="FV39" s="2" t="s">
        <v>206</v>
      </c>
      <c r="FW39" s="37">
        <v>0.0</v>
      </c>
      <c r="FX39" s="37">
        <v>1.0</v>
      </c>
      <c r="FY39" s="37">
        <v>1.0</v>
      </c>
      <c r="FZ39" s="37">
        <v>0.0</v>
      </c>
      <c r="GA39" s="37">
        <v>5.0</v>
      </c>
      <c r="GB39" s="2" t="s">
        <v>207</v>
      </c>
      <c r="GC39" s="2" t="s">
        <v>243</v>
      </c>
      <c r="GD39" s="37">
        <v>4.0</v>
      </c>
      <c r="GE39" s="2"/>
      <c r="GF39" s="2" t="s">
        <v>209</v>
      </c>
      <c r="GG39" s="2"/>
      <c r="GH39" s="45">
        <v>0.0</v>
      </c>
      <c r="GI39" s="37">
        <v>1.0</v>
      </c>
      <c r="GJ39" s="37">
        <v>3.0</v>
      </c>
      <c r="GK39" s="37">
        <v>1.0</v>
      </c>
      <c r="GL39" s="45">
        <f t="shared" si="9"/>
        <v>1</v>
      </c>
      <c r="GM39" s="37">
        <f t="shared" si="10"/>
        <v>4</v>
      </c>
    </row>
    <row r="40" ht="15.75" customHeight="1">
      <c r="A40" s="1">
        <v>51.0</v>
      </c>
      <c r="B40" s="2" t="s">
        <v>324</v>
      </c>
      <c r="C40" s="2" t="s">
        <v>346</v>
      </c>
      <c r="D40" s="2" t="s">
        <v>303</v>
      </c>
      <c r="E40" s="2" t="s">
        <v>347</v>
      </c>
      <c r="F40" s="2">
        <v>1.0</v>
      </c>
      <c r="G40" s="2" t="s">
        <v>196</v>
      </c>
      <c r="H40" s="2" t="s">
        <v>197</v>
      </c>
      <c r="I40" s="2">
        <v>3.0</v>
      </c>
      <c r="J40" s="2">
        <v>9.0</v>
      </c>
      <c r="K40" s="2" t="s">
        <v>322</v>
      </c>
      <c r="L40" s="2">
        <v>68723.0</v>
      </c>
      <c r="M40" s="2">
        <v>9817.6</v>
      </c>
      <c r="N40" s="29">
        <v>1.08883996582031</v>
      </c>
      <c r="O40" s="30">
        <v>0.1655619414</v>
      </c>
      <c r="P40" s="30">
        <v>0.3796011165</v>
      </c>
      <c r="Q40" s="2">
        <v>3.909091</v>
      </c>
      <c r="R40" s="2">
        <v>136920.415584</v>
      </c>
      <c r="S40" s="2">
        <v>573.830385</v>
      </c>
      <c r="T40" s="2">
        <v>0.933564</v>
      </c>
      <c r="U40" s="2">
        <v>2.827969</v>
      </c>
      <c r="V40" s="2">
        <v>2469.753247</v>
      </c>
      <c r="W40" s="2">
        <v>116.039929</v>
      </c>
      <c r="X40" s="2">
        <v>1.08484</v>
      </c>
      <c r="Y40" s="2">
        <v>3.356177</v>
      </c>
      <c r="Z40" s="2">
        <v>104.025974</v>
      </c>
      <c r="AA40" s="2">
        <v>26.121794</v>
      </c>
      <c r="AB40" s="2">
        <v>1.035431</v>
      </c>
      <c r="AC40" s="2">
        <v>3.380632</v>
      </c>
      <c r="AD40" s="2">
        <v>632.311688</v>
      </c>
      <c r="AE40" s="2">
        <v>64.308047</v>
      </c>
      <c r="AF40" s="2">
        <v>1.036315</v>
      </c>
      <c r="AG40" s="2">
        <v>3.172442</v>
      </c>
      <c r="AH40" s="31">
        <f>1.6/10</f>
        <v>0.16</v>
      </c>
      <c r="AI40" s="29">
        <v>2.574197709968153</v>
      </c>
      <c r="AJ40" s="30">
        <v>0.15256251391217657</v>
      </c>
      <c r="AK40" s="30">
        <v>0.4398212564489437</v>
      </c>
      <c r="AL40" s="2">
        <v>3.855319</v>
      </c>
      <c r="AM40" s="2">
        <v>164239.897872</v>
      </c>
      <c r="AN40" s="2">
        <v>619.971254</v>
      </c>
      <c r="AO40" s="2">
        <v>0.900659</v>
      </c>
      <c r="AP40" s="2">
        <v>2.817293</v>
      </c>
      <c r="AQ40" s="2">
        <v>2555.47234</v>
      </c>
      <c r="AR40" s="2">
        <v>111.91185</v>
      </c>
      <c r="AS40" s="2">
        <v>1.019734</v>
      </c>
      <c r="AT40" s="2">
        <v>3.324945</v>
      </c>
      <c r="AU40" s="2">
        <v>802.885106</v>
      </c>
      <c r="AV40" s="2">
        <v>26.001033</v>
      </c>
      <c r="AW40" s="2">
        <v>3.259539</v>
      </c>
      <c r="AX40" s="2">
        <v>0.964657</v>
      </c>
      <c r="AY40" s="2">
        <v>108.510638</v>
      </c>
      <c r="AZ40" s="2">
        <v>64.260402</v>
      </c>
      <c r="BA40" s="2">
        <v>0.987537</v>
      </c>
      <c r="BB40" s="2">
        <v>3.054337</v>
      </c>
      <c r="BC40" s="31">
        <v>0.183</v>
      </c>
      <c r="BD40" s="32">
        <v>0.183</v>
      </c>
      <c r="BE40" s="31">
        <f>1.6/10</f>
        <v>0.16</v>
      </c>
      <c r="BF40" s="31">
        <v>0.162</v>
      </c>
      <c r="BG40" s="31">
        <v>0.157</v>
      </c>
      <c r="BH40" s="31">
        <v>0.169</v>
      </c>
      <c r="BI40" s="33">
        <v>0.167</v>
      </c>
      <c r="BJ40" s="33">
        <v>0.203</v>
      </c>
      <c r="BK40" s="33">
        <v>0.172</v>
      </c>
      <c r="BL40" s="33">
        <v>0.182</v>
      </c>
      <c r="BM40" s="34"/>
      <c r="BN40" s="34"/>
      <c r="BO40" s="34"/>
      <c r="BP40" s="34"/>
      <c r="BQ40" s="35">
        <f t="shared" si="1"/>
        <v>9</v>
      </c>
      <c r="BR40" s="36">
        <v>0.956644851068427</v>
      </c>
      <c r="BS40" s="37">
        <v>0.16877331676822968</v>
      </c>
      <c r="BT40" s="38">
        <v>0.40515857515323</v>
      </c>
      <c r="BU40" s="39">
        <v>0.173</v>
      </c>
      <c r="BV40" s="37">
        <v>3.7342979999999995</v>
      </c>
      <c r="BW40" s="37">
        <v>141.39358166666665</v>
      </c>
      <c r="BX40" s="37">
        <v>26.995293555555552</v>
      </c>
      <c r="BY40" s="37">
        <v>0.9976183333333333</v>
      </c>
      <c r="BZ40" s="37">
        <v>3.231037222222222</v>
      </c>
      <c r="CA40" s="37">
        <v>160872.1261218889</v>
      </c>
      <c r="CB40" s="37">
        <v>630.0625587777778</v>
      </c>
      <c r="CC40" s="37">
        <v>0.9213095555555556</v>
      </c>
      <c r="CD40" s="37">
        <v>2.8305961111111113</v>
      </c>
      <c r="CE40" s="37">
        <v>3069.4819273333333</v>
      </c>
      <c r="CF40" s="37">
        <v>116.71574411111108</v>
      </c>
      <c r="CG40" s="37">
        <v>1.0458865555555557</v>
      </c>
      <c r="CH40" s="37">
        <v>3.3191171111111104</v>
      </c>
      <c r="CI40" s="37">
        <v>909.849744</v>
      </c>
      <c r="CJ40" s="2">
        <v>65.42804033333333</v>
      </c>
      <c r="CK40" s="2">
        <v>1.021986</v>
      </c>
      <c r="CL40" s="2">
        <v>3.045534</v>
      </c>
      <c r="CM40" s="40">
        <f t="shared" si="2"/>
        <v>4.571428571</v>
      </c>
      <c r="CN40" s="41">
        <f t="shared" si="3"/>
        <v>4.888888889</v>
      </c>
      <c r="CO40" s="2">
        <v>6.0</v>
      </c>
      <c r="CP40" s="2">
        <v>6.0</v>
      </c>
      <c r="CQ40" s="2">
        <v>1.0</v>
      </c>
      <c r="CR40" s="2">
        <v>1.0</v>
      </c>
      <c r="CS40" s="2">
        <v>6.0</v>
      </c>
      <c r="CT40" s="2">
        <v>6.0</v>
      </c>
      <c r="CU40" s="2">
        <v>6.0</v>
      </c>
      <c r="CV40" s="2">
        <v>6.0</v>
      </c>
      <c r="CW40" s="2">
        <v>6.0</v>
      </c>
      <c r="CX40" s="2">
        <f t="shared" si="4"/>
        <v>9</v>
      </c>
      <c r="CY40" s="42" t="str">
        <f t="shared" si="16"/>
        <v>0</v>
      </c>
      <c r="CZ40" s="42" t="str">
        <f t="shared" si="6"/>
        <v>0</v>
      </c>
      <c r="DA40" s="2">
        <f t="shared" si="7"/>
        <v>1</v>
      </c>
      <c r="DB40" s="42" t="str">
        <f t="shared" si="15"/>
        <v>0</v>
      </c>
      <c r="DC40" s="42" t="str">
        <f t="shared" si="8"/>
        <v>0</v>
      </c>
      <c r="DD40" s="2">
        <v>0.0</v>
      </c>
      <c r="DE40" s="27">
        <v>1.0</v>
      </c>
      <c r="DF40" s="2">
        <v>1.0</v>
      </c>
      <c r="DG40" s="27">
        <v>2.0</v>
      </c>
      <c r="DH40" s="2">
        <v>0.0</v>
      </c>
      <c r="DI40" s="27">
        <v>1.0</v>
      </c>
      <c r="DJ40" s="2">
        <v>0.0</v>
      </c>
      <c r="DK40" s="27">
        <v>1.0</v>
      </c>
      <c r="DL40" s="2">
        <v>1.0</v>
      </c>
      <c r="DM40" s="27">
        <v>2.0</v>
      </c>
      <c r="DN40" s="2">
        <v>2.0</v>
      </c>
      <c r="DO40" s="27">
        <v>3.0</v>
      </c>
      <c r="DP40" s="2">
        <v>1.0</v>
      </c>
      <c r="DQ40" s="27">
        <v>2.0</v>
      </c>
      <c r="DR40" s="2">
        <v>2.0</v>
      </c>
      <c r="DS40" s="27">
        <v>3.0</v>
      </c>
      <c r="DT40" s="2">
        <v>1.0</v>
      </c>
      <c r="DU40" s="27">
        <v>2.0</v>
      </c>
      <c r="DV40" s="2">
        <v>1.0</v>
      </c>
      <c r="DW40" s="27">
        <v>2.0</v>
      </c>
      <c r="DX40" s="2">
        <v>1.0</v>
      </c>
      <c r="DY40" s="27">
        <v>2.0</v>
      </c>
      <c r="DZ40" s="2">
        <v>0.0</v>
      </c>
      <c r="EA40" s="27">
        <v>1.0</v>
      </c>
      <c r="EB40" s="2">
        <v>0.0</v>
      </c>
      <c r="EC40" s="27">
        <v>1.0</v>
      </c>
      <c r="ED40" s="2">
        <v>0.0</v>
      </c>
      <c r="EE40" s="27">
        <v>1.0</v>
      </c>
      <c r="EF40" s="2">
        <v>0.0</v>
      </c>
      <c r="EG40" s="27">
        <v>1.0</v>
      </c>
      <c r="EH40" s="2">
        <v>2.0</v>
      </c>
      <c r="EI40" s="27">
        <v>3.0</v>
      </c>
      <c r="EJ40" s="2" t="s">
        <v>199</v>
      </c>
      <c r="EK40" s="2" t="s">
        <v>200</v>
      </c>
      <c r="EL40" s="37">
        <v>6.0</v>
      </c>
      <c r="EM40" s="37">
        <v>2.0</v>
      </c>
      <c r="EN40" s="37">
        <v>1.0</v>
      </c>
      <c r="EO40" s="37">
        <v>1.0</v>
      </c>
      <c r="EP40" s="37">
        <v>1.0</v>
      </c>
      <c r="EQ40" s="37">
        <v>1.0</v>
      </c>
      <c r="ER40" s="37">
        <v>1.0</v>
      </c>
      <c r="ES40" s="2"/>
      <c r="ET40" s="2"/>
      <c r="EU40" s="2"/>
      <c r="EV40" s="2"/>
      <c r="EW40" s="37">
        <v>1.0</v>
      </c>
      <c r="EX40" s="2" t="s">
        <v>201</v>
      </c>
      <c r="EY40" s="43">
        <v>41395.0</v>
      </c>
      <c r="EZ40" s="2" t="s">
        <v>196</v>
      </c>
      <c r="FA40" s="2" t="s">
        <v>262</v>
      </c>
      <c r="FB40" s="2" t="s">
        <v>203</v>
      </c>
      <c r="FC40" s="2" t="s">
        <v>205</v>
      </c>
      <c r="FD40" s="2" t="s">
        <v>204</v>
      </c>
      <c r="FE40" s="37">
        <v>1.0</v>
      </c>
      <c r="FF40" s="37">
        <v>0.0</v>
      </c>
      <c r="FG40" s="37">
        <v>0.0</v>
      </c>
      <c r="FH40" s="37">
        <v>0.0</v>
      </c>
      <c r="FI40" s="37">
        <v>0.0</v>
      </c>
      <c r="FJ40" s="37">
        <v>0.0</v>
      </c>
      <c r="FK40" s="37">
        <v>0.0</v>
      </c>
      <c r="FL40" s="2"/>
      <c r="FM40" s="2" t="s">
        <v>204</v>
      </c>
      <c r="FN40" s="37">
        <v>1.0</v>
      </c>
      <c r="FO40" s="37">
        <v>0.0</v>
      </c>
      <c r="FP40" s="37">
        <v>0.0</v>
      </c>
      <c r="FQ40" s="37">
        <v>0.0</v>
      </c>
      <c r="FR40" s="37">
        <v>0.0</v>
      </c>
      <c r="FS40" s="37">
        <v>0.0</v>
      </c>
      <c r="FT40" s="37">
        <v>0.0</v>
      </c>
      <c r="FU40" s="2"/>
      <c r="FV40" s="2" t="s">
        <v>206</v>
      </c>
      <c r="FW40" s="37">
        <v>1.0</v>
      </c>
      <c r="FX40" s="37">
        <v>0.0</v>
      </c>
      <c r="FY40" s="37">
        <v>1.0</v>
      </c>
      <c r="FZ40" s="37">
        <v>0.0</v>
      </c>
      <c r="GA40" s="37">
        <v>8.0</v>
      </c>
      <c r="GB40" s="2" t="s">
        <v>207</v>
      </c>
      <c r="GC40" s="2" t="s">
        <v>243</v>
      </c>
      <c r="GD40" s="37">
        <v>4.0</v>
      </c>
      <c r="GE40" s="2"/>
      <c r="GF40" s="2" t="s">
        <v>209</v>
      </c>
      <c r="GG40" s="2"/>
      <c r="GH40" s="44">
        <v>3.0</v>
      </c>
      <c r="GI40" s="37">
        <v>2.0</v>
      </c>
      <c r="GJ40" s="37">
        <v>3.0</v>
      </c>
      <c r="GK40" s="37">
        <v>0.0</v>
      </c>
      <c r="GL40" s="45">
        <f t="shared" si="9"/>
        <v>5</v>
      </c>
      <c r="GM40" s="37">
        <f t="shared" si="10"/>
        <v>3</v>
      </c>
    </row>
    <row r="41" ht="15.75" customHeight="1">
      <c r="A41" s="1">
        <v>52.0</v>
      </c>
      <c r="B41" s="2" t="s">
        <v>348</v>
      </c>
      <c r="C41" s="2" t="s">
        <v>349</v>
      </c>
      <c r="D41" s="2" t="s">
        <v>350</v>
      </c>
      <c r="E41" s="2" t="s">
        <v>351</v>
      </c>
      <c r="F41" s="2">
        <v>2.0</v>
      </c>
      <c r="G41" s="2" t="s">
        <v>214</v>
      </c>
      <c r="H41" s="2" t="s">
        <v>197</v>
      </c>
      <c r="I41" s="2">
        <v>3.0</v>
      </c>
      <c r="J41" s="2">
        <v>9.0</v>
      </c>
      <c r="K41" s="2" t="s">
        <v>322</v>
      </c>
      <c r="L41" s="2">
        <v>39911.0</v>
      </c>
      <c r="M41" s="2">
        <v>5701.6</v>
      </c>
      <c r="N41" s="29">
        <v>0.833184020996093</v>
      </c>
      <c r="O41" s="30">
        <v>0.2118791621</v>
      </c>
      <c r="P41" s="30">
        <v>0.4084779348</v>
      </c>
      <c r="Q41" s="2">
        <v>3.759615</v>
      </c>
      <c r="R41" s="2">
        <v>143229.798077</v>
      </c>
      <c r="S41" s="2">
        <v>540.329535</v>
      </c>
      <c r="T41" s="2">
        <v>0.859819</v>
      </c>
      <c r="U41" s="2">
        <v>2.779631</v>
      </c>
      <c r="V41" s="2">
        <v>1733.336538</v>
      </c>
      <c r="W41" s="2">
        <v>91.433573</v>
      </c>
      <c r="X41" s="2">
        <v>0.968457</v>
      </c>
      <c r="Y41" s="2">
        <v>3.270424</v>
      </c>
      <c r="Z41" s="2">
        <v>124.317308</v>
      </c>
      <c r="AA41" s="2">
        <v>24.839261</v>
      </c>
      <c r="AB41" s="2">
        <v>0.943768</v>
      </c>
      <c r="AC41" s="2">
        <v>3.135559</v>
      </c>
      <c r="AD41" s="2">
        <v>929.557692</v>
      </c>
      <c r="AE41" s="2">
        <v>61.346702</v>
      </c>
      <c r="AF41" s="2">
        <v>0.958782</v>
      </c>
      <c r="AG41" s="2">
        <v>2.963531</v>
      </c>
      <c r="AH41" s="31">
        <f>1.8/10</f>
        <v>0.18</v>
      </c>
      <c r="AI41" s="29">
        <v>2.6504055435131373</v>
      </c>
      <c r="AJ41" s="30">
        <v>0.1474993645255671</v>
      </c>
      <c r="AK41" s="30">
        <v>0.49126750546381037</v>
      </c>
      <c r="AL41" s="2">
        <v>3.934169</v>
      </c>
      <c r="AM41" s="2">
        <v>154943.056426</v>
      </c>
      <c r="AN41" s="2">
        <v>606.939603</v>
      </c>
      <c r="AO41" s="2">
        <v>0.912919</v>
      </c>
      <c r="AP41" s="2">
        <v>2.800114</v>
      </c>
      <c r="AQ41" s="2">
        <v>2596.54232</v>
      </c>
      <c r="AR41" s="2">
        <v>119.596372</v>
      </c>
      <c r="AS41" s="2">
        <v>1.031893</v>
      </c>
      <c r="AT41" s="2">
        <v>3.344099</v>
      </c>
      <c r="AU41" s="2">
        <v>1197.231975</v>
      </c>
      <c r="AV41" s="2">
        <v>32.291328</v>
      </c>
      <c r="AW41" s="2">
        <v>3.225258</v>
      </c>
      <c r="AX41" s="2">
        <v>0.993463</v>
      </c>
      <c r="AY41" s="2">
        <v>179.836991</v>
      </c>
      <c r="AZ41" s="2">
        <v>77.873851</v>
      </c>
      <c r="BA41" s="2">
        <v>1.007496</v>
      </c>
      <c r="BB41" s="2">
        <v>3.054672</v>
      </c>
      <c r="BC41" s="31">
        <v>0.184</v>
      </c>
      <c r="BD41" s="32">
        <v>0.183</v>
      </c>
      <c r="BE41" s="31">
        <f>1.8/10</f>
        <v>0.18</v>
      </c>
      <c r="BF41" s="31">
        <v>0.173</v>
      </c>
      <c r="BG41" s="31">
        <v>0.172</v>
      </c>
      <c r="BH41" s="34"/>
      <c r="BI41" s="34"/>
      <c r="BJ41" s="34"/>
      <c r="BK41" s="34"/>
      <c r="BL41" s="34"/>
      <c r="BM41" s="34"/>
      <c r="BN41" s="34"/>
      <c r="BO41" s="34"/>
      <c r="BP41" s="34"/>
      <c r="BQ41" s="35">
        <f t="shared" si="1"/>
        <v>4</v>
      </c>
      <c r="BR41" s="36">
        <v>0.8918748754762141</v>
      </c>
      <c r="BS41" s="37">
        <v>0.18547200852808268</v>
      </c>
      <c r="BT41" s="38">
        <v>0.48745207209687763</v>
      </c>
      <c r="BU41" s="39">
        <v>0.177</v>
      </c>
      <c r="BV41" s="37">
        <v>3.78367875</v>
      </c>
      <c r="BW41" s="37">
        <v>121.82853499999999</v>
      </c>
      <c r="BX41" s="37">
        <v>25.8974105</v>
      </c>
      <c r="BY41" s="37">
        <v>0.9892045</v>
      </c>
      <c r="BZ41" s="37">
        <v>3.2296447500000003</v>
      </c>
      <c r="CA41" s="37">
        <v>153982.9620845</v>
      </c>
      <c r="CB41" s="37">
        <v>624.55161125</v>
      </c>
      <c r="CC41" s="37">
        <v>0.9019385</v>
      </c>
      <c r="CD41" s="37">
        <v>2.82333125</v>
      </c>
      <c r="CE41" s="37">
        <v>2383.02194875</v>
      </c>
      <c r="CF41" s="37">
        <v>105.75123675</v>
      </c>
      <c r="CG41" s="37">
        <v>1.02644725</v>
      </c>
      <c r="CH41" s="37">
        <v>3.29768725</v>
      </c>
      <c r="CI41" s="37">
        <v>904.9252932500001</v>
      </c>
      <c r="CJ41" s="2">
        <v>62.59554425</v>
      </c>
      <c r="CK41" s="2">
        <v>1.01242825</v>
      </c>
      <c r="CL41" s="2">
        <v>3.0092635000000003</v>
      </c>
      <c r="CM41" s="40">
        <f t="shared" si="2"/>
        <v>3.571428571</v>
      </c>
      <c r="CN41" s="41">
        <f t="shared" si="3"/>
        <v>4.111111111</v>
      </c>
      <c r="CO41" s="2">
        <v>5.0</v>
      </c>
      <c r="CP41" s="2">
        <v>3.0</v>
      </c>
      <c r="CQ41" s="2">
        <v>1.0</v>
      </c>
      <c r="CR41" s="2">
        <v>3.0</v>
      </c>
      <c r="CS41" s="2">
        <v>5.0</v>
      </c>
      <c r="CT41" s="2">
        <v>4.0</v>
      </c>
      <c r="CU41" s="2">
        <v>4.0</v>
      </c>
      <c r="CV41" s="2">
        <v>6.0</v>
      </c>
      <c r="CW41" s="2">
        <v>6.0</v>
      </c>
      <c r="CX41" s="2">
        <f t="shared" si="4"/>
        <v>4</v>
      </c>
      <c r="CY41" s="42" t="str">
        <f t="shared" si="16"/>
        <v>0</v>
      </c>
      <c r="CZ41" s="42" t="str">
        <f t="shared" si="6"/>
        <v>0</v>
      </c>
      <c r="DA41" s="2">
        <f t="shared" si="7"/>
        <v>1</v>
      </c>
      <c r="DB41" s="42" t="str">
        <f t="shared" si="15"/>
        <v>0</v>
      </c>
      <c r="DC41" s="42" t="str">
        <f t="shared" si="8"/>
        <v>0</v>
      </c>
      <c r="DD41" s="2">
        <v>0.0</v>
      </c>
      <c r="DE41" s="27">
        <v>1.0</v>
      </c>
      <c r="DF41" s="2">
        <v>0.0</v>
      </c>
      <c r="DG41" s="27">
        <v>1.0</v>
      </c>
      <c r="DH41" s="2">
        <v>0.0</v>
      </c>
      <c r="DI41" s="27">
        <v>1.0</v>
      </c>
      <c r="DJ41" s="2">
        <v>0.0</v>
      </c>
      <c r="DK41" s="27">
        <v>1.0</v>
      </c>
      <c r="DL41" s="2">
        <v>1.0</v>
      </c>
      <c r="DM41" s="27">
        <v>2.0</v>
      </c>
      <c r="DN41" s="2">
        <v>0.0</v>
      </c>
      <c r="DO41" s="27">
        <v>1.0</v>
      </c>
      <c r="DP41" s="2">
        <v>1.0</v>
      </c>
      <c r="DQ41" s="27">
        <v>2.0</v>
      </c>
      <c r="DR41" s="2">
        <v>0.0</v>
      </c>
      <c r="DS41" s="27">
        <v>1.0</v>
      </c>
      <c r="DT41" s="2">
        <v>0.0</v>
      </c>
      <c r="DU41" s="27">
        <v>1.0</v>
      </c>
      <c r="DV41" s="2">
        <v>2.0</v>
      </c>
      <c r="DW41" s="27">
        <v>3.0</v>
      </c>
      <c r="DX41" s="2">
        <v>0.0</v>
      </c>
      <c r="DY41" s="27">
        <v>1.0</v>
      </c>
      <c r="DZ41" s="2">
        <v>0.0</v>
      </c>
      <c r="EA41" s="27">
        <v>1.0</v>
      </c>
      <c r="EB41" s="2">
        <v>1.0</v>
      </c>
      <c r="EC41" s="27">
        <v>2.0</v>
      </c>
      <c r="ED41" s="2">
        <v>0.0</v>
      </c>
      <c r="EE41" s="27">
        <v>1.0</v>
      </c>
      <c r="EF41" s="2">
        <v>0.0</v>
      </c>
      <c r="EG41" s="27">
        <v>1.0</v>
      </c>
      <c r="EH41" s="2">
        <v>2.0</v>
      </c>
      <c r="EI41" s="27">
        <v>3.0</v>
      </c>
      <c r="EJ41" s="2" t="s">
        <v>199</v>
      </c>
      <c r="EK41" s="2" t="s">
        <v>200</v>
      </c>
      <c r="EL41" s="37">
        <v>3.0</v>
      </c>
      <c r="EM41" s="37">
        <v>2.0</v>
      </c>
      <c r="EN41" s="37">
        <v>0.0</v>
      </c>
      <c r="EO41" s="37">
        <v>1.0</v>
      </c>
      <c r="EP41" s="37">
        <v>0.0</v>
      </c>
      <c r="EQ41" s="37">
        <v>0.0</v>
      </c>
      <c r="ER41" s="37">
        <v>1.0</v>
      </c>
      <c r="ES41" s="2"/>
      <c r="ET41" s="2"/>
      <c r="EU41" s="2"/>
      <c r="EV41" s="2"/>
      <c r="EW41" s="37">
        <v>2.0</v>
      </c>
      <c r="EX41" s="2" t="s">
        <v>201</v>
      </c>
      <c r="EY41" s="46">
        <v>41183.0</v>
      </c>
      <c r="EZ41" s="2" t="s">
        <v>214</v>
      </c>
      <c r="FA41" s="2" t="s">
        <v>202</v>
      </c>
      <c r="FB41" s="2" t="s">
        <v>216</v>
      </c>
      <c r="FC41" s="2" t="s">
        <v>204</v>
      </c>
      <c r="FD41" s="2" t="s">
        <v>204</v>
      </c>
      <c r="FE41" s="37">
        <v>1.0</v>
      </c>
      <c r="FF41" s="37">
        <v>0.0</v>
      </c>
      <c r="FG41" s="37">
        <v>1.0</v>
      </c>
      <c r="FH41" s="37">
        <v>1.0</v>
      </c>
      <c r="FI41" s="37">
        <v>1.0</v>
      </c>
      <c r="FJ41" s="37">
        <v>0.0</v>
      </c>
      <c r="FK41" s="37">
        <v>1.0</v>
      </c>
      <c r="FL41" s="2"/>
      <c r="FM41" s="2" t="s">
        <v>204</v>
      </c>
      <c r="FN41" s="37">
        <v>1.0</v>
      </c>
      <c r="FO41" s="37">
        <v>0.0</v>
      </c>
      <c r="FP41" s="37">
        <v>1.0</v>
      </c>
      <c r="FQ41" s="37">
        <v>1.0</v>
      </c>
      <c r="FR41" s="37">
        <v>1.0</v>
      </c>
      <c r="FS41" s="37">
        <v>0.0</v>
      </c>
      <c r="FT41" s="37">
        <v>1.0</v>
      </c>
      <c r="FU41" s="2"/>
      <c r="FV41" s="2" t="s">
        <v>206</v>
      </c>
      <c r="FW41" s="37">
        <v>1.0</v>
      </c>
      <c r="FX41" s="37">
        <v>0.0</v>
      </c>
      <c r="FY41" s="37">
        <v>1.0</v>
      </c>
      <c r="FZ41" s="37">
        <v>0.0</v>
      </c>
      <c r="GA41" s="37">
        <v>10.0</v>
      </c>
      <c r="GB41" s="2" t="s">
        <v>207</v>
      </c>
      <c r="GC41" s="2" t="s">
        <v>243</v>
      </c>
      <c r="GD41" s="37">
        <v>4.0</v>
      </c>
      <c r="GE41" s="2"/>
      <c r="GF41" s="2" t="s">
        <v>209</v>
      </c>
      <c r="GG41" s="2"/>
      <c r="GH41" s="44">
        <v>1.0</v>
      </c>
      <c r="GI41" s="37">
        <v>0.0</v>
      </c>
      <c r="GJ41" s="37">
        <v>0.0</v>
      </c>
      <c r="GK41" s="37">
        <v>1.0</v>
      </c>
      <c r="GL41" s="45">
        <f t="shared" si="9"/>
        <v>1</v>
      </c>
      <c r="GM41" s="37">
        <f t="shared" si="10"/>
        <v>1</v>
      </c>
    </row>
    <row r="42" ht="15.75" customHeight="1">
      <c r="A42" s="1">
        <v>53.0</v>
      </c>
      <c r="B42" s="2" t="s">
        <v>352</v>
      </c>
      <c r="C42" s="2" t="s">
        <v>267</v>
      </c>
      <c r="D42" s="2" t="s">
        <v>226</v>
      </c>
      <c r="E42" s="2" t="s">
        <v>353</v>
      </c>
      <c r="F42" s="2">
        <v>1.0</v>
      </c>
      <c r="G42" s="2" t="s">
        <v>196</v>
      </c>
      <c r="H42" s="2" t="s">
        <v>197</v>
      </c>
      <c r="I42" s="2">
        <v>3.0</v>
      </c>
      <c r="J42" s="2">
        <v>9.0</v>
      </c>
      <c r="K42" s="2" t="s">
        <v>322</v>
      </c>
      <c r="L42" s="2">
        <v>32113.0</v>
      </c>
      <c r="M42" s="2">
        <v>4587.6</v>
      </c>
      <c r="N42" s="29">
        <v>0.414563995361328</v>
      </c>
      <c r="O42" s="30">
        <v>0.0</v>
      </c>
      <c r="P42" s="30">
        <v>0.09700051972</v>
      </c>
      <c r="Q42" s="2">
        <v>3.714286</v>
      </c>
      <c r="R42" s="2">
        <v>30079.419643</v>
      </c>
      <c r="S42" s="2">
        <v>481.679687</v>
      </c>
      <c r="T42" s="2">
        <v>0.819288</v>
      </c>
      <c r="U42" s="2">
        <v>2.695007</v>
      </c>
      <c r="V42" s="2">
        <v>895.973214</v>
      </c>
      <c r="W42" s="2">
        <v>63.549571</v>
      </c>
      <c r="X42" s="2">
        <v>1.02334</v>
      </c>
      <c r="Y42" s="2">
        <v>3.24898</v>
      </c>
      <c r="Z42" s="2">
        <v>241.678571</v>
      </c>
      <c r="AA42" s="2">
        <v>32.994236</v>
      </c>
      <c r="AB42" s="2">
        <v>0.986638</v>
      </c>
      <c r="AC42" s="2">
        <v>3.092479</v>
      </c>
      <c r="AD42" s="2">
        <v>766.9375</v>
      </c>
      <c r="AE42" s="2">
        <v>52.290071</v>
      </c>
      <c r="AF42" s="2">
        <v>0.972251</v>
      </c>
      <c r="AG42" s="2">
        <v>2.974384</v>
      </c>
      <c r="AH42" s="31">
        <v>0.195</v>
      </c>
      <c r="AI42" s="29">
        <v>1.3061410791580415</v>
      </c>
      <c r="AJ42" s="30">
        <v>0.08504579335513945</v>
      </c>
      <c r="AK42" s="30">
        <v>0.29664151087501744</v>
      </c>
      <c r="AL42" s="2">
        <v>3.616915</v>
      </c>
      <c r="AM42" s="2">
        <v>147964.940299</v>
      </c>
      <c r="AN42" s="2">
        <v>576.221626</v>
      </c>
      <c r="AO42" s="2">
        <v>0.864835</v>
      </c>
      <c r="AP42" s="2">
        <v>2.759619</v>
      </c>
      <c r="AQ42" s="2">
        <v>2052.771144</v>
      </c>
      <c r="AR42" s="2">
        <v>89.363192</v>
      </c>
      <c r="AS42" s="2">
        <v>1.027458</v>
      </c>
      <c r="AT42" s="2">
        <v>3.289737</v>
      </c>
      <c r="AU42" s="2">
        <v>635.21393</v>
      </c>
      <c r="AV42" s="2">
        <v>28.145786</v>
      </c>
      <c r="AW42" s="2">
        <v>3.241598</v>
      </c>
      <c r="AX42" s="2">
        <v>0.978221</v>
      </c>
      <c r="AY42" s="2">
        <v>153.651741</v>
      </c>
      <c r="AZ42" s="2">
        <v>54.045555</v>
      </c>
      <c r="BA42" s="2">
        <v>0.964486</v>
      </c>
      <c r="BB42" s="2">
        <v>3.045258</v>
      </c>
      <c r="BC42" s="31">
        <v>0.225</v>
      </c>
      <c r="BD42" s="32">
        <v>0.183</v>
      </c>
      <c r="BE42" s="31">
        <v>0.195</v>
      </c>
      <c r="BF42" s="31">
        <v>0.194</v>
      </c>
      <c r="BG42" s="31">
        <v>0.163</v>
      </c>
      <c r="BH42" s="31">
        <v>0.193</v>
      </c>
      <c r="BI42" s="33">
        <v>0.185</v>
      </c>
      <c r="BJ42" s="34"/>
      <c r="BK42" s="34"/>
      <c r="BL42" s="34"/>
      <c r="BM42" s="34"/>
      <c r="BN42" s="34"/>
      <c r="BO42" s="34"/>
      <c r="BP42" s="34"/>
      <c r="BQ42" s="35">
        <f t="shared" si="1"/>
        <v>6</v>
      </c>
      <c r="BR42" s="36">
        <v>0.7642786320355626</v>
      </c>
      <c r="BS42" s="37">
        <v>0.08127520178001575</v>
      </c>
      <c r="BT42" s="38">
        <v>0.34407727009243044</v>
      </c>
      <c r="BU42" s="39">
        <v>0.186</v>
      </c>
      <c r="BV42" s="37">
        <v>3.7213956666666665</v>
      </c>
      <c r="BW42" s="37">
        <v>159.58665633333337</v>
      </c>
      <c r="BX42" s="37">
        <v>28.87302</v>
      </c>
      <c r="BY42" s="37">
        <v>0.9869910000000001</v>
      </c>
      <c r="BZ42" s="37">
        <v>3.18394</v>
      </c>
      <c r="CA42" s="37">
        <v>129672.10312316667</v>
      </c>
      <c r="CB42" s="37">
        <v>591.17177</v>
      </c>
      <c r="CC42" s="37">
        <v>0.8801838333333333</v>
      </c>
      <c r="CD42" s="37">
        <v>2.7793275000000004</v>
      </c>
      <c r="CE42" s="37">
        <v>2153.372533</v>
      </c>
      <c r="CF42" s="37">
        <v>98.0512595</v>
      </c>
      <c r="CG42" s="37">
        <v>1.0195253333333334</v>
      </c>
      <c r="CH42" s="37">
        <v>3.295650833333333</v>
      </c>
      <c r="CI42" s="37">
        <v>950.627852</v>
      </c>
      <c r="CJ42" s="2">
        <v>63.383939</v>
      </c>
      <c r="CK42" s="2">
        <v>0.9936925</v>
      </c>
      <c r="CL42" s="2">
        <v>3.0040976666666666</v>
      </c>
      <c r="CM42" s="40">
        <f t="shared" si="2"/>
        <v>3.571428571</v>
      </c>
      <c r="CN42" s="41">
        <f t="shared" si="3"/>
        <v>3.333333333</v>
      </c>
      <c r="CO42" s="2">
        <v>5.0</v>
      </c>
      <c r="CP42" s="2">
        <v>2.0</v>
      </c>
      <c r="CQ42" s="2">
        <v>2.0</v>
      </c>
      <c r="CR42" s="2">
        <v>4.0</v>
      </c>
      <c r="CS42" s="2">
        <v>4.0</v>
      </c>
      <c r="CT42" s="2">
        <v>4.0</v>
      </c>
      <c r="CU42" s="2">
        <v>4.0</v>
      </c>
      <c r="CV42" s="2">
        <v>1.0</v>
      </c>
      <c r="CW42" s="2">
        <v>4.0</v>
      </c>
      <c r="CX42" s="2">
        <f t="shared" si="4"/>
        <v>9</v>
      </c>
      <c r="CY42" s="42" t="str">
        <f t="shared" si="16"/>
        <v>0</v>
      </c>
      <c r="CZ42" s="42" t="str">
        <f t="shared" si="6"/>
        <v>0</v>
      </c>
      <c r="DA42" s="2">
        <f t="shared" si="7"/>
        <v>1</v>
      </c>
      <c r="DB42" s="42" t="str">
        <f t="shared" si="15"/>
        <v>0</v>
      </c>
      <c r="DC42" s="42" t="str">
        <f t="shared" si="8"/>
        <v>0</v>
      </c>
      <c r="DD42" s="2">
        <v>1.0</v>
      </c>
      <c r="DE42" s="27">
        <v>2.0</v>
      </c>
      <c r="DF42" s="2">
        <v>1.0</v>
      </c>
      <c r="DG42" s="27">
        <v>2.0</v>
      </c>
      <c r="DH42" s="2">
        <v>1.0</v>
      </c>
      <c r="DI42" s="27">
        <v>2.0</v>
      </c>
      <c r="DJ42" s="2">
        <v>0.0</v>
      </c>
      <c r="DK42" s="27">
        <v>1.0</v>
      </c>
      <c r="DL42" s="2">
        <v>1.0</v>
      </c>
      <c r="DM42" s="27">
        <v>2.0</v>
      </c>
      <c r="DN42" s="2">
        <v>1.0</v>
      </c>
      <c r="DO42" s="27">
        <v>2.0</v>
      </c>
      <c r="DP42" s="2">
        <v>1.0</v>
      </c>
      <c r="DQ42" s="27">
        <v>2.0</v>
      </c>
      <c r="DR42" s="2">
        <v>1.0</v>
      </c>
      <c r="DS42" s="27">
        <v>2.0</v>
      </c>
      <c r="DT42" s="2">
        <v>1.0</v>
      </c>
      <c r="DU42" s="27">
        <v>2.0</v>
      </c>
      <c r="DV42" s="2">
        <v>1.0</v>
      </c>
      <c r="DW42" s="27">
        <v>2.0</v>
      </c>
      <c r="DX42" s="2">
        <v>1.0</v>
      </c>
      <c r="DY42" s="27">
        <v>2.0</v>
      </c>
      <c r="DZ42" s="2">
        <v>0.0</v>
      </c>
      <c r="EA42" s="27">
        <v>1.0</v>
      </c>
      <c r="EB42" s="2">
        <v>0.0</v>
      </c>
      <c r="EC42" s="27">
        <v>1.0</v>
      </c>
      <c r="ED42" s="2">
        <v>0.0</v>
      </c>
      <c r="EE42" s="27">
        <v>1.0</v>
      </c>
      <c r="EF42" s="2">
        <v>0.0</v>
      </c>
      <c r="EG42" s="27">
        <v>1.0</v>
      </c>
      <c r="EH42" s="2">
        <v>1.0</v>
      </c>
      <c r="EI42" s="27">
        <v>2.0</v>
      </c>
      <c r="EJ42" s="2" t="s">
        <v>199</v>
      </c>
      <c r="EK42" s="2" t="s">
        <v>200</v>
      </c>
      <c r="EL42" s="37">
        <v>5.0</v>
      </c>
      <c r="EM42" s="37">
        <v>2.0</v>
      </c>
      <c r="EN42" s="37">
        <v>0.0</v>
      </c>
      <c r="EO42" s="37">
        <v>0.0</v>
      </c>
      <c r="EP42" s="37">
        <v>1.0</v>
      </c>
      <c r="EQ42" s="37">
        <v>2.0</v>
      </c>
      <c r="ER42" s="37">
        <v>2.0</v>
      </c>
      <c r="ES42" s="2"/>
      <c r="ET42" s="2"/>
      <c r="EU42" s="2"/>
      <c r="EV42" s="2"/>
      <c r="EW42" s="37">
        <v>5.0</v>
      </c>
      <c r="EX42" s="2" t="s">
        <v>201</v>
      </c>
      <c r="EY42" s="43">
        <v>41426.0</v>
      </c>
      <c r="EZ42" s="2" t="s">
        <v>196</v>
      </c>
      <c r="FA42" s="2" t="s">
        <v>232</v>
      </c>
      <c r="FB42" s="2" t="s">
        <v>233</v>
      </c>
      <c r="FC42" s="2" t="s">
        <v>204</v>
      </c>
      <c r="FD42" s="2" t="s">
        <v>204</v>
      </c>
      <c r="FE42" s="37">
        <v>1.0</v>
      </c>
      <c r="FF42" s="37">
        <v>0.0</v>
      </c>
      <c r="FG42" s="37">
        <v>1.0</v>
      </c>
      <c r="FH42" s="37">
        <v>1.0</v>
      </c>
      <c r="FI42" s="37">
        <v>0.0</v>
      </c>
      <c r="FJ42" s="37">
        <v>0.0</v>
      </c>
      <c r="FK42" s="37">
        <v>1.0</v>
      </c>
      <c r="FL42" s="2"/>
      <c r="FM42" s="2" t="s">
        <v>204</v>
      </c>
      <c r="FN42" s="37">
        <v>1.0</v>
      </c>
      <c r="FO42" s="37">
        <v>0.0</v>
      </c>
      <c r="FP42" s="37">
        <v>1.0</v>
      </c>
      <c r="FQ42" s="37">
        <v>1.0</v>
      </c>
      <c r="FR42" s="37">
        <v>0.0</v>
      </c>
      <c r="FS42" s="37">
        <v>0.0</v>
      </c>
      <c r="FT42" s="37">
        <v>1.0</v>
      </c>
      <c r="FU42" s="2"/>
      <c r="FV42" s="2" t="s">
        <v>217</v>
      </c>
      <c r="FW42" s="37">
        <v>1.0</v>
      </c>
      <c r="FX42" s="37">
        <v>0.0</v>
      </c>
      <c r="FY42" s="37">
        <v>0.0</v>
      </c>
      <c r="FZ42" s="37">
        <v>0.0</v>
      </c>
      <c r="GA42" s="24"/>
      <c r="GB42" s="2" t="s">
        <v>354</v>
      </c>
      <c r="GC42" s="2" t="s">
        <v>263</v>
      </c>
      <c r="GD42" s="37">
        <v>4.0</v>
      </c>
      <c r="GE42" s="2"/>
      <c r="GF42" s="2" t="s">
        <v>286</v>
      </c>
      <c r="GG42" s="2" t="s">
        <v>355</v>
      </c>
      <c r="GH42" s="44">
        <v>4.0</v>
      </c>
      <c r="GI42" s="37">
        <v>5.0</v>
      </c>
      <c r="GJ42" s="37">
        <v>2.0</v>
      </c>
      <c r="GK42" s="37">
        <v>2.0</v>
      </c>
      <c r="GL42" s="45">
        <f t="shared" si="9"/>
        <v>9</v>
      </c>
      <c r="GM42" s="37">
        <f t="shared" si="10"/>
        <v>4</v>
      </c>
    </row>
    <row r="43" ht="15.75" customHeight="1">
      <c r="A43" s="1">
        <v>54.0</v>
      </c>
      <c r="B43" s="2" t="s">
        <v>352</v>
      </c>
      <c r="C43" s="2" t="s">
        <v>341</v>
      </c>
      <c r="D43" s="2" t="s">
        <v>192</v>
      </c>
      <c r="E43" s="2" t="s">
        <v>356</v>
      </c>
      <c r="F43" s="2">
        <v>1.0</v>
      </c>
      <c r="G43" s="2" t="s">
        <v>196</v>
      </c>
      <c r="H43" s="2" t="s">
        <v>197</v>
      </c>
      <c r="I43" s="2">
        <v>3.0</v>
      </c>
      <c r="J43" s="2">
        <v>9.0</v>
      </c>
      <c r="K43" s="2" t="s">
        <v>322</v>
      </c>
      <c r="L43" s="2">
        <v>47915.0</v>
      </c>
      <c r="M43" s="2">
        <v>6845.0</v>
      </c>
      <c r="N43" s="29">
        <v>0.992638977050781</v>
      </c>
      <c r="O43" s="30">
        <v>0.06810812899</v>
      </c>
      <c r="P43" s="30">
        <v>0.2721816636</v>
      </c>
      <c r="Q43" s="2">
        <v>3.868852</v>
      </c>
      <c r="R43" s="2">
        <v>187511.360656</v>
      </c>
      <c r="S43" s="2">
        <v>572.369215</v>
      </c>
      <c r="T43" s="2">
        <v>0.942576</v>
      </c>
      <c r="U43" s="2">
        <v>2.825861</v>
      </c>
      <c r="V43" s="2">
        <v>4193.47541</v>
      </c>
      <c r="W43" s="2">
        <v>144.921611</v>
      </c>
      <c r="X43" s="2">
        <v>1.019972</v>
      </c>
      <c r="Y43" s="2">
        <v>3.371832</v>
      </c>
      <c r="Z43" s="2">
        <v>166.106557</v>
      </c>
      <c r="AA43" s="2">
        <v>30.852005</v>
      </c>
      <c r="AB43" s="2">
        <v>0.96305</v>
      </c>
      <c r="AC43" s="2">
        <v>3.165789</v>
      </c>
      <c r="AD43" s="2">
        <v>1326.237705</v>
      </c>
      <c r="AE43" s="2">
        <v>85.768586</v>
      </c>
      <c r="AF43" s="2">
        <v>0.987688</v>
      </c>
      <c r="AG43" s="2">
        <v>3.025631</v>
      </c>
      <c r="AH43" s="31">
        <v>0.19</v>
      </c>
      <c r="AI43" s="29">
        <v>3.512034953807723</v>
      </c>
      <c r="AJ43" s="30">
        <v>0.15517644016615956</v>
      </c>
      <c r="AK43" s="30">
        <v>0.4702747734645971</v>
      </c>
      <c r="AL43" s="2">
        <v>3.840864</v>
      </c>
      <c r="AM43" s="2">
        <v>158863.400786</v>
      </c>
      <c r="AN43" s="2">
        <v>612.243684</v>
      </c>
      <c r="AO43" s="2">
        <v>0.920324</v>
      </c>
      <c r="AP43" s="2">
        <v>2.807106</v>
      </c>
      <c r="AQ43" s="2">
        <v>3200.076621</v>
      </c>
      <c r="AR43" s="2">
        <v>124.923006</v>
      </c>
      <c r="AS43" s="2">
        <v>1.034947</v>
      </c>
      <c r="AT43" s="2">
        <v>3.341001</v>
      </c>
      <c r="AU43" s="2">
        <v>1432.614931</v>
      </c>
      <c r="AV43" s="2">
        <v>33.038624</v>
      </c>
      <c r="AW43" s="2">
        <v>3.188504</v>
      </c>
      <c r="AX43" s="2">
        <v>1.002769</v>
      </c>
      <c r="AY43" s="2">
        <v>206.697446</v>
      </c>
      <c r="AZ43" s="2">
        <v>83.36293</v>
      </c>
      <c r="BA43" s="2">
        <v>1.011318</v>
      </c>
      <c r="BB43" s="2">
        <v>3.037789</v>
      </c>
      <c r="BC43" s="31">
        <v>0.1845</v>
      </c>
      <c r="BD43" s="32">
        <v>0.183</v>
      </c>
      <c r="BE43" s="31">
        <v>0.19</v>
      </c>
      <c r="BF43" s="31">
        <v>0.18</v>
      </c>
      <c r="BG43" s="31">
        <v>0.179</v>
      </c>
      <c r="BH43" s="31">
        <v>0.188</v>
      </c>
      <c r="BI43" s="33">
        <v>0.181</v>
      </c>
      <c r="BJ43" s="33">
        <v>0.182</v>
      </c>
      <c r="BK43" s="34"/>
      <c r="BL43" s="34"/>
      <c r="BM43" s="34"/>
      <c r="BN43" s="34"/>
      <c r="BO43" s="34"/>
      <c r="BP43" s="34"/>
      <c r="BQ43" s="35">
        <f t="shared" si="1"/>
        <v>7</v>
      </c>
      <c r="BR43" s="36">
        <v>0.9781091125918447</v>
      </c>
      <c r="BS43" s="37">
        <v>0.13629399953282165</v>
      </c>
      <c r="BT43" s="38">
        <v>0.42907571218723295</v>
      </c>
      <c r="BU43" s="39">
        <v>0.183</v>
      </c>
      <c r="BV43" s="37">
        <v>3.8805935714285718</v>
      </c>
      <c r="BW43" s="37">
        <v>152.23133314285715</v>
      </c>
      <c r="BX43" s="37">
        <v>29.839956714285712</v>
      </c>
      <c r="BY43" s="37">
        <v>0.9974018571428571</v>
      </c>
      <c r="BZ43" s="37">
        <v>3.2327719999999998</v>
      </c>
      <c r="CA43" s="37">
        <v>143390.56873785713</v>
      </c>
      <c r="CB43" s="37">
        <v>620.4606484285714</v>
      </c>
      <c r="CC43" s="37">
        <v>0.9076095714285712</v>
      </c>
      <c r="CD43" s="37">
        <v>2.8179382857142863</v>
      </c>
      <c r="CE43" s="37">
        <v>2648.574411857143</v>
      </c>
      <c r="CF43" s="37">
        <v>119.94687785714287</v>
      </c>
      <c r="CG43" s="37">
        <v>1.0316374285714285</v>
      </c>
      <c r="CH43" s="37">
        <v>3.333867285714286</v>
      </c>
      <c r="CI43" s="37">
        <v>1178.361608</v>
      </c>
      <c r="CJ43" s="2">
        <v>76.65847514285714</v>
      </c>
      <c r="CK43" s="2">
        <v>1.010390857142857</v>
      </c>
      <c r="CL43" s="2">
        <v>3.036816714285714</v>
      </c>
      <c r="CM43" s="40">
        <f t="shared" si="2"/>
        <v>3.428571429</v>
      </c>
      <c r="CN43" s="41">
        <f t="shared" si="3"/>
        <v>2.888888889</v>
      </c>
      <c r="CO43" s="2">
        <v>6.0</v>
      </c>
      <c r="CP43" s="2">
        <v>1.0</v>
      </c>
      <c r="CQ43" s="2">
        <v>6.0</v>
      </c>
      <c r="CR43" s="2">
        <v>6.0</v>
      </c>
      <c r="CS43" s="2">
        <v>1.0</v>
      </c>
      <c r="CT43" s="2">
        <v>3.0</v>
      </c>
      <c r="CU43" s="2">
        <v>1.0</v>
      </c>
      <c r="CV43" s="2">
        <v>1.0</v>
      </c>
      <c r="CW43" s="2">
        <v>1.0</v>
      </c>
      <c r="CX43" s="2">
        <f t="shared" si="4"/>
        <v>8</v>
      </c>
      <c r="CY43" s="42" t="str">
        <f t="shared" si="16"/>
        <v>0</v>
      </c>
      <c r="CZ43" s="42" t="str">
        <f t="shared" si="6"/>
        <v>0</v>
      </c>
      <c r="DA43" s="2">
        <f t="shared" si="7"/>
        <v>1</v>
      </c>
      <c r="DB43" s="42" t="str">
        <f t="shared" si="15"/>
        <v>0</v>
      </c>
      <c r="DC43" s="42" t="str">
        <f t="shared" si="8"/>
        <v>0</v>
      </c>
      <c r="DD43" s="2">
        <v>1.0</v>
      </c>
      <c r="DE43" s="27">
        <v>2.0</v>
      </c>
      <c r="DF43" s="2">
        <v>1.0</v>
      </c>
      <c r="DG43" s="27">
        <v>2.0</v>
      </c>
      <c r="DH43" s="2">
        <v>1.0</v>
      </c>
      <c r="DI43" s="27">
        <v>2.0</v>
      </c>
      <c r="DJ43" s="2">
        <v>0.0</v>
      </c>
      <c r="DK43" s="27">
        <v>1.0</v>
      </c>
      <c r="DL43" s="2">
        <v>0.0</v>
      </c>
      <c r="DM43" s="27">
        <v>1.0</v>
      </c>
      <c r="DN43" s="2">
        <v>1.0</v>
      </c>
      <c r="DO43" s="27">
        <v>2.0</v>
      </c>
      <c r="DP43" s="2">
        <v>1.0</v>
      </c>
      <c r="DQ43" s="27">
        <v>2.0</v>
      </c>
      <c r="DR43" s="2">
        <v>1.0</v>
      </c>
      <c r="DS43" s="27">
        <v>2.0</v>
      </c>
      <c r="DT43" s="2">
        <v>1.0</v>
      </c>
      <c r="DU43" s="27">
        <v>2.0</v>
      </c>
      <c r="DV43" s="2">
        <v>1.0</v>
      </c>
      <c r="DW43" s="27">
        <v>2.0</v>
      </c>
      <c r="DX43" s="2">
        <v>0.0</v>
      </c>
      <c r="DY43" s="27">
        <v>1.0</v>
      </c>
      <c r="DZ43" s="2">
        <v>1.0</v>
      </c>
      <c r="EA43" s="27">
        <v>2.0</v>
      </c>
      <c r="EB43" s="2">
        <v>0.0</v>
      </c>
      <c r="EC43" s="27">
        <v>1.0</v>
      </c>
      <c r="ED43" s="2">
        <v>1.0</v>
      </c>
      <c r="EE43" s="27">
        <v>2.0</v>
      </c>
      <c r="EF43" s="2">
        <v>0.0</v>
      </c>
      <c r="EG43" s="27">
        <v>1.0</v>
      </c>
      <c r="EH43" s="2">
        <v>1.0</v>
      </c>
      <c r="EI43" s="27">
        <v>2.0</v>
      </c>
      <c r="EJ43" s="2" t="s">
        <v>199</v>
      </c>
      <c r="EK43" s="2" t="s">
        <v>200</v>
      </c>
      <c r="EL43" s="37">
        <v>5.0</v>
      </c>
      <c r="EM43" s="37">
        <v>3.0</v>
      </c>
      <c r="EN43" s="37">
        <v>0.0</v>
      </c>
      <c r="EO43" s="37">
        <v>2.0</v>
      </c>
      <c r="EP43" s="37">
        <v>0.0</v>
      </c>
      <c r="EQ43" s="37">
        <v>1.0</v>
      </c>
      <c r="ER43" s="37">
        <v>1.0</v>
      </c>
      <c r="ES43" s="2"/>
      <c r="ET43" s="2"/>
      <c r="EU43" s="2"/>
      <c r="EV43" s="2"/>
      <c r="EW43" s="37">
        <v>3.0</v>
      </c>
      <c r="EX43" s="2" t="s">
        <v>201</v>
      </c>
      <c r="EY43" s="43">
        <v>41487.0</v>
      </c>
      <c r="EZ43" s="2" t="s">
        <v>196</v>
      </c>
      <c r="FA43" s="2" t="s">
        <v>262</v>
      </c>
      <c r="FB43" s="2" t="s">
        <v>203</v>
      </c>
      <c r="FC43" s="2" t="s">
        <v>204</v>
      </c>
      <c r="FD43" s="2" t="s">
        <v>204</v>
      </c>
      <c r="FE43" s="37">
        <v>1.0</v>
      </c>
      <c r="FF43" s="37">
        <v>0.0</v>
      </c>
      <c r="FG43" s="37">
        <v>0.0</v>
      </c>
      <c r="FH43" s="37">
        <v>0.0</v>
      </c>
      <c r="FI43" s="37">
        <v>0.0</v>
      </c>
      <c r="FJ43" s="37">
        <v>0.0</v>
      </c>
      <c r="FK43" s="37">
        <v>0.0</v>
      </c>
      <c r="FL43" s="2"/>
      <c r="FM43" s="2" t="s">
        <v>204</v>
      </c>
      <c r="FN43" s="37">
        <v>1.0</v>
      </c>
      <c r="FO43" s="37">
        <v>0.0</v>
      </c>
      <c r="FP43" s="37">
        <v>0.0</v>
      </c>
      <c r="FQ43" s="37">
        <v>0.0</v>
      </c>
      <c r="FR43" s="37">
        <v>0.0</v>
      </c>
      <c r="FS43" s="37">
        <v>0.0</v>
      </c>
      <c r="FT43" s="37">
        <v>0.0</v>
      </c>
      <c r="FU43" s="2"/>
      <c r="FV43" s="2" t="s">
        <v>206</v>
      </c>
      <c r="FW43" s="37">
        <v>0.0</v>
      </c>
      <c r="FX43" s="37">
        <v>1.0</v>
      </c>
      <c r="FY43" s="37">
        <v>0.0</v>
      </c>
      <c r="FZ43" s="37">
        <v>0.0</v>
      </c>
      <c r="GA43" s="37">
        <v>7.0</v>
      </c>
      <c r="GB43" s="2" t="s">
        <v>207</v>
      </c>
      <c r="GC43" s="2" t="s">
        <v>243</v>
      </c>
      <c r="GD43" s="37">
        <v>4.0</v>
      </c>
      <c r="GE43" s="2"/>
      <c r="GF43" s="2" t="s">
        <v>209</v>
      </c>
      <c r="GG43" s="2"/>
      <c r="GH43" s="44">
        <v>1.0</v>
      </c>
      <c r="GI43" s="37">
        <v>2.0</v>
      </c>
      <c r="GJ43" s="37">
        <v>3.0</v>
      </c>
      <c r="GK43" s="37">
        <v>0.0</v>
      </c>
      <c r="GL43" s="45">
        <f t="shared" si="9"/>
        <v>3</v>
      </c>
      <c r="GM43" s="37">
        <f t="shared" si="10"/>
        <v>3</v>
      </c>
    </row>
    <row r="44" ht="15.75" customHeight="1">
      <c r="A44" s="1">
        <v>55.0</v>
      </c>
      <c r="B44" s="2" t="s">
        <v>352</v>
      </c>
      <c r="C44" s="2" t="s">
        <v>267</v>
      </c>
      <c r="D44" s="2" t="s">
        <v>192</v>
      </c>
      <c r="E44" s="2" t="s">
        <v>357</v>
      </c>
      <c r="F44" s="2">
        <v>1.0</v>
      </c>
      <c r="G44" s="2" t="s">
        <v>196</v>
      </c>
      <c r="H44" s="2" t="s">
        <v>197</v>
      </c>
      <c r="I44" s="2">
        <v>3.0</v>
      </c>
      <c r="J44" s="2">
        <v>9.0</v>
      </c>
      <c r="K44" s="2" t="s">
        <v>322</v>
      </c>
      <c r="L44" s="2">
        <v>54029.0</v>
      </c>
      <c r="M44" s="2">
        <v>7718.4</v>
      </c>
      <c r="N44" s="29">
        <v>1.01946002197265</v>
      </c>
      <c r="O44" s="30">
        <v>0.0549024235</v>
      </c>
      <c r="P44" s="30">
        <v>0.2402272021</v>
      </c>
      <c r="Q44" s="2">
        <v>3.877049</v>
      </c>
      <c r="R44" s="2">
        <v>180532.934426</v>
      </c>
      <c r="S44" s="2">
        <v>571.449877</v>
      </c>
      <c r="T44" s="2">
        <v>0.948022</v>
      </c>
      <c r="U44" s="2">
        <v>2.824534</v>
      </c>
      <c r="V44" s="2">
        <v>4004.95082</v>
      </c>
      <c r="W44" s="2">
        <v>142.992963</v>
      </c>
      <c r="X44" s="2">
        <v>1.027722</v>
      </c>
      <c r="Y44" s="2">
        <v>3.373143</v>
      </c>
      <c r="Z44" s="2">
        <v>167.836066</v>
      </c>
      <c r="AA44" s="2">
        <v>30.707036</v>
      </c>
      <c r="AB44" s="2">
        <v>0.973271</v>
      </c>
      <c r="AC44" s="2">
        <v>3.16603</v>
      </c>
      <c r="AD44" s="2">
        <v>1323.680328</v>
      </c>
      <c r="AE44" s="2">
        <v>85.270701</v>
      </c>
      <c r="AF44" s="2">
        <v>0.995242</v>
      </c>
      <c r="AG44" s="2">
        <v>3.022482</v>
      </c>
      <c r="AH44" s="31">
        <f>1.9/10</f>
        <v>0.19</v>
      </c>
      <c r="AI44" s="29">
        <v>3.4847075563236465</v>
      </c>
      <c r="AJ44" s="30">
        <v>0.156117061627065</v>
      </c>
      <c r="AK44" s="30">
        <v>0.47060996660818133</v>
      </c>
      <c r="AL44" s="2">
        <v>3.86</v>
      </c>
      <c r="AM44" s="2">
        <v>160573.18</v>
      </c>
      <c r="AN44" s="2">
        <v>612.766397</v>
      </c>
      <c r="AO44" s="2">
        <v>0.92206</v>
      </c>
      <c r="AP44" s="2">
        <v>2.807795</v>
      </c>
      <c r="AQ44" s="2">
        <v>3190.304</v>
      </c>
      <c r="AR44" s="2">
        <v>125.142323</v>
      </c>
      <c r="AS44" s="2">
        <v>1.035661</v>
      </c>
      <c r="AT44" s="2">
        <v>3.341681</v>
      </c>
      <c r="AU44" s="2">
        <v>1413.812</v>
      </c>
      <c r="AV44" s="2">
        <v>32.98819</v>
      </c>
      <c r="AW44" s="2">
        <v>3.189221</v>
      </c>
      <c r="AX44" s="2">
        <v>1.001808</v>
      </c>
      <c r="AY44" s="2">
        <v>204.944</v>
      </c>
      <c r="AZ44" s="2">
        <v>83.082138</v>
      </c>
      <c r="BA44" s="2">
        <v>1.012312</v>
      </c>
      <c r="BB44" s="2">
        <v>3.039303</v>
      </c>
      <c r="BC44" s="31">
        <v>0.1845</v>
      </c>
      <c r="BD44" s="32">
        <v>0.183</v>
      </c>
      <c r="BE44" s="31">
        <f>1.9/10</f>
        <v>0.19</v>
      </c>
      <c r="BF44" s="31">
        <v>0.18</v>
      </c>
      <c r="BG44" s="31">
        <v>0.174</v>
      </c>
      <c r="BH44" s="31">
        <v>0.188</v>
      </c>
      <c r="BI44" s="33">
        <v>0.181</v>
      </c>
      <c r="BJ44" s="33">
        <v>0.182</v>
      </c>
      <c r="BK44" s="34"/>
      <c r="BL44" s="34"/>
      <c r="BM44" s="34"/>
      <c r="BN44" s="34"/>
      <c r="BO44" s="34"/>
      <c r="BP44" s="34"/>
      <c r="BQ44" s="35">
        <f t="shared" si="1"/>
        <v>7</v>
      </c>
      <c r="BR44" s="36">
        <v>0.9851560331952341</v>
      </c>
      <c r="BS44" s="37">
        <v>0.13627240510345484</v>
      </c>
      <c r="BT44" s="38">
        <v>0.42805505169934255</v>
      </c>
      <c r="BU44" s="39">
        <v>0.183</v>
      </c>
      <c r="BV44" s="37">
        <v>3.8818131428571427</v>
      </c>
      <c r="BW44" s="37">
        <v>152.00117914285715</v>
      </c>
      <c r="BX44" s="37">
        <v>29.869096285714285</v>
      </c>
      <c r="BY44" s="37">
        <v>0.9963994285714286</v>
      </c>
      <c r="BZ44" s="37">
        <v>3.231830428571429</v>
      </c>
      <c r="CA44" s="37">
        <v>146462.47606285714</v>
      </c>
      <c r="CB44" s="37">
        <v>620.3958178571429</v>
      </c>
      <c r="CC44" s="37">
        <v>0.9092897142857144</v>
      </c>
      <c r="CD44" s="37">
        <v>2.817852857142857</v>
      </c>
      <c r="CE44" s="37">
        <v>2686.175159285714</v>
      </c>
      <c r="CF44" s="37">
        <v>120.3550357142857</v>
      </c>
      <c r="CG44" s="37">
        <v>1.0327855714285714</v>
      </c>
      <c r="CH44" s="37">
        <v>3.335206285714286</v>
      </c>
      <c r="CI44" s="37">
        <v>1185.88659</v>
      </c>
      <c r="CJ44" s="2">
        <v>76.64800457142857</v>
      </c>
      <c r="CK44" s="2">
        <v>1.0115732857142856</v>
      </c>
      <c r="CL44" s="2">
        <v>3.036895857142857</v>
      </c>
      <c r="CM44" s="40">
        <f t="shared" si="2"/>
        <v>3.285714286</v>
      </c>
      <c r="CN44" s="41">
        <f t="shared" si="3"/>
        <v>3.444444444</v>
      </c>
      <c r="CO44" s="2">
        <v>5.0</v>
      </c>
      <c r="CP44" s="2">
        <v>3.0</v>
      </c>
      <c r="CQ44" s="2">
        <v>4.0</v>
      </c>
      <c r="CR44" s="2">
        <v>3.0</v>
      </c>
      <c r="CS44" s="2">
        <v>4.0</v>
      </c>
      <c r="CT44" s="2">
        <v>2.0</v>
      </c>
      <c r="CU44" s="2">
        <v>2.0</v>
      </c>
      <c r="CV44" s="2">
        <v>4.0</v>
      </c>
      <c r="CW44" s="2">
        <v>4.0</v>
      </c>
      <c r="CX44" s="2">
        <f t="shared" si="4"/>
        <v>8</v>
      </c>
      <c r="CY44" s="42" t="str">
        <f t="shared" si="16"/>
        <v>0</v>
      </c>
      <c r="CZ44" s="42" t="str">
        <f t="shared" si="6"/>
        <v>0</v>
      </c>
      <c r="DA44" s="2">
        <f t="shared" si="7"/>
        <v>5</v>
      </c>
      <c r="DB44" s="42">
        <v>2.0</v>
      </c>
      <c r="DC44" s="42" t="str">
        <f t="shared" si="8"/>
        <v>1</v>
      </c>
      <c r="DD44" s="2">
        <v>1.0</v>
      </c>
      <c r="DE44" s="27">
        <v>2.0</v>
      </c>
      <c r="DF44" s="2">
        <v>1.0</v>
      </c>
      <c r="DG44" s="27">
        <v>2.0</v>
      </c>
      <c r="DH44" s="2">
        <v>1.0</v>
      </c>
      <c r="DI44" s="27">
        <v>2.0</v>
      </c>
      <c r="DJ44" s="2">
        <v>1.0</v>
      </c>
      <c r="DK44" s="27">
        <v>2.0</v>
      </c>
      <c r="DL44" s="2">
        <v>0.0</v>
      </c>
      <c r="DM44" s="27">
        <v>1.0</v>
      </c>
      <c r="DN44" s="2">
        <v>0.0</v>
      </c>
      <c r="DO44" s="27">
        <v>1.0</v>
      </c>
      <c r="DP44" s="2">
        <v>1.0</v>
      </c>
      <c r="DQ44" s="27">
        <v>2.0</v>
      </c>
      <c r="DR44" s="2">
        <v>1.0</v>
      </c>
      <c r="DS44" s="27">
        <v>2.0</v>
      </c>
      <c r="DT44" s="2">
        <v>2.0</v>
      </c>
      <c r="DU44" s="27">
        <v>3.0</v>
      </c>
      <c r="DV44" s="2">
        <v>0.0</v>
      </c>
      <c r="DW44" s="27">
        <v>1.0</v>
      </c>
      <c r="DX44" s="2">
        <v>2.0</v>
      </c>
      <c r="DY44" s="27">
        <v>3.0</v>
      </c>
      <c r="DZ44" s="2">
        <v>2.0</v>
      </c>
      <c r="EA44" s="27">
        <v>3.0</v>
      </c>
      <c r="EB44" s="2">
        <v>1.0</v>
      </c>
      <c r="EC44" s="27">
        <v>2.0</v>
      </c>
      <c r="ED44" s="2">
        <v>2.0</v>
      </c>
      <c r="EE44" s="27">
        <v>3.0</v>
      </c>
      <c r="EF44" s="2">
        <v>1.0</v>
      </c>
      <c r="EG44" s="27">
        <v>2.0</v>
      </c>
      <c r="EH44" s="2">
        <v>2.0</v>
      </c>
      <c r="EI44" s="27">
        <v>3.0</v>
      </c>
      <c r="EJ44" s="2" t="s">
        <v>199</v>
      </c>
      <c r="EK44" s="2" t="s">
        <v>200</v>
      </c>
      <c r="EL44" s="37">
        <v>5.0</v>
      </c>
      <c r="EM44" s="37">
        <v>3.0</v>
      </c>
      <c r="EN44" s="37">
        <v>0.0</v>
      </c>
      <c r="EO44" s="37">
        <v>2.0</v>
      </c>
      <c r="EP44" s="37">
        <v>0.0</v>
      </c>
      <c r="EQ44" s="37">
        <v>1.0</v>
      </c>
      <c r="ER44" s="37">
        <v>1.0</v>
      </c>
      <c r="ES44" s="2"/>
      <c r="ET44" s="2"/>
      <c r="EU44" s="2"/>
      <c r="EV44" s="2"/>
      <c r="EW44" s="37">
        <v>3.0</v>
      </c>
      <c r="EX44" s="2" t="s">
        <v>201</v>
      </c>
      <c r="EY44" s="43">
        <v>41487.0</v>
      </c>
      <c r="EZ44" s="2" t="s">
        <v>196</v>
      </c>
      <c r="FA44" s="2" t="s">
        <v>262</v>
      </c>
      <c r="FB44" s="2" t="s">
        <v>203</v>
      </c>
      <c r="FC44" s="2" t="s">
        <v>204</v>
      </c>
      <c r="FD44" s="2" t="s">
        <v>204</v>
      </c>
      <c r="FE44" s="37">
        <v>1.0</v>
      </c>
      <c r="FF44" s="37">
        <v>0.0</v>
      </c>
      <c r="FG44" s="37">
        <v>0.0</v>
      </c>
      <c r="FH44" s="37">
        <v>0.0</v>
      </c>
      <c r="FI44" s="37">
        <v>0.0</v>
      </c>
      <c r="FJ44" s="37">
        <v>0.0</v>
      </c>
      <c r="FK44" s="37">
        <v>0.0</v>
      </c>
      <c r="FL44" s="2"/>
      <c r="FM44" s="2" t="s">
        <v>204</v>
      </c>
      <c r="FN44" s="37">
        <v>1.0</v>
      </c>
      <c r="FO44" s="37">
        <v>0.0</v>
      </c>
      <c r="FP44" s="37">
        <v>0.0</v>
      </c>
      <c r="FQ44" s="37">
        <v>0.0</v>
      </c>
      <c r="FR44" s="37">
        <v>0.0</v>
      </c>
      <c r="FS44" s="37">
        <v>0.0</v>
      </c>
      <c r="FT44" s="37">
        <v>0.0</v>
      </c>
      <c r="FU44" s="2"/>
      <c r="FV44" s="2" t="s">
        <v>206</v>
      </c>
      <c r="FW44" s="37">
        <v>0.0</v>
      </c>
      <c r="FX44" s="37">
        <v>1.0</v>
      </c>
      <c r="FY44" s="37">
        <v>0.0</v>
      </c>
      <c r="FZ44" s="37">
        <v>0.0</v>
      </c>
      <c r="GA44" s="37">
        <v>7.0</v>
      </c>
      <c r="GB44" s="2" t="s">
        <v>207</v>
      </c>
      <c r="GC44" s="2" t="s">
        <v>243</v>
      </c>
      <c r="GD44" s="37">
        <v>4.0</v>
      </c>
      <c r="GE44" s="2"/>
      <c r="GF44" s="2" t="s">
        <v>209</v>
      </c>
      <c r="GG44" s="2"/>
      <c r="GH44" s="44">
        <v>1.0</v>
      </c>
      <c r="GI44" s="37">
        <v>2.0</v>
      </c>
      <c r="GJ44" s="37">
        <v>3.0</v>
      </c>
      <c r="GK44" s="37">
        <v>0.0</v>
      </c>
      <c r="GL44" s="45">
        <f t="shared" si="9"/>
        <v>3</v>
      </c>
      <c r="GM44" s="37">
        <f t="shared" si="10"/>
        <v>3</v>
      </c>
    </row>
    <row r="45" ht="15.75" customHeight="1">
      <c r="A45" s="1">
        <v>56.0</v>
      </c>
      <c r="B45" s="2" t="s">
        <v>292</v>
      </c>
      <c r="D45" s="2" t="s">
        <v>358</v>
      </c>
      <c r="E45" s="2" t="s">
        <v>359</v>
      </c>
      <c r="F45" s="79">
        <v>1.0</v>
      </c>
      <c r="G45" s="2" t="s">
        <v>196</v>
      </c>
      <c r="H45" s="2" t="s">
        <v>197</v>
      </c>
      <c r="I45" s="2">
        <v>3.0</v>
      </c>
      <c r="J45" s="2">
        <v>9.0</v>
      </c>
      <c r="K45" s="2" t="s">
        <v>322</v>
      </c>
      <c r="L45" s="2">
        <v>12482.0</v>
      </c>
      <c r="M45" s="2">
        <v>2496.4</v>
      </c>
      <c r="N45" s="29">
        <v>0.996906005859375</v>
      </c>
      <c r="O45" s="30">
        <v>0.2388567814</v>
      </c>
      <c r="P45" s="30">
        <v>0.4794658554</v>
      </c>
      <c r="Q45" s="2">
        <v>3.88172</v>
      </c>
      <c r="R45" s="2">
        <v>91336.903226</v>
      </c>
      <c r="S45" s="2">
        <v>583.979254</v>
      </c>
      <c r="T45" s="2">
        <v>0.889318</v>
      </c>
      <c r="U45" s="2">
        <v>2.842613</v>
      </c>
      <c r="V45" s="2">
        <v>2431.387097</v>
      </c>
      <c r="W45" s="2">
        <v>107.521546</v>
      </c>
      <c r="X45" s="2">
        <v>1.018695</v>
      </c>
      <c r="Y45" s="2">
        <v>3.294707</v>
      </c>
      <c r="Z45" s="2">
        <v>99.72043</v>
      </c>
      <c r="AA45" s="2">
        <v>25.924706</v>
      </c>
      <c r="AB45" s="2">
        <v>0.987326</v>
      </c>
      <c r="AC45" s="2">
        <v>3.297655</v>
      </c>
      <c r="AD45" s="2">
        <v>814.956989</v>
      </c>
      <c r="AE45" s="2">
        <v>60.986833</v>
      </c>
      <c r="AF45" s="2">
        <v>1.027237</v>
      </c>
      <c r="AG45" s="2">
        <v>3.036197</v>
      </c>
      <c r="AH45" s="31">
        <f>1.75/10</f>
        <v>0.175</v>
      </c>
      <c r="AI45" s="29">
        <v>3.096779727209395</v>
      </c>
      <c r="AJ45" s="30">
        <v>0.15805065263145365</v>
      </c>
      <c r="AK45" s="30">
        <v>0.4286921272279413</v>
      </c>
      <c r="AL45" s="2">
        <v>3.530303</v>
      </c>
      <c r="AM45" s="2">
        <v>203232.782828</v>
      </c>
      <c r="AN45" s="2">
        <v>644.629081</v>
      </c>
      <c r="AO45" s="2">
        <v>0.921383</v>
      </c>
      <c r="AP45" s="2">
        <v>2.849799</v>
      </c>
      <c r="AQ45" s="2">
        <v>3394.239899</v>
      </c>
      <c r="AR45" s="2">
        <v>120.109468</v>
      </c>
      <c r="AS45" s="2">
        <v>1.005882</v>
      </c>
      <c r="AT45" s="2">
        <v>3.304142</v>
      </c>
      <c r="AU45" s="2">
        <v>1006.131313</v>
      </c>
      <c r="AV45" s="2">
        <v>25.232854</v>
      </c>
      <c r="AW45" s="2">
        <v>3.184067</v>
      </c>
      <c r="AX45" s="2">
        <v>0.972635</v>
      </c>
      <c r="AY45" s="2">
        <v>135.840909</v>
      </c>
      <c r="AZ45" s="2">
        <v>66.039664</v>
      </c>
      <c r="BA45" s="2">
        <v>0.994534</v>
      </c>
      <c r="BB45" s="2">
        <v>2.997827</v>
      </c>
      <c r="BC45" s="31">
        <v>0.1835</v>
      </c>
      <c r="BD45" s="32">
        <v>0.183</v>
      </c>
      <c r="BE45" s="31">
        <f>1.75/10</f>
        <v>0.175</v>
      </c>
      <c r="BF45" s="31">
        <v>0.194</v>
      </c>
      <c r="BG45" s="31">
        <v>0.182</v>
      </c>
      <c r="BH45" s="31">
        <v>0.192</v>
      </c>
      <c r="BI45" s="33">
        <v>0.182</v>
      </c>
      <c r="BJ45" s="33">
        <v>0.173</v>
      </c>
      <c r="BK45" s="33">
        <v>0.166</v>
      </c>
      <c r="BL45" s="33">
        <v>0.198</v>
      </c>
      <c r="BM45" s="33">
        <v>0.183</v>
      </c>
      <c r="BN45" s="34"/>
      <c r="BO45" s="34"/>
      <c r="BP45" s="34"/>
      <c r="BQ45" s="35">
        <f t="shared" si="1"/>
        <v>10</v>
      </c>
      <c r="BR45" s="36">
        <v>1.0091302857014333</v>
      </c>
      <c r="BS45" s="37">
        <v>0.14312642466496886</v>
      </c>
      <c r="BT45" s="38">
        <v>0.41366604874816926</v>
      </c>
      <c r="BU45" s="39">
        <v>0.183</v>
      </c>
      <c r="BV45" s="37">
        <v>3.7051646000000007</v>
      </c>
      <c r="BW45" s="37">
        <v>134.20441250000002</v>
      </c>
      <c r="BX45" s="37">
        <v>26.3270539</v>
      </c>
      <c r="BY45" s="37">
        <v>0.9767427999999999</v>
      </c>
      <c r="BZ45" s="37">
        <v>3.1937552</v>
      </c>
      <c r="CA45" s="37">
        <v>196216.77939480002</v>
      </c>
      <c r="CB45" s="37">
        <v>632.016692</v>
      </c>
      <c r="CC45" s="37">
        <v>0.916582</v>
      </c>
      <c r="CD45" s="37">
        <v>2.8331722999999998</v>
      </c>
      <c r="CE45" s="37">
        <v>3334.0981429</v>
      </c>
      <c r="CF45" s="37">
        <v>119.00442089999999</v>
      </c>
      <c r="CG45" s="37">
        <v>1.0192748</v>
      </c>
      <c r="CH45" s="37">
        <v>3.3197644000000004</v>
      </c>
      <c r="CI45" s="37">
        <v>1018.2471771</v>
      </c>
      <c r="CJ45" s="2">
        <v>66.963437</v>
      </c>
      <c r="CK45" s="2">
        <v>1.0016068000000002</v>
      </c>
      <c r="CL45" s="2">
        <v>2.9985497000000008</v>
      </c>
      <c r="CM45" s="40">
        <f t="shared" si="2"/>
        <v>4.285714286</v>
      </c>
      <c r="CN45" s="41">
        <f t="shared" si="3"/>
        <v>4.222222222</v>
      </c>
      <c r="CO45" s="2">
        <v>6.0</v>
      </c>
      <c r="CP45" s="2">
        <v>3.0</v>
      </c>
      <c r="CQ45" s="2">
        <v>4.0</v>
      </c>
      <c r="CR45" s="2">
        <v>2.0</v>
      </c>
      <c r="CS45" s="2">
        <v>6.0</v>
      </c>
      <c r="CT45" s="2">
        <v>4.0</v>
      </c>
      <c r="CU45" s="2">
        <v>5.0</v>
      </c>
      <c r="CV45" s="2">
        <v>4.0</v>
      </c>
      <c r="CW45" s="2">
        <v>4.0</v>
      </c>
      <c r="CX45" s="2">
        <f t="shared" si="4"/>
        <v>4</v>
      </c>
      <c r="CY45" s="42" t="str">
        <f t="shared" si="16"/>
        <v>0</v>
      </c>
      <c r="CZ45" s="42" t="str">
        <f t="shared" si="6"/>
        <v>0</v>
      </c>
      <c r="DA45" s="2">
        <f t="shared" si="7"/>
        <v>2</v>
      </c>
      <c r="DB45" s="42" t="str">
        <f t="shared" ref="DB45:DB49" si="19">IF(OR(DA45&lt;2,DA45=2),"0", "1")</f>
        <v>0</v>
      </c>
      <c r="DC45" s="42" t="str">
        <f t="shared" si="8"/>
        <v>0</v>
      </c>
      <c r="DD45" s="2">
        <v>1.0</v>
      </c>
      <c r="DE45" s="27">
        <v>2.0</v>
      </c>
      <c r="DF45" s="2">
        <v>1.0</v>
      </c>
      <c r="DG45" s="27">
        <v>2.0</v>
      </c>
      <c r="DH45" s="2">
        <v>1.0</v>
      </c>
      <c r="DI45" s="27">
        <v>2.0</v>
      </c>
      <c r="DJ45" s="2">
        <v>0.0</v>
      </c>
      <c r="DK45" s="27">
        <v>1.0</v>
      </c>
      <c r="DL45" s="2">
        <v>0.0</v>
      </c>
      <c r="DM45" s="27">
        <v>1.0</v>
      </c>
      <c r="DN45" s="2">
        <v>1.0</v>
      </c>
      <c r="DO45" s="27">
        <v>2.0</v>
      </c>
      <c r="DP45" s="2">
        <v>0.0</v>
      </c>
      <c r="DQ45" s="27">
        <v>1.0</v>
      </c>
      <c r="DR45" s="2">
        <v>0.0</v>
      </c>
      <c r="DS45" s="27">
        <v>1.0</v>
      </c>
      <c r="DT45" s="2">
        <v>0.0</v>
      </c>
      <c r="DU45" s="27">
        <v>1.0</v>
      </c>
      <c r="DV45" s="2">
        <v>0.0</v>
      </c>
      <c r="DW45" s="27">
        <v>1.0</v>
      </c>
      <c r="DX45" s="2">
        <v>0.0</v>
      </c>
      <c r="DY45" s="27">
        <v>1.0</v>
      </c>
      <c r="DZ45" s="2">
        <v>2.0</v>
      </c>
      <c r="EA45" s="27">
        <v>3.0</v>
      </c>
      <c r="EB45" s="2">
        <v>0.0</v>
      </c>
      <c r="EC45" s="27">
        <v>1.0</v>
      </c>
      <c r="ED45" s="2">
        <v>0.0</v>
      </c>
      <c r="EE45" s="27">
        <v>1.0</v>
      </c>
      <c r="EF45" s="2">
        <v>0.0</v>
      </c>
      <c r="EG45" s="27">
        <v>1.0</v>
      </c>
      <c r="EH45" s="2">
        <v>2.0</v>
      </c>
      <c r="EI45" s="27">
        <v>3.0</v>
      </c>
      <c r="EJ45" s="2" t="s">
        <v>199</v>
      </c>
      <c r="EK45" s="2" t="s">
        <v>215</v>
      </c>
      <c r="EL45" s="37">
        <v>4.0</v>
      </c>
      <c r="EM45" s="37">
        <v>2.0</v>
      </c>
      <c r="EN45" s="37">
        <v>0.0</v>
      </c>
      <c r="EO45" s="37">
        <v>1.0</v>
      </c>
      <c r="EP45" s="37">
        <v>0.0</v>
      </c>
      <c r="EQ45" s="37">
        <v>1.0</v>
      </c>
      <c r="ER45" s="37">
        <v>1.0</v>
      </c>
      <c r="ES45" s="2"/>
      <c r="ET45" s="2"/>
      <c r="EU45" s="2"/>
      <c r="EV45" s="2"/>
      <c r="EW45" s="37">
        <v>2.0</v>
      </c>
      <c r="EX45" s="2" t="s">
        <v>201</v>
      </c>
      <c r="EY45" s="46">
        <v>41579.0</v>
      </c>
      <c r="EZ45" s="2" t="s">
        <v>196</v>
      </c>
      <c r="FA45" s="2" t="s">
        <v>262</v>
      </c>
      <c r="FB45" s="2" t="s">
        <v>203</v>
      </c>
      <c r="FC45" s="71" t="s">
        <v>283</v>
      </c>
      <c r="FD45" s="2" t="s">
        <v>204</v>
      </c>
      <c r="FE45" s="37">
        <v>1.0</v>
      </c>
      <c r="FF45" s="37">
        <v>0.0</v>
      </c>
      <c r="FG45" s="37">
        <v>0.0</v>
      </c>
      <c r="FH45" s="37">
        <v>0.0</v>
      </c>
      <c r="FI45" s="37">
        <v>0.0</v>
      </c>
      <c r="FJ45" s="37">
        <v>0.0</v>
      </c>
      <c r="FK45" s="37">
        <v>0.0</v>
      </c>
      <c r="FL45" s="2"/>
      <c r="FM45" s="2" t="s">
        <v>204</v>
      </c>
      <c r="FN45" s="37">
        <v>1.0</v>
      </c>
      <c r="FO45" s="37">
        <v>0.0</v>
      </c>
      <c r="FP45" s="37">
        <v>0.0</v>
      </c>
      <c r="FQ45" s="37">
        <v>0.0</v>
      </c>
      <c r="FR45" s="37">
        <v>0.0</v>
      </c>
      <c r="FS45" s="37">
        <v>0.0</v>
      </c>
      <c r="FT45" s="37">
        <v>0.0</v>
      </c>
      <c r="FU45" s="2"/>
      <c r="FV45" s="2" t="s">
        <v>206</v>
      </c>
      <c r="FW45" s="37">
        <v>0.0</v>
      </c>
      <c r="FX45" s="37">
        <v>1.0</v>
      </c>
      <c r="FY45" s="37">
        <v>0.0</v>
      </c>
      <c r="FZ45" s="37">
        <v>0.0</v>
      </c>
      <c r="GA45" s="37">
        <v>8.0</v>
      </c>
      <c r="GB45" s="2" t="s">
        <v>207</v>
      </c>
      <c r="GC45" s="2" t="s">
        <v>243</v>
      </c>
      <c r="GD45" s="37">
        <v>4.0</v>
      </c>
      <c r="GE45" s="2"/>
      <c r="GF45" s="24"/>
      <c r="GG45" s="2"/>
      <c r="GH45" s="44">
        <v>2.0</v>
      </c>
      <c r="GI45" s="37">
        <v>4.0</v>
      </c>
      <c r="GJ45" s="37">
        <v>2.0</v>
      </c>
      <c r="GK45" s="37">
        <v>1.0</v>
      </c>
      <c r="GL45" s="45">
        <f t="shared" si="9"/>
        <v>6</v>
      </c>
      <c r="GM45" s="37">
        <f t="shared" si="10"/>
        <v>3</v>
      </c>
    </row>
    <row r="46" ht="15.75" customHeight="1">
      <c r="A46" s="1">
        <v>57.0</v>
      </c>
      <c r="B46" s="2" t="s">
        <v>348</v>
      </c>
      <c r="D46" s="2" t="s">
        <v>224</v>
      </c>
      <c r="E46" s="2" t="s">
        <v>360</v>
      </c>
      <c r="F46" s="2">
        <v>2.0</v>
      </c>
      <c r="G46" s="2" t="s">
        <v>214</v>
      </c>
      <c r="H46" s="2" t="s">
        <v>197</v>
      </c>
      <c r="I46" s="2">
        <v>3.0</v>
      </c>
      <c r="J46" s="2">
        <v>9.0</v>
      </c>
      <c r="K46" s="2" t="s">
        <v>322</v>
      </c>
      <c r="L46" s="2">
        <v>55318.0</v>
      </c>
      <c r="M46" s="2">
        <v>7902.6</v>
      </c>
      <c r="N46" s="29">
        <v>0.288951995849609</v>
      </c>
      <c r="O46" s="30">
        <v>0.09962743768</v>
      </c>
      <c r="P46" s="30">
        <v>0.1952388937</v>
      </c>
      <c r="Q46" s="2">
        <v>3.169014</v>
      </c>
      <c r="R46" s="2">
        <v>133818.816901</v>
      </c>
      <c r="S46" s="2">
        <v>513.361073</v>
      </c>
      <c r="T46" s="2">
        <v>0.859857</v>
      </c>
      <c r="U46" s="2">
        <v>2.740719</v>
      </c>
      <c r="V46" s="2">
        <v>1613.887324</v>
      </c>
      <c r="W46" s="2">
        <v>70.55958</v>
      </c>
      <c r="X46" s="2">
        <v>0.948401</v>
      </c>
      <c r="Y46" s="2">
        <v>3.192149</v>
      </c>
      <c r="Z46" s="2">
        <v>130.239437</v>
      </c>
      <c r="AA46" s="2">
        <v>20.129522</v>
      </c>
      <c r="AB46" s="2">
        <v>0.916375</v>
      </c>
      <c r="AC46" s="2">
        <v>3.116359</v>
      </c>
      <c r="AD46" s="2">
        <v>492.788732</v>
      </c>
      <c r="AE46" s="2">
        <v>38.262937</v>
      </c>
      <c r="AF46" s="2">
        <v>0.937039</v>
      </c>
      <c r="AG46" s="2">
        <v>2.883598</v>
      </c>
      <c r="AH46" s="31">
        <f>1.9/10</f>
        <v>0.19</v>
      </c>
      <c r="AI46" s="29">
        <v>1.316258330232882</v>
      </c>
      <c r="AJ46" s="30">
        <v>0.12882302296345127</v>
      </c>
      <c r="AK46" s="30">
        <v>0.39153304508369474</v>
      </c>
      <c r="AL46" s="2">
        <v>3.217791</v>
      </c>
      <c r="AM46" s="2">
        <v>109999.742331</v>
      </c>
      <c r="AN46" s="2">
        <v>587.666147</v>
      </c>
      <c r="AO46" s="2">
        <v>0.853131</v>
      </c>
      <c r="AP46" s="2">
        <v>2.774706</v>
      </c>
      <c r="AQ46" s="2">
        <v>1424.607362</v>
      </c>
      <c r="AR46" s="2">
        <v>73.576172</v>
      </c>
      <c r="AS46" s="2">
        <v>0.975861</v>
      </c>
      <c r="AT46" s="2">
        <v>3.208532</v>
      </c>
      <c r="AU46" s="2">
        <v>579.576687</v>
      </c>
      <c r="AV46" s="2">
        <v>21.026126</v>
      </c>
      <c r="AW46" s="2">
        <v>3.128076</v>
      </c>
      <c r="AX46" s="2">
        <v>0.94592</v>
      </c>
      <c r="AY46" s="2">
        <v>115.665644</v>
      </c>
      <c r="AZ46" s="2">
        <v>44.068996</v>
      </c>
      <c r="BA46" s="2">
        <v>0.959314</v>
      </c>
      <c r="BB46" s="2">
        <v>2.896312</v>
      </c>
      <c r="BC46" s="31">
        <v>0.2</v>
      </c>
      <c r="BD46" s="32">
        <v>0.183</v>
      </c>
      <c r="BE46" s="31">
        <f>1.9/10</f>
        <v>0.19</v>
      </c>
      <c r="BF46" s="31">
        <v>0.215</v>
      </c>
      <c r="BG46" s="31">
        <v>0.193</v>
      </c>
      <c r="BH46" s="31">
        <v>0.172</v>
      </c>
      <c r="BI46" s="33">
        <v>0.172</v>
      </c>
      <c r="BJ46" s="34"/>
      <c r="BK46" s="34"/>
      <c r="BL46" s="34"/>
      <c r="BM46" s="34"/>
      <c r="BN46" s="34"/>
      <c r="BO46" s="34"/>
      <c r="BP46" s="34"/>
      <c r="BQ46" s="35">
        <f t="shared" si="1"/>
        <v>6</v>
      </c>
      <c r="BR46" s="36">
        <v>0.6773009648785828</v>
      </c>
      <c r="BS46" s="37">
        <v>0.11832531671377192</v>
      </c>
      <c r="BT46" s="38">
        <v>0.39086713570985904</v>
      </c>
      <c r="BU46" s="39">
        <v>0.188</v>
      </c>
      <c r="BV46" s="37">
        <v>3.586555</v>
      </c>
      <c r="BW46" s="37">
        <v>122.77580733333332</v>
      </c>
      <c r="BX46" s="37">
        <v>25.04498633333333</v>
      </c>
      <c r="BY46" s="37">
        <v>0.9818118333333333</v>
      </c>
      <c r="BZ46" s="37">
        <v>3.2363308333333336</v>
      </c>
      <c r="CA46" s="37">
        <v>148428.432807</v>
      </c>
      <c r="CB46" s="37">
        <v>616.003274</v>
      </c>
      <c r="CC46" s="37">
        <v>0.8881176666666667</v>
      </c>
      <c r="CD46" s="37">
        <v>2.8120621666666668</v>
      </c>
      <c r="CE46" s="37">
        <v>2139.690238</v>
      </c>
      <c r="CF46" s="37">
        <v>96.74302416666666</v>
      </c>
      <c r="CG46" s="37">
        <v>1.0135528333333335</v>
      </c>
      <c r="CH46" s="37">
        <v>3.2733866666666667</v>
      </c>
      <c r="CI46" s="37">
        <v>762.3213671666667</v>
      </c>
      <c r="CJ46" s="2">
        <v>55.20585966666667</v>
      </c>
      <c r="CK46" s="2">
        <v>1.0000906666666665</v>
      </c>
      <c r="CL46" s="2">
        <v>3.0015476666666667</v>
      </c>
      <c r="CM46" s="40">
        <f t="shared" si="2"/>
        <v>4.285714286</v>
      </c>
      <c r="CN46" s="41">
        <f t="shared" si="3"/>
        <v>4.444444444</v>
      </c>
      <c r="CO46" s="2">
        <v>5.0</v>
      </c>
      <c r="CP46" s="2">
        <v>4.0</v>
      </c>
      <c r="CQ46" s="2">
        <v>2.0</v>
      </c>
      <c r="CR46" s="2">
        <v>5.0</v>
      </c>
      <c r="CS46" s="2">
        <v>5.0</v>
      </c>
      <c r="CT46" s="2">
        <v>4.0</v>
      </c>
      <c r="CU46" s="2">
        <v>5.0</v>
      </c>
      <c r="CV46" s="2">
        <v>5.0</v>
      </c>
      <c r="CW46" s="2">
        <v>5.0</v>
      </c>
      <c r="CX46" s="2">
        <f t="shared" si="4"/>
        <v>12</v>
      </c>
      <c r="CY46" s="42">
        <v>2.0</v>
      </c>
      <c r="CZ46" s="42" t="str">
        <f t="shared" si="6"/>
        <v>1</v>
      </c>
      <c r="DA46" s="2">
        <f t="shared" si="7"/>
        <v>3</v>
      </c>
      <c r="DB46" s="42" t="str">
        <f t="shared" si="19"/>
        <v>1</v>
      </c>
      <c r="DC46" s="42" t="str">
        <f t="shared" si="8"/>
        <v>0</v>
      </c>
      <c r="DD46" s="2">
        <v>1.0</v>
      </c>
      <c r="DE46" s="27">
        <v>2.0</v>
      </c>
      <c r="DF46" s="2">
        <v>1.0</v>
      </c>
      <c r="DG46" s="27">
        <v>2.0</v>
      </c>
      <c r="DH46" s="2">
        <v>2.0</v>
      </c>
      <c r="DI46" s="27">
        <v>3.0</v>
      </c>
      <c r="DJ46" s="2">
        <v>0.0</v>
      </c>
      <c r="DK46" s="27">
        <v>1.0</v>
      </c>
      <c r="DL46" s="2">
        <v>1.0</v>
      </c>
      <c r="DM46" s="27">
        <v>2.0</v>
      </c>
      <c r="DN46" s="2">
        <v>2.0</v>
      </c>
      <c r="DO46" s="27">
        <v>3.0</v>
      </c>
      <c r="DP46" s="2">
        <v>2.0</v>
      </c>
      <c r="DQ46" s="27">
        <v>3.0</v>
      </c>
      <c r="DR46" s="2">
        <v>1.0</v>
      </c>
      <c r="DS46" s="27">
        <v>2.0</v>
      </c>
      <c r="DT46" s="2">
        <v>2.0</v>
      </c>
      <c r="DU46" s="27">
        <v>3.0</v>
      </c>
      <c r="DV46" s="2">
        <v>0.0</v>
      </c>
      <c r="DW46" s="27">
        <v>1.0</v>
      </c>
      <c r="DX46" s="2">
        <v>1.0</v>
      </c>
      <c r="DY46" s="27">
        <v>2.0</v>
      </c>
      <c r="DZ46" s="2">
        <v>1.0</v>
      </c>
      <c r="EA46" s="27">
        <v>2.0</v>
      </c>
      <c r="EB46" s="2">
        <v>1.0</v>
      </c>
      <c r="EC46" s="27">
        <v>2.0</v>
      </c>
      <c r="ED46" s="2">
        <v>0.0</v>
      </c>
      <c r="EE46" s="27">
        <v>1.0</v>
      </c>
      <c r="EF46" s="2">
        <v>1.0</v>
      </c>
      <c r="EG46" s="27">
        <v>2.0</v>
      </c>
      <c r="EH46" s="2">
        <v>2.0</v>
      </c>
      <c r="EI46" s="27">
        <v>3.0</v>
      </c>
      <c r="EJ46" s="2" t="s">
        <v>199</v>
      </c>
      <c r="EK46" s="2" t="s">
        <v>200</v>
      </c>
      <c r="EL46" s="37">
        <v>4.0</v>
      </c>
      <c r="EM46" s="37">
        <v>2.0</v>
      </c>
      <c r="EN46" s="37">
        <v>1.0</v>
      </c>
      <c r="EO46" s="37">
        <v>1.0</v>
      </c>
      <c r="EP46" s="37">
        <v>0.0</v>
      </c>
      <c r="EQ46" s="37">
        <v>0.0</v>
      </c>
      <c r="ER46" s="37">
        <v>1.0</v>
      </c>
      <c r="ES46" s="2"/>
      <c r="ET46" s="2"/>
      <c r="EU46" s="2"/>
      <c r="EV46" s="2"/>
      <c r="EW46" s="37">
        <v>2.0</v>
      </c>
      <c r="EX46" s="2" t="s">
        <v>201</v>
      </c>
      <c r="EY46" s="43">
        <v>41306.0</v>
      </c>
      <c r="EZ46" s="2" t="s">
        <v>214</v>
      </c>
      <c r="FA46" s="2" t="s">
        <v>202</v>
      </c>
      <c r="FB46" s="2" t="s">
        <v>233</v>
      </c>
      <c r="FC46" s="2" t="s">
        <v>204</v>
      </c>
      <c r="FD46" s="2" t="s">
        <v>204</v>
      </c>
      <c r="FE46" s="37">
        <v>0.0</v>
      </c>
      <c r="FF46" s="37">
        <v>0.0</v>
      </c>
      <c r="FG46" s="37">
        <v>0.0</v>
      </c>
      <c r="FH46" s="37">
        <v>0.0</v>
      </c>
      <c r="FI46" s="37">
        <v>0.0</v>
      </c>
      <c r="FJ46" s="37">
        <v>0.0</v>
      </c>
      <c r="FK46" s="37">
        <v>0.0</v>
      </c>
      <c r="FL46" s="2" t="s">
        <v>361</v>
      </c>
      <c r="FM46" s="2" t="s">
        <v>204</v>
      </c>
      <c r="FN46" s="37">
        <v>0.0</v>
      </c>
      <c r="FO46" s="37">
        <v>0.0</v>
      </c>
      <c r="FP46" s="37">
        <v>0.0</v>
      </c>
      <c r="FQ46" s="37">
        <v>0.0</v>
      </c>
      <c r="FR46" s="37">
        <v>0.0</v>
      </c>
      <c r="FS46" s="37">
        <v>0.0</v>
      </c>
      <c r="FT46" s="37">
        <v>0.0</v>
      </c>
      <c r="FU46" s="2" t="s">
        <v>361</v>
      </c>
      <c r="FV46" s="2" t="s">
        <v>280</v>
      </c>
      <c r="FW46" s="37">
        <v>0.0</v>
      </c>
      <c r="FX46" s="37">
        <v>1.0</v>
      </c>
      <c r="FY46" s="37">
        <v>0.0</v>
      </c>
      <c r="FZ46" s="37">
        <v>0.0</v>
      </c>
      <c r="GA46" s="37">
        <v>8.0</v>
      </c>
      <c r="GB46" s="2" t="s">
        <v>270</v>
      </c>
      <c r="GC46" s="2" t="s">
        <v>208</v>
      </c>
      <c r="GD46" s="37">
        <v>4.0</v>
      </c>
      <c r="GE46" s="2"/>
      <c r="GF46" s="2" t="s">
        <v>209</v>
      </c>
      <c r="GG46" s="2"/>
      <c r="GH46" s="44">
        <v>1.0</v>
      </c>
      <c r="GI46" s="37">
        <v>0.0</v>
      </c>
      <c r="GJ46" s="37">
        <v>0.0</v>
      </c>
      <c r="GK46" s="37">
        <v>2.0</v>
      </c>
      <c r="GL46" s="45">
        <f t="shared" si="9"/>
        <v>1</v>
      </c>
      <c r="GM46" s="37">
        <f t="shared" si="10"/>
        <v>2</v>
      </c>
    </row>
    <row r="47" ht="15.75" customHeight="1">
      <c r="A47" s="1">
        <v>58.0</v>
      </c>
      <c r="B47" s="2" t="s">
        <v>194</v>
      </c>
      <c r="C47" s="2" t="s">
        <v>211</v>
      </c>
      <c r="D47" s="2" t="s">
        <v>362</v>
      </c>
      <c r="E47" s="2" t="s">
        <v>363</v>
      </c>
      <c r="F47" s="2">
        <v>1.0</v>
      </c>
      <c r="G47" s="2" t="s">
        <v>196</v>
      </c>
      <c r="H47" s="2" t="s">
        <v>197</v>
      </c>
      <c r="I47" s="2">
        <v>3.0</v>
      </c>
      <c r="J47" s="2">
        <v>9.0</v>
      </c>
      <c r="K47" s="2" t="s">
        <v>322</v>
      </c>
      <c r="L47" s="2">
        <v>31047.0</v>
      </c>
      <c r="M47" s="2">
        <v>4435.3</v>
      </c>
      <c r="N47" s="29">
        <v>0.885638977050781</v>
      </c>
      <c r="O47" s="30">
        <v>0.201</v>
      </c>
      <c r="P47" s="30">
        <v>0.429798881</v>
      </c>
      <c r="Q47" s="2">
        <v>3.878049</v>
      </c>
      <c r="R47" s="2">
        <v>91233.280488</v>
      </c>
      <c r="S47" s="2">
        <v>541.839222</v>
      </c>
      <c r="T47" s="2">
        <v>0.842419</v>
      </c>
      <c r="U47" s="2">
        <v>2.78181</v>
      </c>
      <c r="V47" s="2">
        <v>1150.780488</v>
      </c>
      <c r="W47" s="2">
        <v>86.575296</v>
      </c>
      <c r="X47" s="2">
        <v>1.007619</v>
      </c>
      <c r="Y47" s="2">
        <v>3.287824</v>
      </c>
      <c r="Z47" s="2">
        <v>110.243902</v>
      </c>
      <c r="AA47" s="2">
        <v>25.783305</v>
      </c>
      <c r="AB47" s="2">
        <v>0.971295</v>
      </c>
      <c r="AC47" s="2">
        <v>3.270769</v>
      </c>
      <c r="AD47" s="2">
        <v>704.853659</v>
      </c>
      <c r="AE47" s="2">
        <v>58.19977</v>
      </c>
      <c r="AF47" s="2">
        <v>0.984016</v>
      </c>
      <c r="AG47" s="2">
        <v>3.037563</v>
      </c>
      <c r="AH47" s="31">
        <f>1.75/10</f>
        <v>0.175</v>
      </c>
      <c r="AI47" s="29">
        <v>2.5440109127089965</v>
      </c>
      <c r="AJ47" s="30">
        <v>0.1437558324842281</v>
      </c>
      <c r="AK47" s="30">
        <v>0.4328351321209478</v>
      </c>
      <c r="AL47" s="2">
        <v>3.996</v>
      </c>
      <c r="AM47" s="2">
        <v>187070.132</v>
      </c>
      <c r="AN47" s="2">
        <v>615.649538</v>
      </c>
      <c r="AO47" s="2">
        <v>0.92518</v>
      </c>
      <c r="AP47" s="2">
        <v>2.811596</v>
      </c>
      <c r="AQ47" s="2">
        <v>2804.044</v>
      </c>
      <c r="AR47" s="2">
        <v>119.371229</v>
      </c>
      <c r="AS47" s="2">
        <v>1.034754</v>
      </c>
      <c r="AT47" s="2">
        <v>3.340982</v>
      </c>
      <c r="AU47" s="2">
        <v>1027.8</v>
      </c>
      <c r="AV47" s="2">
        <v>29.351234</v>
      </c>
      <c r="AW47" s="2">
        <v>3.225083</v>
      </c>
      <c r="AX47" s="2">
        <v>0.987116</v>
      </c>
      <c r="AY47" s="2">
        <v>143.352</v>
      </c>
      <c r="AZ47" s="2">
        <v>72.084588</v>
      </c>
      <c r="BA47" s="2">
        <v>1.008383</v>
      </c>
      <c r="BB47" s="2">
        <v>3.049638</v>
      </c>
      <c r="BC47" s="31">
        <v>0.181</v>
      </c>
      <c r="BD47" s="32">
        <v>0.183</v>
      </c>
      <c r="BE47" s="31">
        <f>1.75/10</f>
        <v>0.175</v>
      </c>
      <c r="BF47" s="31">
        <v>0.182</v>
      </c>
      <c r="BG47" s="31">
        <v>0.194</v>
      </c>
      <c r="BH47" s="31">
        <v>0.192</v>
      </c>
      <c r="BI47" s="33">
        <v>0.173</v>
      </c>
      <c r="BJ47" s="34"/>
      <c r="BK47" s="34"/>
      <c r="BL47" s="34"/>
      <c r="BM47" s="34"/>
      <c r="BN47" s="34"/>
      <c r="BO47" s="34"/>
      <c r="BP47" s="34"/>
      <c r="BQ47" s="35">
        <f t="shared" si="1"/>
        <v>6</v>
      </c>
      <c r="BR47" s="36">
        <v>1.0421212407480758</v>
      </c>
      <c r="BS47" s="37">
        <v>0.13831741476621676</v>
      </c>
      <c r="BT47" s="38">
        <v>0.41084591954060207</v>
      </c>
      <c r="BU47" s="39">
        <v>0.183</v>
      </c>
      <c r="BV47" s="37">
        <v>3.8310446666666667</v>
      </c>
      <c r="BW47" s="37">
        <v>132.26390116666667</v>
      </c>
      <c r="BX47" s="37">
        <v>27.066710999999998</v>
      </c>
      <c r="BY47" s="37">
        <v>0.9843033333333334</v>
      </c>
      <c r="BZ47" s="37">
        <v>3.2147959999999998</v>
      </c>
      <c r="CA47" s="37">
        <v>184148.08985966665</v>
      </c>
      <c r="CB47" s="37">
        <v>636.6153561666666</v>
      </c>
      <c r="CC47" s="37">
        <v>0.9178891666666665</v>
      </c>
      <c r="CD47" s="37">
        <v>2.8392345</v>
      </c>
      <c r="CE47" s="37">
        <v>3204.7911189999995</v>
      </c>
      <c r="CF47" s="37">
        <v>120.24978366666666</v>
      </c>
      <c r="CG47" s="37">
        <v>1.0286806666666666</v>
      </c>
      <c r="CH47" s="37">
        <v>3.3236305</v>
      </c>
      <c r="CI47" s="37">
        <v>990.6501710000001</v>
      </c>
      <c r="CJ47" s="2">
        <v>67.53311066666667</v>
      </c>
      <c r="CK47" s="2">
        <v>1.0099488333333333</v>
      </c>
      <c r="CL47" s="2">
        <v>3.0222325</v>
      </c>
      <c r="CM47" s="40">
        <f t="shared" si="2"/>
        <v>2.857142857</v>
      </c>
      <c r="CN47" s="41">
        <f t="shared" si="3"/>
        <v>3.555555556</v>
      </c>
      <c r="CO47" s="2">
        <v>2.0</v>
      </c>
      <c r="CP47" s="2">
        <v>2.0</v>
      </c>
      <c r="CQ47" s="2">
        <v>1.0</v>
      </c>
      <c r="CR47" s="2">
        <v>2.0</v>
      </c>
      <c r="CS47" s="2">
        <v>2.0</v>
      </c>
      <c r="CT47" s="2">
        <v>5.0</v>
      </c>
      <c r="CU47" s="2">
        <v>6.0</v>
      </c>
      <c r="CV47" s="2">
        <v>6.0</v>
      </c>
      <c r="CW47" s="2">
        <v>6.0</v>
      </c>
      <c r="CX47" s="2">
        <f t="shared" si="4"/>
        <v>7</v>
      </c>
      <c r="CY47" s="42" t="str">
        <f t="shared" ref="CY47:CY49" si="20">IF(OR(CX47&lt;9,CX47=9),"0", "1")</f>
        <v>0</v>
      </c>
      <c r="CZ47" s="42" t="str">
        <f t="shared" si="6"/>
        <v>0</v>
      </c>
      <c r="DA47" s="2">
        <f t="shared" si="7"/>
        <v>3</v>
      </c>
      <c r="DB47" s="42" t="str">
        <f t="shared" si="19"/>
        <v>1</v>
      </c>
      <c r="DC47" s="42" t="str">
        <f t="shared" si="8"/>
        <v>0</v>
      </c>
      <c r="DD47" s="2">
        <v>1.0</v>
      </c>
      <c r="DE47" s="27">
        <v>2.0</v>
      </c>
      <c r="DF47" s="2">
        <v>1.0</v>
      </c>
      <c r="DG47" s="27">
        <v>2.0</v>
      </c>
      <c r="DH47" s="2">
        <v>1.0</v>
      </c>
      <c r="DI47" s="27">
        <v>2.0</v>
      </c>
      <c r="DJ47" s="2">
        <v>0.0</v>
      </c>
      <c r="DK47" s="27">
        <v>1.0</v>
      </c>
      <c r="DL47" s="2">
        <v>1.0</v>
      </c>
      <c r="DM47" s="27">
        <v>2.0</v>
      </c>
      <c r="DN47" s="2">
        <v>1.0</v>
      </c>
      <c r="DO47" s="27">
        <v>2.0</v>
      </c>
      <c r="DP47" s="2">
        <v>1.0</v>
      </c>
      <c r="DQ47" s="27">
        <v>2.0</v>
      </c>
      <c r="DR47" s="2">
        <v>0.0</v>
      </c>
      <c r="DS47" s="27">
        <v>1.0</v>
      </c>
      <c r="DT47" s="2">
        <v>1.0</v>
      </c>
      <c r="DU47" s="27">
        <v>2.0</v>
      </c>
      <c r="DV47" s="2">
        <v>0.0</v>
      </c>
      <c r="DW47" s="27">
        <v>1.0</v>
      </c>
      <c r="DX47" s="2">
        <v>0.0</v>
      </c>
      <c r="DY47" s="27">
        <v>1.0</v>
      </c>
      <c r="DZ47" s="2">
        <v>1.0</v>
      </c>
      <c r="EA47" s="27">
        <v>2.0</v>
      </c>
      <c r="EB47" s="2">
        <v>2.0</v>
      </c>
      <c r="EC47" s="27">
        <v>3.0</v>
      </c>
      <c r="ED47" s="2">
        <v>0.0</v>
      </c>
      <c r="EE47" s="27">
        <v>1.0</v>
      </c>
      <c r="EF47" s="2">
        <v>0.0</v>
      </c>
      <c r="EG47" s="27">
        <v>1.0</v>
      </c>
      <c r="EH47" s="2">
        <v>2.0</v>
      </c>
      <c r="EI47" s="27">
        <v>3.0</v>
      </c>
      <c r="EJ47" s="2" t="s">
        <v>199</v>
      </c>
      <c r="EK47" s="2" t="s">
        <v>200</v>
      </c>
      <c r="EL47" s="37">
        <v>2.0</v>
      </c>
      <c r="EM47" s="37">
        <v>1.0</v>
      </c>
      <c r="EN47" s="37">
        <v>0.0</v>
      </c>
      <c r="EO47" s="37">
        <v>1.0</v>
      </c>
      <c r="EP47" s="37">
        <v>0.0</v>
      </c>
      <c r="EQ47" s="37">
        <v>0.0</v>
      </c>
      <c r="ER47" s="37">
        <v>0.0</v>
      </c>
      <c r="ES47" s="37">
        <v>1.0</v>
      </c>
      <c r="ET47" s="37">
        <v>0.0</v>
      </c>
      <c r="EU47" s="37">
        <v>0.0</v>
      </c>
      <c r="EV47" s="2"/>
      <c r="EW47" s="37">
        <v>1.0</v>
      </c>
      <c r="EX47" s="2" t="s">
        <v>201</v>
      </c>
      <c r="EY47" s="43">
        <v>41426.0</v>
      </c>
      <c r="EZ47" s="2" t="s">
        <v>196</v>
      </c>
      <c r="FA47" s="2" t="s">
        <v>262</v>
      </c>
      <c r="FB47" s="2" t="s">
        <v>216</v>
      </c>
      <c r="FC47" s="2" t="s">
        <v>205</v>
      </c>
      <c r="FD47" s="2" t="s">
        <v>343</v>
      </c>
      <c r="FE47" s="37">
        <v>1.0</v>
      </c>
      <c r="FF47" s="37">
        <v>0.0</v>
      </c>
      <c r="FG47" s="37">
        <v>0.0</v>
      </c>
      <c r="FH47" s="37">
        <v>1.0</v>
      </c>
      <c r="FI47" s="37">
        <v>0.0</v>
      </c>
      <c r="FJ47" s="37">
        <v>0.0</v>
      </c>
      <c r="FK47" s="37">
        <v>0.0</v>
      </c>
      <c r="FL47" s="2"/>
      <c r="FM47" s="2" t="s">
        <v>343</v>
      </c>
      <c r="FN47" s="37">
        <v>1.0</v>
      </c>
      <c r="FO47" s="37">
        <v>0.0</v>
      </c>
      <c r="FP47" s="37">
        <v>0.0</v>
      </c>
      <c r="FQ47" s="37">
        <v>0.0</v>
      </c>
      <c r="FR47" s="37">
        <v>0.0</v>
      </c>
      <c r="FS47" s="37">
        <v>0.0</v>
      </c>
      <c r="FT47" s="37">
        <v>0.0</v>
      </c>
      <c r="FU47" s="2"/>
      <c r="FV47" s="2" t="s">
        <v>206</v>
      </c>
      <c r="FW47" s="37">
        <v>0.0</v>
      </c>
      <c r="FX47" s="37">
        <v>1.0</v>
      </c>
      <c r="FY47" s="37">
        <v>1.0</v>
      </c>
      <c r="FZ47" s="37">
        <v>0.0</v>
      </c>
      <c r="GA47" s="37">
        <v>12.0</v>
      </c>
      <c r="GB47" s="2" t="s">
        <v>207</v>
      </c>
      <c r="GC47" s="2" t="s">
        <v>208</v>
      </c>
      <c r="GD47" s="37">
        <v>4.0</v>
      </c>
      <c r="GE47" s="2"/>
      <c r="GF47" s="2" t="s">
        <v>209</v>
      </c>
      <c r="GG47" s="2"/>
      <c r="GH47" s="44">
        <v>2.0</v>
      </c>
      <c r="GI47" s="37">
        <v>2.0</v>
      </c>
      <c r="GJ47" s="37">
        <v>0.0</v>
      </c>
      <c r="GK47" s="37">
        <v>0.0</v>
      </c>
      <c r="GL47" s="45">
        <f t="shared" si="9"/>
        <v>4</v>
      </c>
      <c r="GM47" s="37">
        <f t="shared" si="10"/>
        <v>0</v>
      </c>
    </row>
    <row r="48" ht="15.75" customHeight="1">
      <c r="A48" s="1">
        <v>59.0</v>
      </c>
      <c r="B48" s="2" t="s">
        <v>194</v>
      </c>
      <c r="D48" s="2" t="s">
        <v>264</v>
      </c>
      <c r="E48" s="2" t="s">
        <v>364</v>
      </c>
      <c r="F48" s="2">
        <v>1.0</v>
      </c>
      <c r="G48" s="2" t="s">
        <v>196</v>
      </c>
      <c r="H48" s="2" t="s">
        <v>197</v>
      </c>
      <c r="I48" s="2">
        <v>3.0</v>
      </c>
      <c r="J48" s="2">
        <v>9.0</v>
      </c>
      <c r="K48" s="2" t="s">
        <v>322</v>
      </c>
      <c r="L48" s="2">
        <v>69823.0</v>
      </c>
      <c r="M48" s="2">
        <v>9974.7</v>
      </c>
      <c r="N48" s="29">
        <v>0.961379028320312</v>
      </c>
      <c r="O48" s="30">
        <v>0.1872588547</v>
      </c>
      <c r="P48" s="30">
        <v>0.3712167326</v>
      </c>
      <c r="Q48" s="2">
        <v>3.932692</v>
      </c>
      <c r="R48" s="2">
        <v>173322.711538</v>
      </c>
      <c r="S48" s="2">
        <v>590.104305</v>
      </c>
      <c r="T48" s="2">
        <v>0.945912</v>
      </c>
      <c r="U48" s="2">
        <v>2.85145</v>
      </c>
      <c r="V48" s="2">
        <v>4203.211538</v>
      </c>
      <c r="W48" s="2">
        <v>135.097576</v>
      </c>
      <c r="X48" s="2">
        <v>1.036391</v>
      </c>
      <c r="Y48" s="2">
        <v>3.350587</v>
      </c>
      <c r="Z48" s="2">
        <v>135.048077</v>
      </c>
      <c r="AA48" s="2">
        <v>27.561223</v>
      </c>
      <c r="AB48" s="2">
        <v>0.964284</v>
      </c>
      <c r="AC48" s="2">
        <v>3.211681</v>
      </c>
      <c r="AD48" s="2">
        <v>1082.307692</v>
      </c>
      <c r="AE48" s="2">
        <v>71.515481</v>
      </c>
      <c r="AF48" s="2">
        <v>1.01806</v>
      </c>
      <c r="AG48" s="2">
        <v>3.0437</v>
      </c>
      <c r="AH48" s="31">
        <v>0.195</v>
      </c>
      <c r="AI48" s="29">
        <v>4.048759074436704</v>
      </c>
      <c r="AJ48" s="30">
        <v>0.15019492843131502</v>
      </c>
      <c r="AK48" s="30">
        <v>0.42229484136308254</v>
      </c>
      <c r="AL48" s="2">
        <v>3.789352</v>
      </c>
      <c r="AM48" s="2">
        <v>167342.092593</v>
      </c>
      <c r="AN48" s="2">
        <v>633.06804</v>
      </c>
      <c r="AO48" s="2">
        <v>0.906171</v>
      </c>
      <c r="AP48" s="2">
        <v>2.834558</v>
      </c>
      <c r="AQ48" s="2">
        <v>3265.717593</v>
      </c>
      <c r="AR48" s="2">
        <v>122.607116</v>
      </c>
      <c r="AS48" s="2">
        <v>1.005</v>
      </c>
      <c r="AT48" s="2">
        <v>3.32333</v>
      </c>
      <c r="AU48" s="2">
        <v>1103.518519</v>
      </c>
      <c r="AV48" s="2">
        <v>28.31394</v>
      </c>
      <c r="AW48" s="2">
        <v>3.182516</v>
      </c>
      <c r="AX48" s="2">
        <v>0.976583</v>
      </c>
      <c r="AY48" s="2">
        <v>158.201389</v>
      </c>
      <c r="AZ48" s="2">
        <v>73.250757</v>
      </c>
      <c r="BA48" s="2">
        <v>0.993819</v>
      </c>
      <c r="BB48" s="2">
        <v>3.024065</v>
      </c>
      <c r="BC48" s="31">
        <v>0.1825</v>
      </c>
      <c r="BD48" s="32">
        <v>0.183</v>
      </c>
      <c r="BE48" s="31">
        <v>0.195</v>
      </c>
      <c r="BF48" s="31">
        <v>0.182</v>
      </c>
      <c r="BG48" s="31">
        <v>0.172</v>
      </c>
      <c r="BH48" s="31">
        <v>0.167</v>
      </c>
      <c r="BI48" s="33">
        <v>0.197</v>
      </c>
      <c r="BJ48" s="34"/>
      <c r="BK48" s="34"/>
      <c r="BL48" s="34"/>
      <c r="BM48" s="34"/>
      <c r="BN48" s="34"/>
      <c r="BO48" s="34"/>
      <c r="BP48" s="34"/>
      <c r="BQ48" s="35">
        <f t="shared" si="1"/>
        <v>6</v>
      </c>
      <c r="BR48" s="36">
        <v>0.9337797466620222</v>
      </c>
      <c r="BS48" s="37">
        <v>0.16140220422813897</v>
      </c>
      <c r="BT48" s="38">
        <v>0.4134240464152364</v>
      </c>
      <c r="BU48" s="39">
        <v>0.183</v>
      </c>
      <c r="BV48" s="37">
        <v>3.7015751666666667</v>
      </c>
      <c r="BW48" s="37">
        <v>139.33117183333334</v>
      </c>
      <c r="BX48" s="37">
        <v>26.356786666666665</v>
      </c>
      <c r="BY48" s="37">
        <v>0.9860479999999999</v>
      </c>
      <c r="BZ48" s="37">
        <v>3.189321833333333</v>
      </c>
      <c r="CA48" s="37">
        <v>174600.21794916666</v>
      </c>
      <c r="CB48" s="37">
        <v>642.1266455</v>
      </c>
      <c r="CC48" s="37">
        <v>0.9308153333333333</v>
      </c>
      <c r="CD48" s="37">
        <v>2.8465000000000003</v>
      </c>
      <c r="CE48" s="37">
        <v>3666.8878076666665</v>
      </c>
      <c r="CF48" s="37">
        <v>123.64599616666665</v>
      </c>
      <c r="CG48" s="37">
        <v>1.032876</v>
      </c>
      <c r="CH48" s="37">
        <v>3.324033</v>
      </c>
      <c r="CI48" s="37">
        <v>1073.2577671666668</v>
      </c>
      <c r="CJ48" s="2">
        <v>67.54157566666667</v>
      </c>
      <c r="CK48" s="2">
        <v>1.0138665</v>
      </c>
      <c r="CL48" s="2">
        <v>2.993605666666667</v>
      </c>
      <c r="CM48" s="40">
        <f t="shared" si="2"/>
        <v>4.285714286</v>
      </c>
      <c r="CN48" s="41">
        <f t="shared" si="3"/>
        <v>4.222222222</v>
      </c>
      <c r="CO48" s="2">
        <v>2.0</v>
      </c>
      <c r="CP48" s="2">
        <v>4.0</v>
      </c>
      <c r="CQ48" s="2">
        <v>4.0</v>
      </c>
      <c r="CR48" s="2">
        <v>5.0</v>
      </c>
      <c r="CS48" s="2">
        <v>6.0</v>
      </c>
      <c r="CT48" s="2">
        <v>6.0</v>
      </c>
      <c r="CU48" s="2">
        <v>3.0</v>
      </c>
      <c r="CV48" s="2">
        <v>2.0</v>
      </c>
      <c r="CW48" s="2">
        <v>6.0</v>
      </c>
      <c r="CX48" s="2">
        <f t="shared" si="4"/>
        <v>5</v>
      </c>
      <c r="CY48" s="42" t="str">
        <f t="shared" si="20"/>
        <v>0</v>
      </c>
      <c r="CZ48" s="42" t="str">
        <f t="shared" si="6"/>
        <v>0</v>
      </c>
      <c r="DA48" s="2">
        <f t="shared" si="7"/>
        <v>2</v>
      </c>
      <c r="DB48" s="42" t="str">
        <f t="shared" si="19"/>
        <v>0</v>
      </c>
      <c r="DC48" s="42" t="str">
        <f t="shared" si="8"/>
        <v>0</v>
      </c>
      <c r="DD48" s="2">
        <v>1.0</v>
      </c>
      <c r="DE48" s="27">
        <v>2.0</v>
      </c>
      <c r="DF48" s="2">
        <v>0.0</v>
      </c>
      <c r="DG48" s="27">
        <v>1.0</v>
      </c>
      <c r="DH48" s="2">
        <v>1.0</v>
      </c>
      <c r="DI48" s="27">
        <v>2.0</v>
      </c>
      <c r="DJ48" s="2">
        <v>0.0</v>
      </c>
      <c r="DK48" s="27">
        <v>1.0</v>
      </c>
      <c r="DL48" s="2">
        <v>1.0</v>
      </c>
      <c r="DM48" s="27">
        <v>2.0</v>
      </c>
      <c r="DN48" s="2">
        <v>1.0</v>
      </c>
      <c r="DO48" s="27">
        <v>2.0</v>
      </c>
      <c r="DP48" s="2">
        <v>0.0</v>
      </c>
      <c r="DQ48" s="27">
        <v>1.0</v>
      </c>
      <c r="DR48" s="2">
        <v>1.0</v>
      </c>
      <c r="DS48" s="27">
        <v>2.0</v>
      </c>
      <c r="DT48" s="2">
        <v>0.0</v>
      </c>
      <c r="DU48" s="27">
        <v>1.0</v>
      </c>
      <c r="DV48" s="2">
        <v>0.0</v>
      </c>
      <c r="DW48" s="27">
        <v>1.0</v>
      </c>
      <c r="DX48" s="2">
        <v>0.0</v>
      </c>
      <c r="DY48" s="27">
        <v>1.0</v>
      </c>
      <c r="DZ48" s="2">
        <v>0.0</v>
      </c>
      <c r="EA48" s="27">
        <v>1.0</v>
      </c>
      <c r="EB48" s="2">
        <v>2.0</v>
      </c>
      <c r="EC48" s="27">
        <v>3.0</v>
      </c>
      <c r="ED48" s="2">
        <v>0.0</v>
      </c>
      <c r="EE48" s="27">
        <v>1.0</v>
      </c>
      <c r="EF48" s="2">
        <v>0.0</v>
      </c>
      <c r="EG48" s="27">
        <v>1.0</v>
      </c>
      <c r="EH48" s="2">
        <v>2.0</v>
      </c>
      <c r="EI48" s="27">
        <v>3.0</v>
      </c>
      <c r="EJ48" s="2" t="s">
        <v>199</v>
      </c>
      <c r="EK48" s="2" t="s">
        <v>215</v>
      </c>
      <c r="EL48" s="37">
        <v>4.0</v>
      </c>
      <c r="EM48" s="37">
        <v>2.0</v>
      </c>
      <c r="EN48" s="37">
        <v>1.0</v>
      </c>
      <c r="EO48" s="37">
        <v>1.0</v>
      </c>
      <c r="EP48" s="37">
        <v>0.0</v>
      </c>
      <c r="EQ48" s="37">
        <v>0.0</v>
      </c>
      <c r="ER48" s="37">
        <v>1.0</v>
      </c>
      <c r="ES48" s="2"/>
      <c r="ET48" s="2"/>
      <c r="EU48" s="2"/>
      <c r="EV48" s="2"/>
      <c r="EW48" s="37">
        <v>3.0</v>
      </c>
      <c r="EX48" s="2" t="s">
        <v>201</v>
      </c>
      <c r="EY48" s="43">
        <v>41518.0</v>
      </c>
      <c r="EZ48" s="2" t="s">
        <v>196</v>
      </c>
      <c r="FA48" s="2" t="s">
        <v>202</v>
      </c>
      <c r="FB48" s="2" t="s">
        <v>233</v>
      </c>
      <c r="FC48" s="2" t="s">
        <v>205</v>
      </c>
      <c r="FD48" s="2" t="s">
        <v>204</v>
      </c>
      <c r="FE48" s="37">
        <v>0.0</v>
      </c>
      <c r="FF48" s="37">
        <v>0.0</v>
      </c>
      <c r="FG48" s="37">
        <v>0.0</v>
      </c>
      <c r="FH48" s="37">
        <v>0.0</v>
      </c>
      <c r="FI48" s="37">
        <v>0.0</v>
      </c>
      <c r="FJ48" s="37">
        <v>0.0</v>
      </c>
      <c r="FK48" s="37">
        <v>0.0</v>
      </c>
      <c r="FL48" s="2" t="s">
        <v>365</v>
      </c>
      <c r="FM48" s="2" t="s">
        <v>204</v>
      </c>
      <c r="FN48" s="37">
        <v>0.0</v>
      </c>
      <c r="FO48" s="37">
        <v>0.0</v>
      </c>
      <c r="FP48" s="37">
        <v>0.0</v>
      </c>
      <c r="FQ48" s="37">
        <v>0.0</v>
      </c>
      <c r="FR48" s="37">
        <v>0.0</v>
      </c>
      <c r="FS48" s="37">
        <v>0.0</v>
      </c>
      <c r="FT48" s="37">
        <v>0.0</v>
      </c>
      <c r="FU48" s="2" t="s">
        <v>365</v>
      </c>
      <c r="FV48" s="2" t="s">
        <v>206</v>
      </c>
      <c r="FW48" s="37">
        <v>0.0</v>
      </c>
      <c r="FX48" s="37">
        <v>1.0</v>
      </c>
      <c r="FY48" s="37">
        <v>0.0</v>
      </c>
      <c r="FZ48" s="37">
        <v>0.0</v>
      </c>
      <c r="GA48" s="37">
        <v>11.0</v>
      </c>
      <c r="GB48" s="2" t="s">
        <v>207</v>
      </c>
      <c r="GC48" s="2" t="s">
        <v>208</v>
      </c>
      <c r="GD48" s="37">
        <v>2.0</v>
      </c>
      <c r="GE48" s="2"/>
      <c r="GF48" s="2" t="s">
        <v>209</v>
      </c>
      <c r="GG48" s="2"/>
      <c r="GH48" s="44">
        <v>3.0</v>
      </c>
      <c r="GI48" s="37">
        <v>1.0</v>
      </c>
      <c r="GJ48" s="37">
        <v>0.0</v>
      </c>
      <c r="GK48" s="37">
        <v>0.0</v>
      </c>
      <c r="GL48" s="45">
        <f t="shared" si="9"/>
        <v>4</v>
      </c>
      <c r="GM48" s="37">
        <f t="shared" si="10"/>
        <v>0</v>
      </c>
    </row>
    <row r="49" ht="15.0" customHeight="1">
      <c r="A49" s="1">
        <v>60.0</v>
      </c>
      <c r="B49" s="2" t="s">
        <v>366</v>
      </c>
      <c r="D49" s="2" t="s">
        <v>367</v>
      </c>
      <c r="E49" s="2" t="s">
        <v>368</v>
      </c>
      <c r="F49" s="2">
        <v>2.0</v>
      </c>
      <c r="G49" s="2" t="s">
        <v>214</v>
      </c>
      <c r="H49" s="2" t="s">
        <v>197</v>
      </c>
      <c r="I49" s="2">
        <v>3.0</v>
      </c>
      <c r="J49" s="2">
        <v>9.0</v>
      </c>
      <c r="K49" s="2" t="s">
        <v>322</v>
      </c>
      <c r="L49" s="2">
        <v>57085.0</v>
      </c>
      <c r="M49" s="2">
        <v>8155.0</v>
      </c>
      <c r="N49" s="29">
        <v>0.393040008544921</v>
      </c>
      <c r="O49" s="30">
        <v>0.05629288098</v>
      </c>
      <c r="P49" s="30">
        <v>0.1849696993</v>
      </c>
      <c r="Q49" s="2">
        <v>3.428571</v>
      </c>
      <c r="R49" s="2">
        <v>160833.363636</v>
      </c>
      <c r="S49" s="2">
        <v>574.795113</v>
      </c>
      <c r="T49" s="2">
        <v>0.870056</v>
      </c>
      <c r="U49" s="2">
        <v>2.829361</v>
      </c>
      <c r="V49" s="2">
        <v>2328.207792</v>
      </c>
      <c r="W49" s="2">
        <v>92.463234</v>
      </c>
      <c r="X49" s="2">
        <v>0.917699</v>
      </c>
      <c r="Y49" s="2">
        <v>3.233939</v>
      </c>
      <c r="Z49" s="2">
        <v>63.25974</v>
      </c>
      <c r="AA49" s="2">
        <v>19.02216</v>
      </c>
      <c r="AB49" s="2">
        <v>0.880776</v>
      </c>
      <c r="AC49" s="2">
        <v>3.204501</v>
      </c>
      <c r="AD49" s="2">
        <v>523.38961</v>
      </c>
      <c r="AE49" s="2">
        <v>44.086727</v>
      </c>
      <c r="AF49" s="2">
        <v>0.901691</v>
      </c>
      <c r="AG49" s="2">
        <v>2.94322</v>
      </c>
      <c r="AH49" s="31">
        <f>1.95/10</f>
        <v>0.195</v>
      </c>
      <c r="AI49" s="29">
        <v>1.8239844509355096</v>
      </c>
      <c r="AJ49" s="30">
        <v>0.1391257479877304</v>
      </c>
      <c r="AK49" s="30">
        <v>0.42746307607854334</v>
      </c>
      <c r="AL49" s="2">
        <v>3.344444</v>
      </c>
      <c r="AM49" s="2">
        <v>143762.719444</v>
      </c>
      <c r="AN49" s="2">
        <v>615.068902</v>
      </c>
      <c r="AO49" s="2">
        <v>0.884631</v>
      </c>
      <c r="AP49" s="2">
        <v>2.81083</v>
      </c>
      <c r="AQ49" s="2">
        <v>2635.769444</v>
      </c>
      <c r="AR49" s="2">
        <v>96.224776</v>
      </c>
      <c r="AS49" s="2">
        <v>0.964161</v>
      </c>
      <c r="AT49" s="2">
        <v>3.264989</v>
      </c>
      <c r="AU49" s="2">
        <v>853.269444</v>
      </c>
      <c r="AV49" s="2">
        <v>21.386482</v>
      </c>
      <c r="AW49" s="2">
        <v>3.140535</v>
      </c>
      <c r="AX49" s="2">
        <v>0.942515</v>
      </c>
      <c r="AY49" s="2">
        <v>112.291667</v>
      </c>
      <c r="AZ49" s="2">
        <v>52.058971</v>
      </c>
      <c r="BA49" s="2">
        <v>0.948161</v>
      </c>
      <c r="BB49" s="2">
        <v>2.906322</v>
      </c>
      <c r="BC49" s="31">
        <v>0.1865</v>
      </c>
      <c r="BD49" s="32">
        <v>0.183</v>
      </c>
      <c r="BE49" s="31">
        <f>1.95/10</f>
        <v>0.195</v>
      </c>
      <c r="BF49" s="31">
        <v>0.189</v>
      </c>
      <c r="BG49" s="31">
        <v>0.17</v>
      </c>
      <c r="BH49" s="31">
        <v>0.175</v>
      </c>
      <c r="BI49" s="34"/>
      <c r="BJ49" s="34"/>
      <c r="BK49" s="34"/>
      <c r="BL49" s="34"/>
      <c r="BM49" s="34"/>
      <c r="BN49" s="34"/>
      <c r="BO49" s="34"/>
      <c r="BP49" s="34"/>
      <c r="BQ49" s="35">
        <f t="shared" si="1"/>
        <v>5</v>
      </c>
      <c r="BR49" s="36">
        <v>0.4778904637042198</v>
      </c>
      <c r="BS49" s="37">
        <v>0.10100270042000366</v>
      </c>
      <c r="BT49" s="38">
        <v>0.2631356196350266</v>
      </c>
      <c r="BU49" s="39">
        <v>0.182</v>
      </c>
      <c r="BV49" s="37">
        <v>3.4617154</v>
      </c>
      <c r="BW49" s="37">
        <v>74.6366892</v>
      </c>
      <c r="BX49" s="37">
        <v>20.4749594</v>
      </c>
      <c r="BY49" s="37">
        <v>0.9292541999999999</v>
      </c>
      <c r="BZ49" s="37">
        <v>3.1927202</v>
      </c>
      <c r="CA49" s="37">
        <v>146354.45003759998</v>
      </c>
      <c r="CB49" s="37">
        <v>640.8289122</v>
      </c>
      <c r="CC49" s="37">
        <v>0.8808992</v>
      </c>
      <c r="CD49" s="37">
        <v>2.844789</v>
      </c>
      <c r="CE49" s="37">
        <v>2412.4894682000004</v>
      </c>
      <c r="CF49" s="37">
        <v>100.45770479999999</v>
      </c>
      <c r="CG49" s="37">
        <v>0.9702336</v>
      </c>
      <c r="CH49" s="37">
        <v>3.2613177999999996</v>
      </c>
      <c r="CI49" s="37">
        <v>667.7192194</v>
      </c>
      <c r="CJ49" s="2">
        <v>51.1962296</v>
      </c>
      <c r="CK49" s="2">
        <v>0.9506574000000001</v>
      </c>
      <c r="CL49" s="2">
        <v>2.9471888</v>
      </c>
      <c r="CM49" s="40">
        <f t="shared" si="2"/>
        <v>4.285714286</v>
      </c>
      <c r="CN49" s="41">
        <f t="shared" si="3"/>
        <v>4.444444444</v>
      </c>
      <c r="CO49" s="2">
        <v>6.0</v>
      </c>
      <c r="CP49" s="2">
        <v>3.0</v>
      </c>
      <c r="CQ49" s="2">
        <v>3.0</v>
      </c>
      <c r="CR49" s="2">
        <v>5.0</v>
      </c>
      <c r="CS49" s="2">
        <v>6.0</v>
      </c>
      <c r="CT49" s="2">
        <v>5.0</v>
      </c>
      <c r="CU49" s="2">
        <v>2.0</v>
      </c>
      <c r="CV49" s="2">
        <v>4.0</v>
      </c>
      <c r="CW49" s="2">
        <v>6.0</v>
      </c>
      <c r="CX49" s="2">
        <f t="shared" si="4"/>
        <v>6</v>
      </c>
      <c r="CY49" s="42" t="str">
        <f t="shared" si="20"/>
        <v>0</v>
      </c>
      <c r="CZ49" s="42" t="str">
        <f t="shared" si="6"/>
        <v>0</v>
      </c>
      <c r="DA49" s="2">
        <f t="shared" si="7"/>
        <v>0</v>
      </c>
      <c r="DB49" s="42" t="str">
        <f t="shared" si="19"/>
        <v>0</v>
      </c>
      <c r="DC49" s="42" t="str">
        <f t="shared" si="8"/>
        <v>0</v>
      </c>
      <c r="DD49" s="2">
        <v>1.0</v>
      </c>
      <c r="DE49" s="27">
        <v>2.0</v>
      </c>
      <c r="DF49" s="2">
        <v>0.0</v>
      </c>
      <c r="DG49" s="27">
        <v>1.0</v>
      </c>
      <c r="DH49" s="2">
        <v>0.0</v>
      </c>
      <c r="DI49" s="27">
        <v>1.0</v>
      </c>
      <c r="DJ49" s="2">
        <v>0.0</v>
      </c>
      <c r="DK49" s="27">
        <v>1.0</v>
      </c>
      <c r="DL49" s="2">
        <v>1.0</v>
      </c>
      <c r="DM49" s="27">
        <v>2.0</v>
      </c>
      <c r="DN49" s="2">
        <v>2.0</v>
      </c>
      <c r="DO49" s="27">
        <v>3.0</v>
      </c>
      <c r="DP49" s="2">
        <v>1.0</v>
      </c>
      <c r="DQ49" s="27">
        <v>2.0</v>
      </c>
      <c r="DR49" s="2">
        <v>0.0</v>
      </c>
      <c r="DS49" s="27">
        <v>1.0</v>
      </c>
      <c r="DT49" s="2">
        <v>1.0</v>
      </c>
      <c r="DU49" s="27">
        <v>2.0</v>
      </c>
      <c r="DV49" s="2">
        <v>0.0</v>
      </c>
      <c r="DW49" s="27">
        <v>1.0</v>
      </c>
      <c r="DX49" s="2">
        <v>0.0</v>
      </c>
      <c r="DY49" s="27">
        <v>1.0</v>
      </c>
      <c r="DZ49" s="2">
        <v>0.0</v>
      </c>
      <c r="EA49" s="27">
        <v>1.0</v>
      </c>
      <c r="EB49" s="2">
        <v>0.0</v>
      </c>
      <c r="EC49" s="27">
        <v>1.0</v>
      </c>
      <c r="ED49" s="2">
        <v>2.0</v>
      </c>
      <c r="EE49" s="27">
        <v>3.0</v>
      </c>
      <c r="EF49" s="2">
        <v>2.0</v>
      </c>
      <c r="EG49" s="27">
        <v>3.0</v>
      </c>
      <c r="EH49" s="2">
        <v>0.0</v>
      </c>
      <c r="EI49" s="27">
        <v>1.0</v>
      </c>
      <c r="EJ49" s="2" t="s">
        <v>199</v>
      </c>
      <c r="EK49" s="2" t="s">
        <v>200</v>
      </c>
      <c r="EL49" s="37">
        <v>4.0</v>
      </c>
      <c r="EM49" s="37">
        <v>2.0</v>
      </c>
      <c r="EN49" s="37">
        <v>1.0</v>
      </c>
      <c r="EO49" s="37">
        <v>1.0</v>
      </c>
      <c r="EP49" s="37">
        <v>0.0</v>
      </c>
      <c r="EQ49" s="37">
        <v>0.0</v>
      </c>
      <c r="ER49" s="37">
        <v>1.0</v>
      </c>
      <c r="ES49" s="2"/>
      <c r="ET49" s="2"/>
      <c r="EU49" s="2"/>
      <c r="EV49" s="2"/>
      <c r="EW49" s="37">
        <v>2.0</v>
      </c>
      <c r="EX49" s="2" t="s">
        <v>201</v>
      </c>
      <c r="EY49" s="43">
        <v>41334.0</v>
      </c>
      <c r="EZ49" s="2" t="s">
        <v>214</v>
      </c>
      <c r="FA49" s="2" t="s">
        <v>262</v>
      </c>
      <c r="FB49" s="2" t="s">
        <v>216</v>
      </c>
      <c r="FC49" s="2" t="s">
        <v>205</v>
      </c>
      <c r="FD49" s="2" t="s">
        <v>204</v>
      </c>
      <c r="FE49" s="37">
        <v>1.0</v>
      </c>
      <c r="FF49" s="37">
        <v>0.0</v>
      </c>
      <c r="FG49" s="37">
        <v>1.0</v>
      </c>
      <c r="FH49" s="37">
        <v>1.0</v>
      </c>
      <c r="FI49" s="37">
        <v>0.0</v>
      </c>
      <c r="FJ49" s="37">
        <v>0.0</v>
      </c>
      <c r="FK49" s="37">
        <v>1.0</v>
      </c>
      <c r="FL49" s="2"/>
      <c r="FM49" s="2" t="s">
        <v>204</v>
      </c>
      <c r="FN49" s="37">
        <v>1.0</v>
      </c>
      <c r="FO49" s="37">
        <v>0.0</v>
      </c>
      <c r="FP49" s="37">
        <v>1.0</v>
      </c>
      <c r="FQ49" s="37">
        <v>1.0</v>
      </c>
      <c r="FR49" s="37">
        <v>0.0</v>
      </c>
      <c r="FS49" s="37">
        <v>0.0</v>
      </c>
      <c r="FT49" s="37">
        <v>1.0</v>
      </c>
      <c r="FU49" s="2"/>
      <c r="FV49" s="2" t="s">
        <v>206</v>
      </c>
      <c r="FW49" s="37">
        <v>0.0</v>
      </c>
      <c r="FX49" s="37">
        <v>1.0</v>
      </c>
      <c r="FY49" s="37">
        <v>0.0</v>
      </c>
      <c r="FZ49" s="37">
        <v>0.0</v>
      </c>
      <c r="GA49" s="37">
        <v>1.0</v>
      </c>
      <c r="GB49" s="2" t="s">
        <v>207</v>
      </c>
      <c r="GC49" s="2" t="s">
        <v>208</v>
      </c>
      <c r="GD49" s="37">
        <v>4.0</v>
      </c>
      <c r="GE49" s="2"/>
      <c r="GF49" s="2" t="s">
        <v>209</v>
      </c>
      <c r="GG49" s="2"/>
      <c r="GH49" s="44">
        <v>0.0</v>
      </c>
      <c r="GI49" s="37">
        <v>1.0</v>
      </c>
      <c r="GJ49" s="37">
        <v>2.0</v>
      </c>
      <c r="GK49" s="37">
        <v>1.0</v>
      </c>
      <c r="GL49" s="45">
        <f t="shared" si="9"/>
        <v>1</v>
      </c>
      <c r="GM49" s="37">
        <f t="shared" si="10"/>
        <v>3</v>
      </c>
    </row>
    <row r="50" ht="15.75" customHeight="1">
      <c r="A50" s="1">
        <v>62.0</v>
      </c>
      <c r="B50" s="2" t="s">
        <v>305</v>
      </c>
      <c r="D50" s="2" t="s">
        <v>264</v>
      </c>
      <c r="E50" s="80" t="s">
        <v>369</v>
      </c>
      <c r="F50" s="2">
        <v>2.0</v>
      </c>
      <c r="G50" s="2" t="s">
        <v>214</v>
      </c>
      <c r="H50" s="2" t="s">
        <v>370</v>
      </c>
      <c r="I50" s="81">
        <v>2.0</v>
      </c>
      <c r="J50" s="2">
        <v>12.0</v>
      </c>
      <c r="K50" s="2" t="s">
        <v>371</v>
      </c>
      <c r="L50" s="82">
        <v>57752.0</v>
      </c>
      <c r="M50" s="2">
        <v>8250.3</v>
      </c>
      <c r="N50" s="83">
        <v>0.487976743831</v>
      </c>
      <c r="O50" s="30">
        <v>0.1574342032</v>
      </c>
      <c r="P50" s="30">
        <v>0.439794309</v>
      </c>
      <c r="Q50" s="2">
        <v>2.973498</v>
      </c>
      <c r="R50" s="2">
        <v>159008.579505</v>
      </c>
      <c r="S50" s="2">
        <v>684.476494</v>
      </c>
      <c r="T50" s="2">
        <v>1.045843</v>
      </c>
      <c r="U50" s="2">
        <v>3.012055</v>
      </c>
      <c r="V50" s="2">
        <v>13786.65371</v>
      </c>
      <c r="W50" s="2">
        <v>246.296153</v>
      </c>
      <c r="X50" s="2">
        <v>1.162042</v>
      </c>
      <c r="Y50" s="2">
        <v>3.607766</v>
      </c>
      <c r="Z50" s="2">
        <v>2722.157244</v>
      </c>
      <c r="AA50" s="2">
        <v>112.728028</v>
      </c>
      <c r="AB50" s="2">
        <v>1.138175</v>
      </c>
      <c r="AC50" s="2">
        <v>3.302146</v>
      </c>
      <c r="AD50" s="2">
        <v>16177.45583</v>
      </c>
      <c r="AE50" s="2">
        <v>272.472488</v>
      </c>
      <c r="AF50" s="2">
        <v>1.107802</v>
      </c>
      <c r="AG50" s="2">
        <v>3.238231</v>
      </c>
      <c r="AH50" s="31">
        <v>0.145</v>
      </c>
      <c r="AI50" s="29">
        <v>2.719787234235669</v>
      </c>
      <c r="AJ50" s="30">
        <v>0.12106918830906871</v>
      </c>
      <c r="AK50" s="30">
        <v>0.5364791295543081</v>
      </c>
      <c r="AL50" s="37">
        <v>2.82699</v>
      </c>
      <c r="AM50" s="37">
        <v>176397.644464</v>
      </c>
      <c r="AN50" s="37">
        <v>571.583387</v>
      </c>
      <c r="AO50" s="37">
        <v>0.985515</v>
      </c>
      <c r="AP50" s="37">
        <v>0.685661</v>
      </c>
      <c r="AQ50" s="37">
        <v>4754.951557</v>
      </c>
      <c r="AR50" s="37">
        <v>132.599124</v>
      </c>
      <c r="AS50" s="37">
        <v>1.161715</v>
      </c>
      <c r="AT50" s="37">
        <v>1.445676</v>
      </c>
      <c r="AU50" s="37">
        <v>993.007785</v>
      </c>
      <c r="AV50" s="37">
        <v>59.878556</v>
      </c>
      <c r="AW50" s="37">
        <v>1.238777</v>
      </c>
      <c r="AX50" s="37">
        <v>0.94861</v>
      </c>
      <c r="AY50" s="37">
        <v>6397.999135</v>
      </c>
      <c r="AZ50" s="37">
        <v>139.369955</v>
      </c>
      <c r="BA50" s="37">
        <v>0.952838</v>
      </c>
      <c r="BB50" s="37">
        <v>1.026533</v>
      </c>
      <c r="BC50" s="31">
        <v>0.126</v>
      </c>
      <c r="BD50" s="32">
        <v>0.135</v>
      </c>
      <c r="BE50" s="31">
        <v>0.145</v>
      </c>
      <c r="BF50" s="31">
        <v>0.144</v>
      </c>
      <c r="BG50" s="31">
        <v>0.14</v>
      </c>
      <c r="BH50" s="34"/>
      <c r="BI50" s="34"/>
      <c r="BJ50" s="34"/>
      <c r="BK50" s="34"/>
      <c r="BL50" s="34"/>
      <c r="BM50" s="34"/>
      <c r="BN50" s="34"/>
      <c r="BO50" s="34"/>
      <c r="BP50" s="34"/>
      <c r="BQ50" s="35">
        <f t="shared" si="1"/>
        <v>4</v>
      </c>
      <c r="BR50" s="36">
        <v>0.6216535782046179</v>
      </c>
      <c r="BS50" s="37">
        <v>0.15133440354404856</v>
      </c>
      <c r="BT50" s="38">
        <v>0.4402432986197624</v>
      </c>
      <c r="BU50" s="39">
        <v>0.141</v>
      </c>
      <c r="BV50" s="37">
        <v>2.7178967500000004</v>
      </c>
      <c r="BW50" s="37">
        <v>1184.7009495</v>
      </c>
      <c r="BX50" s="37">
        <v>66.94616575</v>
      </c>
      <c r="BY50" s="37">
        <v>0.95142375</v>
      </c>
      <c r="BZ50" s="37">
        <v>1.23677375</v>
      </c>
      <c r="CA50" s="37">
        <v>143946.00862525002</v>
      </c>
      <c r="CB50" s="37">
        <v>560.99598425</v>
      </c>
      <c r="CC50" s="37">
        <v>0.9760935</v>
      </c>
      <c r="CD50" s="37">
        <v>0.67296175</v>
      </c>
      <c r="CE50" s="37">
        <v>5458.681753</v>
      </c>
      <c r="CF50" s="37">
        <v>133.3754365</v>
      </c>
      <c r="CG50" s="37">
        <v>1.1758054999999998</v>
      </c>
      <c r="CH50" s="37">
        <v>1.46832725</v>
      </c>
      <c r="CI50" s="37">
        <v>8288.66077775</v>
      </c>
      <c r="CJ50" s="2">
        <v>161.50660925</v>
      </c>
      <c r="CK50" s="2">
        <v>0.9521735</v>
      </c>
      <c r="CL50" s="2">
        <v>1.0302784999999999</v>
      </c>
      <c r="CM50" s="40">
        <f t="shared" si="2"/>
        <v>2.857142857</v>
      </c>
      <c r="CN50" s="41">
        <f t="shared" si="3"/>
        <v>3.333333333</v>
      </c>
      <c r="CO50" s="2">
        <v>4.0</v>
      </c>
      <c r="CP50" s="2">
        <v>2.0</v>
      </c>
      <c r="CQ50" s="2">
        <v>1.0</v>
      </c>
      <c r="CR50" s="2">
        <v>3.0</v>
      </c>
      <c r="CS50" s="2">
        <v>4.0</v>
      </c>
      <c r="CT50" s="2">
        <v>2.0</v>
      </c>
      <c r="CU50" s="2">
        <v>4.0</v>
      </c>
      <c r="CV50" s="2">
        <v>5.0</v>
      </c>
      <c r="CW50" s="2">
        <v>5.0</v>
      </c>
      <c r="CX50" s="2">
        <f t="shared" si="4"/>
        <v>12</v>
      </c>
      <c r="CY50" s="42">
        <v>2.0</v>
      </c>
      <c r="CZ50" s="42" t="str">
        <f t="shared" si="6"/>
        <v>1</v>
      </c>
      <c r="DA50" s="2">
        <f t="shared" si="7"/>
        <v>6</v>
      </c>
      <c r="DB50" s="42">
        <v>2.0</v>
      </c>
      <c r="DC50" s="42" t="str">
        <f t="shared" si="8"/>
        <v>1</v>
      </c>
      <c r="DD50" s="2">
        <v>1.0</v>
      </c>
      <c r="DE50" s="27">
        <v>2.0</v>
      </c>
      <c r="DF50" s="2">
        <v>1.0</v>
      </c>
      <c r="DG50" s="27">
        <v>2.0</v>
      </c>
      <c r="DH50" s="2">
        <v>1.0</v>
      </c>
      <c r="DI50" s="27">
        <v>2.0</v>
      </c>
      <c r="DJ50" s="2">
        <v>1.0</v>
      </c>
      <c r="DK50" s="27">
        <v>2.0</v>
      </c>
      <c r="DL50" s="2">
        <v>2.0</v>
      </c>
      <c r="DM50" s="27">
        <v>3.0</v>
      </c>
      <c r="DN50" s="2">
        <v>1.0</v>
      </c>
      <c r="DO50" s="27">
        <v>2.0</v>
      </c>
      <c r="DP50" s="2">
        <v>1.0</v>
      </c>
      <c r="DQ50" s="27">
        <v>2.0</v>
      </c>
      <c r="DR50" s="2">
        <v>2.0</v>
      </c>
      <c r="DS50" s="27">
        <v>3.0</v>
      </c>
      <c r="DT50" s="2">
        <v>1.0</v>
      </c>
      <c r="DU50" s="27">
        <v>2.0</v>
      </c>
      <c r="DV50" s="2">
        <v>1.0</v>
      </c>
      <c r="DW50" s="27">
        <v>2.0</v>
      </c>
      <c r="DX50" s="2">
        <v>2.0</v>
      </c>
      <c r="DY50" s="27">
        <v>3.0</v>
      </c>
      <c r="DZ50" s="2">
        <v>2.0</v>
      </c>
      <c r="EA50" s="27">
        <v>3.0</v>
      </c>
      <c r="EB50" s="2">
        <v>2.0</v>
      </c>
      <c r="EC50" s="27">
        <v>3.0</v>
      </c>
      <c r="ED50" s="2">
        <v>0.0</v>
      </c>
      <c r="EE50" s="27">
        <v>1.0</v>
      </c>
      <c r="EF50" s="2">
        <v>1.0</v>
      </c>
      <c r="EG50" s="27">
        <v>2.0</v>
      </c>
      <c r="EH50" s="2">
        <v>0.0</v>
      </c>
      <c r="EI50" s="27">
        <v>1.0</v>
      </c>
      <c r="EJ50" s="2" t="s">
        <v>199</v>
      </c>
      <c r="EK50" s="2" t="s">
        <v>372</v>
      </c>
      <c r="EL50" s="37">
        <v>3.0</v>
      </c>
      <c r="EM50" s="37">
        <v>1.0</v>
      </c>
      <c r="EN50" s="37">
        <v>0.0</v>
      </c>
      <c r="EO50" s="37">
        <v>0.0</v>
      </c>
      <c r="EP50" s="37">
        <v>1.0</v>
      </c>
      <c r="EQ50" s="37">
        <v>1.0</v>
      </c>
      <c r="ER50" s="37">
        <v>0.0</v>
      </c>
      <c r="ES50" s="37">
        <v>1.0</v>
      </c>
      <c r="ET50" s="37">
        <v>0.0</v>
      </c>
      <c r="EU50" s="37">
        <v>0.0</v>
      </c>
      <c r="EV50" s="2"/>
      <c r="EW50" s="37">
        <v>1.0</v>
      </c>
      <c r="EX50" s="2" t="s">
        <v>242</v>
      </c>
      <c r="EY50" s="43">
        <v>40360.0</v>
      </c>
      <c r="EZ50" s="2" t="s">
        <v>214</v>
      </c>
      <c r="FA50" s="2" t="s">
        <v>262</v>
      </c>
      <c r="FB50" s="2" t="s">
        <v>203</v>
      </c>
      <c r="FC50" s="2" t="s">
        <v>205</v>
      </c>
      <c r="FD50" s="2" t="s">
        <v>205</v>
      </c>
      <c r="FE50" s="37">
        <v>0.0</v>
      </c>
      <c r="FF50" s="37">
        <v>0.0</v>
      </c>
      <c r="FG50" s="37">
        <v>0.0</v>
      </c>
      <c r="FH50" s="37">
        <v>0.0</v>
      </c>
      <c r="FI50" s="37">
        <v>0.0</v>
      </c>
      <c r="FJ50" s="37">
        <v>0.0</v>
      </c>
      <c r="FK50" s="37">
        <v>1.0</v>
      </c>
      <c r="FL50" s="2"/>
      <c r="FM50" s="2" t="s">
        <v>205</v>
      </c>
      <c r="FN50" s="37">
        <v>0.0</v>
      </c>
      <c r="FO50" s="37">
        <v>0.0</v>
      </c>
      <c r="FP50" s="37">
        <v>0.0</v>
      </c>
      <c r="FQ50" s="37">
        <v>0.0</v>
      </c>
      <c r="FR50" s="37">
        <v>0.0</v>
      </c>
      <c r="FS50" s="37">
        <v>0.0</v>
      </c>
      <c r="FT50" s="37">
        <v>1.0</v>
      </c>
      <c r="FU50" s="2"/>
      <c r="FV50" s="2" t="s">
        <v>206</v>
      </c>
      <c r="FW50" s="37">
        <v>1.0</v>
      </c>
      <c r="FX50" s="37">
        <v>1.0</v>
      </c>
      <c r="FY50" s="37">
        <v>1.0</v>
      </c>
      <c r="FZ50" s="37">
        <v>0.0</v>
      </c>
      <c r="GA50" s="37">
        <v>4.0</v>
      </c>
      <c r="GB50" s="2" t="s">
        <v>270</v>
      </c>
      <c r="GC50" s="2" t="s">
        <v>208</v>
      </c>
      <c r="GD50" s="37">
        <v>3.0</v>
      </c>
      <c r="GE50" s="2"/>
      <c r="GF50" s="2" t="s">
        <v>286</v>
      </c>
      <c r="GG50" s="2" t="s">
        <v>373</v>
      </c>
      <c r="GH50" s="37">
        <v>0.0</v>
      </c>
      <c r="GI50" s="37">
        <v>1.0</v>
      </c>
      <c r="GJ50" s="37">
        <v>1.0</v>
      </c>
      <c r="GK50" s="37">
        <v>3.0</v>
      </c>
      <c r="GL50" s="37">
        <f t="shared" si="9"/>
        <v>1</v>
      </c>
      <c r="GM50" s="37">
        <f t="shared" si="10"/>
        <v>4</v>
      </c>
    </row>
    <row r="51" ht="15.75" customHeight="1">
      <c r="A51" s="1">
        <v>63.0</v>
      </c>
      <c r="B51" s="2" t="s">
        <v>374</v>
      </c>
      <c r="D51" s="2" t="s">
        <v>362</v>
      </c>
      <c r="E51" s="80" t="s">
        <v>375</v>
      </c>
      <c r="F51" s="2">
        <v>2.0</v>
      </c>
      <c r="G51" s="2"/>
      <c r="H51" s="2" t="s">
        <v>370</v>
      </c>
      <c r="I51" s="81">
        <v>2.0</v>
      </c>
      <c r="J51" s="2">
        <v>12.0</v>
      </c>
      <c r="K51" s="2" t="s">
        <v>371</v>
      </c>
      <c r="L51" s="80"/>
      <c r="M51" s="2"/>
      <c r="N51" s="29">
        <v>0.916418451233</v>
      </c>
      <c r="O51" s="30">
        <v>0.1581747558</v>
      </c>
      <c r="P51" s="30">
        <v>0.4149946384</v>
      </c>
      <c r="Q51" s="2">
        <v>3.251908</v>
      </c>
      <c r="R51" s="2">
        <v>156062.19084</v>
      </c>
      <c r="S51" s="2">
        <v>698.523887</v>
      </c>
      <c r="T51" s="2">
        <v>1.014692</v>
      </c>
      <c r="U51" s="2">
        <v>3.032825</v>
      </c>
      <c r="V51" s="2">
        <v>12754.722646</v>
      </c>
      <c r="W51" s="2">
        <v>242.484456</v>
      </c>
      <c r="X51" s="2">
        <v>1.120808</v>
      </c>
      <c r="Y51" s="2">
        <v>3.585547</v>
      </c>
      <c r="Z51" s="2">
        <v>1787.582697</v>
      </c>
      <c r="AA51" s="2">
        <v>86.365856</v>
      </c>
      <c r="AB51" s="2">
        <v>1.102788</v>
      </c>
      <c r="AC51" s="2">
        <v>3.274583</v>
      </c>
      <c r="AD51" s="2">
        <v>10188.913486</v>
      </c>
      <c r="AE51" s="2">
        <v>214.063804</v>
      </c>
      <c r="AF51" s="2">
        <v>1.071291</v>
      </c>
      <c r="AG51" s="2">
        <v>3.187292</v>
      </c>
      <c r="AH51" s="31">
        <v>0.125</v>
      </c>
      <c r="AI51" s="29">
        <v>2.849087801795382</v>
      </c>
      <c r="AJ51" s="30">
        <v>0.11785429740704699</v>
      </c>
      <c r="AK51" s="30">
        <v>0.6017867959980728</v>
      </c>
      <c r="AL51" s="37">
        <v>2.965699</v>
      </c>
      <c r="AM51" s="37">
        <v>157880.898417</v>
      </c>
      <c r="AN51" s="37">
        <v>558.866459</v>
      </c>
      <c r="AO51" s="37">
        <v>0.96545</v>
      </c>
      <c r="AP51" s="37">
        <v>0.670407</v>
      </c>
      <c r="AQ51" s="37">
        <v>4016.663588</v>
      </c>
      <c r="AR51" s="37">
        <v>120.509987</v>
      </c>
      <c r="AS51" s="37">
        <v>1.144979</v>
      </c>
      <c r="AT51" s="37">
        <v>1.419133</v>
      </c>
      <c r="AU51" s="37">
        <v>977.35752</v>
      </c>
      <c r="AV51" s="37">
        <v>57.715074</v>
      </c>
      <c r="AW51" s="37">
        <v>1.25802</v>
      </c>
      <c r="AX51" s="37">
        <v>0.943972</v>
      </c>
      <c r="AY51" s="37">
        <v>6383.459103</v>
      </c>
      <c r="AZ51" s="37">
        <v>133.268356</v>
      </c>
      <c r="BA51" s="37">
        <v>0.956037</v>
      </c>
      <c r="BB51" s="37">
        <v>1.072188</v>
      </c>
      <c r="BC51" s="31">
        <v>0.115</v>
      </c>
      <c r="BD51" s="32">
        <v>0.135</v>
      </c>
      <c r="BE51" s="31">
        <v>0.125</v>
      </c>
      <c r="BF51" s="31">
        <v>0.148</v>
      </c>
      <c r="BG51" s="31">
        <v>0.112</v>
      </c>
      <c r="BH51" s="34"/>
      <c r="BI51" s="34"/>
      <c r="BJ51" s="34"/>
      <c r="BK51" s="34"/>
      <c r="BL51" s="34"/>
      <c r="BM51" s="34"/>
      <c r="BN51" s="34"/>
      <c r="BO51" s="34"/>
      <c r="BP51" s="34"/>
      <c r="BQ51" s="35">
        <f t="shared" si="1"/>
        <v>4</v>
      </c>
      <c r="BR51" s="36">
        <v>0.8115509214554141</v>
      </c>
      <c r="BS51" s="37">
        <v>0.18094927270714653</v>
      </c>
      <c r="BT51" s="38">
        <v>0.46937394114309894</v>
      </c>
      <c r="BU51" s="39">
        <v>0.13</v>
      </c>
      <c r="BV51" s="37">
        <v>2.8157241999999996</v>
      </c>
      <c r="BW51" s="37">
        <v>1005.2056301999999</v>
      </c>
      <c r="BX51" s="37">
        <v>61.568626800000004</v>
      </c>
      <c r="BY51" s="37">
        <v>0.9560578</v>
      </c>
      <c r="BZ51" s="37">
        <v>1.2557974</v>
      </c>
      <c r="CA51" s="37">
        <v>151638.7604922</v>
      </c>
      <c r="CB51" s="37">
        <v>580.9609048</v>
      </c>
      <c r="CC51" s="37">
        <v>0.9868190000000002</v>
      </c>
      <c r="CD51" s="37">
        <v>0.6969098</v>
      </c>
      <c r="CE51" s="37">
        <v>5476.3817768</v>
      </c>
      <c r="CF51" s="37">
        <v>137.12362860000002</v>
      </c>
      <c r="CG51" s="37">
        <v>1.1713802000000002</v>
      </c>
      <c r="CH51" s="37">
        <v>1.4611046</v>
      </c>
      <c r="CI51" s="37">
        <v>6634.1789372</v>
      </c>
      <c r="CJ51" s="2">
        <v>143.5384698</v>
      </c>
      <c r="CK51" s="2">
        <v>0.9568445999999999</v>
      </c>
      <c r="CL51" s="2">
        <v>1.036657</v>
      </c>
      <c r="CM51" s="40">
        <f t="shared" si="2"/>
        <v>4.285714286</v>
      </c>
      <c r="CN51" s="41">
        <f t="shared" si="3"/>
        <v>4.666666667</v>
      </c>
      <c r="CO51" s="2">
        <v>5.0</v>
      </c>
      <c r="CP51" s="2">
        <v>4.0</v>
      </c>
      <c r="CQ51" s="2">
        <v>5.0</v>
      </c>
      <c r="CR51" s="2">
        <v>5.0</v>
      </c>
      <c r="CS51" s="2">
        <v>5.0</v>
      </c>
      <c r="CT51" s="2">
        <v>1.0</v>
      </c>
      <c r="CU51" s="2">
        <v>5.0</v>
      </c>
      <c r="CV51" s="2">
        <v>6.0</v>
      </c>
      <c r="CW51" s="2">
        <v>6.0</v>
      </c>
      <c r="CX51" s="2">
        <f t="shared" si="4"/>
        <v>11</v>
      </c>
      <c r="CY51" s="42" t="str">
        <f t="shared" ref="CY51:CY58" si="21">IF(OR(CX51&lt;9,CX51=9),"0", "1")</f>
        <v>1</v>
      </c>
      <c r="CZ51" s="42" t="str">
        <f t="shared" si="6"/>
        <v>1</v>
      </c>
      <c r="DA51" s="2">
        <f t="shared" si="7"/>
        <v>2</v>
      </c>
      <c r="DB51" s="42" t="str">
        <f t="shared" ref="DB51:DB52" si="22">IF(OR(DA51&lt;2,DA51=2),"0", "1")</f>
        <v>0</v>
      </c>
      <c r="DC51" s="42" t="str">
        <f t="shared" si="8"/>
        <v>0</v>
      </c>
      <c r="DD51" s="2">
        <v>1.0</v>
      </c>
      <c r="DE51" s="27">
        <v>2.0</v>
      </c>
      <c r="DF51" s="2">
        <v>1.0</v>
      </c>
      <c r="DG51" s="27">
        <v>2.0</v>
      </c>
      <c r="DH51" s="2">
        <v>1.0</v>
      </c>
      <c r="DI51" s="27">
        <v>2.0</v>
      </c>
      <c r="DJ51" s="2">
        <v>1.0</v>
      </c>
      <c r="DK51" s="27">
        <v>2.0</v>
      </c>
      <c r="DL51" s="2">
        <v>1.0</v>
      </c>
      <c r="DM51" s="27">
        <v>2.0</v>
      </c>
      <c r="DN51" s="2">
        <v>2.0</v>
      </c>
      <c r="DO51" s="27">
        <v>3.0</v>
      </c>
      <c r="DP51" s="2">
        <v>0.0</v>
      </c>
      <c r="DQ51" s="27">
        <v>1.0</v>
      </c>
      <c r="DR51" s="2">
        <v>2.0</v>
      </c>
      <c r="DS51" s="27">
        <v>3.0</v>
      </c>
      <c r="DT51" s="2">
        <v>1.0</v>
      </c>
      <c r="DU51" s="27">
        <v>2.0</v>
      </c>
      <c r="DV51" s="2">
        <v>1.0</v>
      </c>
      <c r="DW51" s="27">
        <v>2.0</v>
      </c>
      <c r="DX51" s="2">
        <v>1.0</v>
      </c>
      <c r="DY51" s="27">
        <v>2.0</v>
      </c>
      <c r="DZ51" s="2">
        <v>0.0</v>
      </c>
      <c r="EA51" s="27">
        <v>1.0</v>
      </c>
      <c r="EB51" s="2">
        <v>1.0</v>
      </c>
      <c r="EC51" s="27">
        <v>2.0</v>
      </c>
      <c r="ED51" s="2">
        <v>1.0</v>
      </c>
      <c r="EE51" s="27">
        <v>2.0</v>
      </c>
      <c r="EF51" s="2">
        <v>1.0</v>
      </c>
      <c r="EG51" s="27">
        <v>2.0</v>
      </c>
      <c r="EH51" s="2">
        <v>1.0</v>
      </c>
      <c r="EI51" s="27">
        <v>2.0</v>
      </c>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37">
        <v>3.0</v>
      </c>
      <c r="GI51" s="37">
        <v>2.0</v>
      </c>
      <c r="GJ51" s="37">
        <v>1.0</v>
      </c>
      <c r="GK51" s="37">
        <v>0.0</v>
      </c>
      <c r="GL51" s="37">
        <f t="shared" si="9"/>
        <v>5</v>
      </c>
      <c r="GM51" s="37">
        <f t="shared" si="10"/>
        <v>1</v>
      </c>
    </row>
    <row r="52" ht="15.75" customHeight="1">
      <c r="A52" s="1">
        <v>64.0</v>
      </c>
      <c r="B52" s="2" t="s">
        <v>264</v>
      </c>
      <c r="D52" s="2" t="s">
        <v>376</v>
      </c>
      <c r="E52" s="80" t="s">
        <v>377</v>
      </c>
      <c r="F52" s="2">
        <v>2.0</v>
      </c>
      <c r="G52" s="2" t="s">
        <v>214</v>
      </c>
      <c r="H52" s="2" t="s">
        <v>370</v>
      </c>
      <c r="I52" s="81">
        <v>2.0</v>
      </c>
      <c r="J52" s="2">
        <v>12.0</v>
      </c>
      <c r="K52" s="2" t="s">
        <v>371</v>
      </c>
      <c r="L52" s="82">
        <v>21861.0</v>
      </c>
      <c r="M52" s="2">
        <v>3123.0</v>
      </c>
      <c r="N52" s="29">
        <v>0.80768667207</v>
      </c>
      <c r="O52" s="30">
        <v>0.2142921335</v>
      </c>
      <c r="P52" s="30">
        <v>0.4588896756</v>
      </c>
      <c r="Q52" s="2">
        <v>3.08016</v>
      </c>
      <c r="R52" s="2">
        <v>173993.194389</v>
      </c>
      <c r="S52" s="2">
        <v>703.490191</v>
      </c>
      <c r="T52" s="2">
        <v>1.046965</v>
      </c>
      <c r="U52" s="2">
        <v>3.040168</v>
      </c>
      <c r="V52" s="2">
        <v>14175.845691</v>
      </c>
      <c r="W52" s="2">
        <v>254.64993</v>
      </c>
      <c r="X52" s="2">
        <v>1.15231</v>
      </c>
      <c r="Y52" s="2">
        <v>3.620305</v>
      </c>
      <c r="Z52" s="2">
        <v>2247.659319</v>
      </c>
      <c r="AA52" s="2">
        <v>99.497175</v>
      </c>
      <c r="AB52" s="2">
        <v>1.12657</v>
      </c>
      <c r="AC52" s="2">
        <v>3.284096</v>
      </c>
      <c r="AD52" s="2">
        <v>13596.016032</v>
      </c>
      <c r="AE52" s="2">
        <v>251.268805</v>
      </c>
      <c r="AF52" s="2">
        <v>1.099517</v>
      </c>
      <c r="AG52" s="2">
        <v>3.223213</v>
      </c>
      <c r="AH52" s="31">
        <v>0.135</v>
      </c>
      <c r="AI52" s="29">
        <v>2.897862929353105</v>
      </c>
      <c r="AJ52" s="30">
        <v>0.11875386536934897</v>
      </c>
      <c r="AK52" s="30">
        <v>0.5712491214464527</v>
      </c>
      <c r="AL52" s="37">
        <v>2.888372</v>
      </c>
      <c r="AM52" s="37">
        <v>199643.614884</v>
      </c>
      <c r="AN52" s="37">
        <v>582.582462</v>
      </c>
      <c r="AO52" s="37">
        <v>0.992253</v>
      </c>
      <c r="AP52" s="37">
        <v>0.698855</v>
      </c>
      <c r="AQ52" s="37">
        <v>5026.451163</v>
      </c>
      <c r="AR52" s="37">
        <v>138.407082</v>
      </c>
      <c r="AS52" s="37">
        <v>1.160442</v>
      </c>
      <c r="AT52" s="37">
        <v>1.45869</v>
      </c>
      <c r="AU52" s="37">
        <v>1006.314419</v>
      </c>
      <c r="AV52" s="37">
        <v>60.65591</v>
      </c>
      <c r="AW52" s="37">
        <v>1.249474</v>
      </c>
      <c r="AX52" s="37">
        <v>0.949509</v>
      </c>
      <c r="AY52" s="37">
        <v>6551.456744</v>
      </c>
      <c r="AZ52" s="37">
        <v>141.760003</v>
      </c>
      <c r="BA52" s="37">
        <v>0.952993</v>
      </c>
      <c r="BB52" s="37">
        <v>1.043166</v>
      </c>
      <c r="BC52" s="31">
        <v>0.125</v>
      </c>
      <c r="BD52" s="32">
        <v>0.135</v>
      </c>
      <c r="BE52" s="31">
        <v>0.135</v>
      </c>
      <c r="BF52" s="31">
        <v>0.144</v>
      </c>
      <c r="BG52" s="31">
        <v>0.148</v>
      </c>
      <c r="BH52" s="31">
        <v>0.129</v>
      </c>
      <c r="BI52" s="31">
        <v>0.13</v>
      </c>
      <c r="BJ52" s="34"/>
      <c r="BK52" s="34"/>
      <c r="BL52" s="34"/>
      <c r="BM52" s="34"/>
      <c r="BN52" s="34"/>
      <c r="BO52" s="34"/>
      <c r="BP52" s="34"/>
      <c r="BQ52" s="35">
        <f t="shared" si="1"/>
        <v>6</v>
      </c>
      <c r="BR52" s="36">
        <v>0.7349130413840234</v>
      </c>
      <c r="BS52" s="37">
        <v>0.17261190396600373</v>
      </c>
      <c r="BT52" s="38">
        <v>0.44594294100723064</v>
      </c>
      <c r="BU52" s="39">
        <v>0.137</v>
      </c>
      <c r="BV52" s="37">
        <v>2.8681978333333333</v>
      </c>
      <c r="BW52" s="37">
        <v>1005.875516</v>
      </c>
      <c r="BX52" s="37">
        <v>60.8138505</v>
      </c>
      <c r="BY52" s="37">
        <v>0.9512596666666666</v>
      </c>
      <c r="BZ52" s="37">
        <v>1.2376408333333333</v>
      </c>
      <c r="CA52" s="37">
        <v>172019.9646921667</v>
      </c>
      <c r="CB52" s="37">
        <v>571.1647386666666</v>
      </c>
      <c r="CC52" s="37">
        <v>0.9810058333333332</v>
      </c>
      <c r="CD52" s="37">
        <v>0.6851591666666667</v>
      </c>
      <c r="CE52" s="37">
        <v>5342.383594166667</v>
      </c>
      <c r="CF52" s="37">
        <v>134.12448383333336</v>
      </c>
      <c r="CG52" s="37">
        <v>1.1705348333333332</v>
      </c>
      <c r="CH52" s="37">
        <v>1.4618721666666665</v>
      </c>
      <c r="CI52" s="37">
        <v>6929.215502666666</v>
      </c>
      <c r="CJ52" s="2">
        <v>145.0934495</v>
      </c>
      <c r="CK52" s="2">
        <v>0.9521043333333333</v>
      </c>
      <c r="CL52" s="2">
        <v>1.0287345</v>
      </c>
      <c r="CM52" s="40">
        <f t="shared" si="2"/>
        <v>4.857142857</v>
      </c>
      <c r="CN52" s="41">
        <f t="shared" si="3"/>
        <v>4.888888889</v>
      </c>
      <c r="CO52" s="2">
        <v>6.0</v>
      </c>
      <c r="CP52" s="2">
        <v>4.0</v>
      </c>
      <c r="CQ52" s="2">
        <v>5.0</v>
      </c>
      <c r="CR52" s="2">
        <v>6.0</v>
      </c>
      <c r="CS52" s="2">
        <v>5.0</v>
      </c>
      <c r="CT52" s="2">
        <v>2.0</v>
      </c>
      <c r="CU52" s="2">
        <v>6.0</v>
      </c>
      <c r="CV52" s="2">
        <v>6.0</v>
      </c>
      <c r="CW52" s="2">
        <v>4.0</v>
      </c>
      <c r="CX52" s="2">
        <f t="shared" si="4"/>
        <v>8</v>
      </c>
      <c r="CY52" s="42" t="str">
        <f t="shared" si="21"/>
        <v>0</v>
      </c>
      <c r="CZ52" s="42" t="str">
        <f t="shared" si="6"/>
        <v>0</v>
      </c>
      <c r="DA52" s="2">
        <f t="shared" si="7"/>
        <v>3</v>
      </c>
      <c r="DB52" s="42" t="str">
        <f t="shared" si="22"/>
        <v>1</v>
      </c>
      <c r="DC52" s="42" t="str">
        <f t="shared" si="8"/>
        <v>0</v>
      </c>
      <c r="DD52" s="2">
        <v>1.0</v>
      </c>
      <c r="DE52" s="27">
        <v>2.0</v>
      </c>
      <c r="DF52" s="2">
        <v>1.0</v>
      </c>
      <c r="DG52" s="27">
        <v>2.0</v>
      </c>
      <c r="DH52" s="2">
        <v>1.0</v>
      </c>
      <c r="DI52" s="27">
        <v>2.0</v>
      </c>
      <c r="DJ52" s="2">
        <v>0.0</v>
      </c>
      <c r="DK52" s="27">
        <v>1.0</v>
      </c>
      <c r="DL52" s="2">
        <v>1.0</v>
      </c>
      <c r="DM52" s="27">
        <v>2.0</v>
      </c>
      <c r="DN52" s="2">
        <v>0.0</v>
      </c>
      <c r="DO52" s="27">
        <v>1.0</v>
      </c>
      <c r="DP52" s="2">
        <v>1.0</v>
      </c>
      <c r="DQ52" s="27">
        <v>2.0</v>
      </c>
      <c r="DR52" s="2">
        <v>1.0</v>
      </c>
      <c r="DS52" s="27">
        <v>2.0</v>
      </c>
      <c r="DT52" s="2">
        <v>0.0</v>
      </c>
      <c r="DU52" s="27">
        <v>1.0</v>
      </c>
      <c r="DV52" s="2">
        <v>2.0</v>
      </c>
      <c r="DW52" s="27">
        <v>3.0</v>
      </c>
      <c r="DX52" s="2">
        <v>1.0</v>
      </c>
      <c r="DY52" s="27">
        <v>2.0</v>
      </c>
      <c r="DZ52" s="2">
        <v>1.0</v>
      </c>
      <c r="EA52" s="27">
        <v>2.0</v>
      </c>
      <c r="EB52" s="2">
        <v>1.0</v>
      </c>
      <c r="EC52" s="27">
        <v>2.0</v>
      </c>
      <c r="ED52" s="2">
        <v>2.0</v>
      </c>
      <c r="EE52" s="27">
        <v>3.0</v>
      </c>
      <c r="EF52" s="2">
        <v>2.0</v>
      </c>
      <c r="EG52" s="27">
        <v>3.0</v>
      </c>
      <c r="EH52" s="2">
        <v>0.0</v>
      </c>
      <c r="EI52" s="27">
        <v>1.0</v>
      </c>
      <c r="EJ52" s="2" t="s">
        <v>238</v>
      </c>
      <c r="EK52" s="2" t="s">
        <v>372</v>
      </c>
      <c r="EL52" s="37">
        <v>5.0</v>
      </c>
      <c r="EM52" s="37">
        <v>2.0</v>
      </c>
      <c r="EN52" s="37">
        <v>1.0</v>
      </c>
      <c r="EO52" s="37">
        <v>1.0</v>
      </c>
      <c r="EP52" s="37">
        <v>1.0</v>
      </c>
      <c r="EQ52" s="37">
        <v>0.0</v>
      </c>
      <c r="ER52" s="37">
        <v>1.0</v>
      </c>
      <c r="ES52" s="2"/>
      <c r="ET52" s="2"/>
      <c r="EU52" s="2"/>
      <c r="EV52" s="2"/>
      <c r="EW52" s="37">
        <v>3.0</v>
      </c>
      <c r="EX52" s="2" t="s">
        <v>201</v>
      </c>
      <c r="EY52" s="43">
        <v>40179.0</v>
      </c>
      <c r="EZ52" s="2" t="s">
        <v>214</v>
      </c>
      <c r="FA52" s="2" t="s">
        <v>262</v>
      </c>
      <c r="FB52" s="2" t="s">
        <v>233</v>
      </c>
      <c r="FC52" s="2" t="s">
        <v>205</v>
      </c>
      <c r="FD52" s="2" t="s">
        <v>205</v>
      </c>
      <c r="FE52" s="37">
        <v>0.0</v>
      </c>
      <c r="FF52" s="37">
        <v>0.0</v>
      </c>
      <c r="FG52" s="37">
        <v>0.0</v>
      </c>
      <c r="FH52" s="37">
        <v>0.0</v>
      </c>
      <c r="FI52" s="37">
        <v>0.0</v>
      </c>
      <c r="FJ52" s="37">
        <v>0.0</v>
      </c>
      <c r="FK52" s="37">
        <v>1.0</v>
      </c>
      <c r="FL52" s="2"/>
      <c r="FM52" s="2" t="s">
        <v>205</v>
      </c>
      <c r="FN52" s="37">
        <v>0.0</v>
      </c>
      <c r="FO52" s="37">
        <v>0.0</v>
      </c>
      <c r="FP52" s="37">
        <v>0.0</v>
      </c>
      <c r="FQ52" s="37">
        <v>0.0</v>
      </c>
      <c r="FR52" s="37">
        <v>0.0</v>
      </c>
      <c r="FS52" s="37">
        <v>0.0</v>
      </c>
      <c r="FT52" s="37">
        <v>1.0</v>
      </c>
      <c r="FU52" s="2"/>
      <c r="FV52" s="2" t="s">
        <v>217</v>
      </c>
      <c r="FW52" s="37">
        <v>1.0</v>
      </c>
      <c r="FX52" s="37">
        <v>0.0</v>
      </c>
      <c r="FY52" s="37">
        <v>1.0</v>
      </c>
      <c r="FZ52" s="37">
        <v>0.0</v>
      </c>
      <c r="GA52" s="24"/>
      <c r="GB52" s="2" t="s">
        <v>207</v>
      </c>
      <c r="GC52" s="2" t="s">
        <v>243</v>
      </c>
      <c r="GD52" s="37">
        <v>4.0</v>
      </c>
      <c r="GE52" s="2"/>
      <c r="GF52" s="2" t="s">
        <v>209</v>
      </c>
      <c r="GG52" s="2"/>
      <c r="GH52" s="37">
        <v>1.0</v>
      </c>
      <c r="GI52" s="37">
        <v>1.0</v>
      </c>
      <c r="GJ52" s="37">
        <v>1.0</v>
      </c>
      <c r="GK52" s="37">
        <v>3.0</v>
      </c>
      <c r="GL52" s="37">
        <f t="shared" si="9"/>
        <v>2</v>
      </c>
      <c r="GM52" s="37">
        <f t="shared" si="10"/>
        <v>4</v>
      </c>
    </row>
    <row r="53" ht="15.75" customHeight="1">
      <c r="A53" s="1">
        <v>65.0</v>
      </c>
      <c r="B53" s="2" t="s">
        <v>378</v>
      </c>
      <c r="D53" s="2" t="s">
        <v>379</v>
      </c>
      <c r="E53" s="80" t="s">
        <v>380</v>
      </c>
      <c r="F53" s="2">
        <v>1.0</v>
      </c>
      <c r="G53" s="2"/>
      <c r="H53" s="2" t="s">
        <v>370</v>
      </c>
      <c r="I53" s="81">
        <v>2.0</v>
      </c>
      <c r="J53" s="2">
        <v>12.0</v>
      </c>
      <c r="K53" s="2" t="s">
        <v>371</v>
      </c>
      <c r="L53" s="80"/>
      <c r="M53" s="2"/>
      <c r="N53" s="29">
        <v>0.945459910249</v>
      </c>
      <c r="O53" s="30">
        <v>0.1172491794</v>
      </c>
      <c r="P53" s="30">
        <v>0.6246431864</v>
      </c>
      <c r="Q53" s="2">
        <v>3.083019</v>
      </c>
      <c r="R53" s="2">
        <v>177215.607547</v>
      </c>
      <c r="S53" s="2">
        <v>652.988447</v>
      </c>
      <c r="T53" s="2">
        <v>1.004286</v>
      </c>
      <c r="U53" s="2">
        <v>2.965497</v>
      </c>
      <c r="V53" s="2">
        <v>7904.377358</v>
      </c>
      <c r="W53" s="2">
        <v>195.940833</v>
      </c>
      <c r="X53" s="2">
        <v>1.118602</v>
      </c>
      <c r="Y53" s="2">
        <v>3.53876</v>
      </c>
      <c r="Z53" s="2">
        <v>1453.532075</v>
      </c>
      <c r="AA53" s="2">
        <v>77.476771</v>
      </c>
      <c r="AB53" s="2">
        <v>1.095172</v>
      </c>
      <c r="AC53" s="2">
        <v>3.296848</v>
      </c>
      <c r="AD53" s="2">
        <v>9131.543396</v>
      </c>
      <c r="AE53" s="2">
        <v>179.744387</v>
      </c>
      <c r="AF53" s="2">
        <v>1.070817</v>
      </c>
      <c r="AG53" s="2">
        <v>3.168025</v>
      </c>
      <c r="AH53" s="33">
        <v>0.085</v>
      </c>
      <c r="AI53" s="29">
        <v>3.0272442904179937</v>
      </c>
      <c r="AJ53" s="30">
        <v>0.0739031344133131</v>
      </c>
      <c r="AK53" s="30">
        <v>0.6014644072399203</v>
      </c>
      <c r="AL53" s="37">
        <v>2.902439</v>
      </c>
      <c r="AM53" s="37">
        <v>203972.483954</v>
      </c>
      <c r="AN53" s="37">
        <v>574.184866</v>
      </c>
      <c r="AO53" s="37">
        <v>0.979409</v>
      </c>
      <c r="AP53" s="37">
        <v>0.688782</v>
      </c>
      <c r="AQ53" s="37">
        <v>4487.504493</v>
      </c>
      <c r="AR53" s="37">
        <v>125.040241</v>
      </c>
      <c r="AS53" s="37">
        <v>1.148871</v>
      </c>
      <c r="AT53" s="37">
        <v>1.433269</v>
      </c>
      <c r="AU53" s="37">
        <v>917.445443</v>
      </c>
      <c r="AV53" s="37">
        <v>56.019826</v>
      </c>
      <c r="AW53" s="37">
        <v>1.260382</v>
      </c>
      <c r="AX53" s="37">
        <v>0.935487</v>
      </c>
      <c r="AY53" s="37">
        <v>6109.139923</v>
      </c>
      <c r="AZ53" s="37">
        <v>132.19412</v>
      </c>
      <c r="BA53" s="37">
        <v>0.95207</v>
      </c>
      <c r="BB53" s="37">
        <v>1.061544</v>
      </c>
      <c r="BC53" s="31">
        <v>0.1</v>
      </c>
      <c r="BD53" s="32">
        <v>0.135</v>
      </c>
      <c r="BE53" s="33">
        <v>0.085</v>
      </c>
      <c r="BF53" s="31">
        <v>0.088</v>
      </c>
      <c r="BG53" s="31">
        <v>0.099</v>
      </c>
      <c r="BH53" s="31">
        <v>0.105</v>
      </c>
      <c r="BI53" s="34"/>
      <c r="BJ53" s="34"/>
      <c r="BK53" s="34"/>
      <c r="BL53" s="34"/>
      <c r="BM53" s="34"/>
      <c r="BN53" s="34"/>
      <c r="BO53" s="34"/>
      <c r="BP53" s="34"/>
      <c r="BQ53" s="35">
        <f t="shared" si="1"/>
        <v>5</v>
      </c>
      <c r="BR53" s="36">
        <v>0.8598394798765925</v>
      </c>
      <c r="BS53" s="37">
        <v>0.14836602899795584</v>
      </c>
      <c r="BT53" s="38">
        <v>0.6262952533865538</v>
      </c>
      <c r="BU53" s="39">
        <v>0.102</v>
      </c>
      <c r="BV53" s="37">
        <v>2.7801328</v>
      </c>
      <c r="BW53" s="37">
        <v>1050.3135422</v>
      </c>
      <c r="BX53" s="37">
        <v>61.05958979999999</v>
      </c>
      <c r="BY53" s="37">
        <v>0.9609555999999999</v>
      </c>
      <c r="BZ53" s="37">
        <v>1.2113962</v>
      </c>
      <c r="CA53" s="37">
        <v>233758.1858004</v>
      </c>
      <c r="CB53" s="37">
        <v>587.1922924</v>
      </c>
      <c r="CC53" s="37">
        <v>1.0063822</v>
      </c>
      <c r="CD53" s="37">
        <v>0.7043844</v>
      </c>
      <c r="CE53" s="37">
        <v>3859.1013141999997</v>
      </c>
      <c r="CF53" s="37">
        <v>127.25968659999998</v>
      </c>
      <c r="CG53" s="37">
        <v>1.1521108</v>
      </c>
      <c r="CH53" s="37">
        <v>1.4309118</v>
      </c>
      <c r="CI53" s="37">
        <v>6699.823398</v>
      </c>
      <c r="CJ53" s="2">
        <v>140.1046728</v>
      </c>
      <c r="CK53" s="2">
        <v>0.9624521999999999</v>
      </c>
      <c r="CL53" s="2">
        <v>1.0299332</v>
      </c>
      <c r="CM53" s="40">
        <f t="shared" si="2"/>
        <v>3.285714286</v>
      </c>
      <c r="CN53" s="41">
        <f t="shared" si="3"/>
        <v>3.444444444</v>
      </c>
      <c r="CO53" s="2">
        <v>4.0</v>
      </c>
      <c r="CP53" s="2">
        <v>1.0</v>
      </c>
      <c r="CQ53" s="2">
        <v>1.0</v>
      </c>
      <c r="CR53" s="2">
        <v>6.0</v>
      </c>
      <c r="CS53" s="2">
        <v>4.0</v>
      </c>
      <c r="CT53" s="2">
        <v>2.0</v>
      </c>
      <c r="CU53" s="2">
        <v>5.0</v>
      </c>
      <c r="CV53" s="2">
        <v>4.0</v>
      </c>
      <c r="CW53" s="2">
        <v>4.0</v>
      </c>
      <c r="CX53" s="2">
        <f t="shared" si="4"/>
        <v>8</v>
      </c>
      <c r="CY53" s="42" t="str">
        <f t="shared" si="21"/>
        <v>0</v>
      </c>
      <c r="CZ53" s="42" t="str">
        <f t="shared" si="6"/>
        <v>0</v>
      </c>
      <c r="DA53" s="2">
        <f t="shared" si="7"/>
        <v>4</v>
      </c>
      <c r="DB53" s="42">
        <v>2.0</v>
      </c>
      <c r="DC53" s="42" t="str">
        <f t="shared" si="8"/>
        <v>1</v>
      </c>
      <c r="DD53" s="2">
        <v>0.0</v>
      </c>
      <c r="DE53" s="27">
        <v>1.0</v>
      </c>
      <c r="DF53" s="2">
        <v>1.0</v>
      </c>
      <c r="DG53" s="27">
        <v>2.0</v>
      </c>
      <c r="DH53" s="2">
        <v>1.0</v>
      </c>
      <c r="DI53" s="27">
        <v>2.0</v>
      </c>
      <c r="DJ53" s="2">
        <v>1.0</v>
      </c>
      <c r="DK53" s="27">
        <v>2.0</v>
      </c>
      <c r="DL53" s="2">
        <v>1.0</v>
      </c>
      <c r="DM53" s="27">
        <v>2.0</v>
      </c>
      <c r="DN53" s="2">
        <v>2.0</v>
      </c>
      <c r="DO53" s="27">
        <v>3.0</v>
      </c>
      <c r="DP53" s="2">
        <v>2.0</v>
      </c>
      <c r="DQ53" s="27">
        <v>3.0</v>
      </c>
      <c r="DR53" s="2">
        <v>0.0</v>
      </c>
      <c r="DS53" s="27">
        <v>1.0</v>
      </c>
      <c r="DT53" s="2">
        <v>0.0</v>
      </c>
      <c r="DU53" s="27">
        <v>1.0</v>
      </c>
      <c r="DV53" s="2">
        <v>0.0</v>
      </c>
      <c r="DW53" s="27">
        <v>1.0</v>
      </c>
      <c r="DX53" s="2">
        <v>2.0</v>
      </c>
      <c r="DY53" s="27">
        <v>3.0</v>
      </c>
      <c r="DZ53" s="2">
        <v>1.0</v>
      </c>
      <c r="EA53" s="27">
        <v>2.0</v>
      </c>
      <c r="EB53" s="2">
        <v>1.0</v>
      </c>
      <c r="EC53" s="27">
        <v>2.0</v>
      </c>
      <c r="ED53" s="2">
        <v>1.0</v>
      </c>
      <c r="EE53" s="27">
        <v>2.0</v>
      </c>
      <c r="EF53" s="2">
        <v>1.0</v>
      </c>
      <c r="EG53" s="27">
        <v>2.0</v>
      </c>
      <c r="EH53" s="2">
        <v>0.0</v>
      </c>
      <c r="EI53" s="27">
        <v>1.0</v>
      </c>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37">
        <v>0.0</v>
      </c>
      <c r="GI53" s="37">
        <v>1.0</v>
      </c>
      <c r="GJ53" s="37">
        <v>3.0</v>
      </c>
      <c r="GK53" s="37">
        <v>1.0</v>
      </c>
      <c r="GL53" s="37">
        <f t="shared" si="9"/>
        <v>1</v>
      </c>
      <c r="GM53" s="37">
        <f t="shared" si="10"/>
        <v>4</v>
      </c>
    </row>
    <row r="54" ht="15.75" customHeight="1">
      <c r="A54" s="1">
        <v>66.0</v>
      </c>
      <c r="B54" s="2" t="s">
        <v>271</v>
      </c>
      <c r="D54" s="2" t="s">
        <v>240</v>
      </c>
      <c r="E54" s="80" t="s">
        <v>381</v>
      </c>
      <c r="F54" s="79">
        <v>2.0</v>
      </c>
      <c r="G54" s="2" t="s">
        <v>214</v>
      </c>
      <c r="H54" s="2" t="s">
        <v>370</v>
      </c>
      <c r="I54" s="81">
        <v>2.0</v>
      </c>
      <c r="J54" s="2">
        <v>12.0</v>
      </c>
      <c r="K54" s="2" t="s">
        <v>382</v>
      </c>
      <c r="L54" s="80"/>
      <c r="M54" s="2"/>
      <c r="N54" s="29">
        <v>0.691109291583</v>
      </c>
      <c r="O54" s="30">
        <v>0.1222188287</v>
      </c>
      <c r="P54" s="30">
        <v>0.3892338217</v>
      </c>
      <c r="Q54" s="2">
        <v>3.199153</v>
      </c>
      <c r="R54" s="2">
        <v>85796.381356</v>
      </c>
      <c r="S54" s="2">
        <v>607.286306</v>
      </c>
      <c r="T54" s="2">
        <v>0.958297</v>
      </c>
      <c r="U54" s="2">
        <v>2.897923</v>
      </c>
      <c r="V54" s="2">
        <v>5925.70339</v>
      </c>
      <c r="W54" s="2">
        <v>161.730432</v>
      </c>
      <c r="X54" s="2">
        <v>1.101231</v>
      </c>
      <c r="Y54" s="2">
        <v>3.467956</v>
      </c>
      <c r="Z54" s="2">
        <v>1247.516949</v>
      </c>
      <c r="AA54" s="2">
        <v>70.947696</v>
      </c>
      <c r="AB54" s="2">
        <v>1.082387</v>
      </c>
      <c r="AC54" s="2">
        <v>3.272884</v>
      </c>
      <c r="AD54" s="2">
        <v>7175.580508</v>
      </c>
      <c r="AE54" s="2">
        <v>167.154644</v>
      </c>
      <c r="AF54" s="2">
        <v>1.035261</v>
      </c>
      <c r="AG54" s="2">
        <v>3.095635</v>
      </c>
      <c r="AH54" s="31">
        <v>0.12</v>
      </c>
      <c r="AI54" s="29">
        <v>2.0034098825875795</v>
      </c>
      <c r="AJ54" s="30">
        <v>0.079067400309485</v>
      </c>
      <c r="AK54" s="30">
        <v>0.5402536078316456</v>
      </c>
      <c r="AL54" s="37">
        <v>2.929782</v>
      </c>
      <c r="AM54" s="37">
        <v>153520.975787</v>
      </c>
      <c r="AN54" s="37">
        <v>558.521172</v>
      </c>
      <c r="AO54" s="37">
        <v>0.96444</v>
      </c>
      <c r="AP54" s="37">
        <v>0.669993</v>
      </c>
      <c r="AQ54" s="37">
        <v>4167.188862</v>
      </c>
      <c r="AR54" s="37">
        <v>123.173764</v>
      </c>
      <c r="AS54" s="37">
        <v>1.145036</v>
      </c>
      <c r="AT54" s="37">
        <v>1.425197</v>
      </c>
      <c r="AU54" s="37">
        <v>1005.105327</v>
      </c>
      <c r="AV54" s="37">
        <v>58.996108</v>
      </c>
      <c r="AW54" s="37">
        <v>1.255877</v>
      </c>
      <c r="AX54" s="37">
        <v>0.94619</v>
      </c>
      <c r="AY54" s="37">
        <v>6505.437046</v>
      </c>
      <c r="AZ54" s="37">
        <v>136.301321</v>
      </c>
      <c r="BA54" s="37">
        <v>0.954436</v>
      </c>
      <c r="BB54" s="37">
        <v>1.064947</v>
      </c>
      <c r="BC54" s="31">
        <v>0.113</v>
      </c>
      <c r="BD54" s="32">
        <v>0.135</v>
      </c>
      <c r="BE54" s="31">
        <v>0.12</v>
      </c>
      <c r="BF54" s="31">
        <v>0.112</v>
      </c>
      <c r="BG54" s="31">
        <v>0.105</v>
      </c>
      <c r="BH54" s="31">
        <v>0.118</v>
      </c>
      <c r="BI54" s="31">
        <v>0.128</v>
      </c>
      <c r="BJ54" s="31">
        <v>0.126</v>
      </c>
      <c r="BK54" s="34"/>
      <c r="BL54" s="34"/>
      <c r="BM54" s="34"/>
      <c r="BN54" s="34"/>
      <c r="BO54" s="34"/>
      <c r="BP54" s="34"/>
      <c r="BQ54" s="35">
        <f t="shared" si="1"/>
        <v>7</v>
      </c>
      <c r="BR54" s="36">
        <v>0.8025419142302661</v>
      </c>
      <c r="BS54" s="37">
        <v>0.186155365933898</v>
      </c>
      <c r="BT54" s="38">
        <v>0.6053669156740602</v>
      </c>
      <c r="BU54" s="39">
        <v>0.121</v>
      </c>
      <c r="BV54" s="37">
        <v>2.7648653333333333</v>
      </c>
      <c r="BW54" s="37">
        <v>1165.8897654999998</v>
      </c>
      <c r="BX54" s="37">
        <v>63.457501666666666</v>
      </c>
      <c r="BY54" s="37">
        <v>0.9491003333333334</v>
      </c>
      <c r="BZ54" s="37">
        <v>1.2023688333333336</v>
      </c>
      <c r="CA54" s="37">
        <v>169254.62040550003</v>
      </c>
      <c r="CB54" s="37">
        <v>566.4241143333334</v>
      </c>
      <c r="CC54" s="37">
        <v>0.9880008333333333</v>
      </c>
      <c r="CD54" s="37">
        <v>0.6794726666666667</v>
      </c>
      <c r="CE54" s="37">
        <v>4174.161211000001</v>
      </c>
      <c r="CF54" s="37">
        <v>123.94581283333333</v>
      </c>
      <c r="CG54" s="37">
        <v>1.1586005000000001</v>
      </c>
      <c r="CH54" s="37">
        <v>1.4140306666666664</v>
      </c>
      <c r="CI54" s="37">
        <v>7450.826207666668</v>
      </c>
      <c r="CJ54" s="2">
        <v>151.06484966666667</v>
      </c>
      <c r="CK54" s="2">
        <v>0.9519038333333332</v>
      </c>
      <c r="CL54" s="2">
        <v>1.0282403333333334</v>
      </c>
      <c r="CM54" s="40">
        <f t="shared" si="2"/>
        <v>4.857142857</v>
      </c>
      <c r="CN54" s="41">
        <f t="shared" si="3"/>
        <v>5.111111111</v>
      </c>
      <c r="CO54" s="2">
        <v>6.0</v>
      </c>
      <c r="CP54" s="2">
        <v>4.0</v>
      </c>
      <c r="CQ54" s="2">
        <v>3.0</v>
      </c>
      <c r="CR54" s="2">
        <v>6.0</v>
      </c>
      <c r="CS54" s="2">
        <v>6.0</v>
      </c>
      <c r="CT54" s="2">
        <v>6.0</v>
      </c>
      <c r="CU54" s="2">
        <v>3.0</v>
      </c>
      <c r="CV54" s="2">
        <v>6.0</v>
      </c>
      <c r="CW54" s="2">
        <v>6.0</v>
      </c>
      <c r="CX54" s="2">
        <f t="shared" si="4"/>
        <v>6</v>
      </c>
      <c r="CY54" s="42" t="str">
        <f t="shared" si="21"/>
        <v>0</v>
      </c>
      <c r="CZ54" s="42" t="str">
        <f t="shared" si="6"/>
        <v>0</v>
      </c>
      <c r="DA54" s="2">
        <f t="shared" si="7"/>
        <v>2</v>
      </c>
      <c r="DB54" s="42" t="str">
        <f>IF(OR(DA54&lt;2,DA54=2),"0", "1")</f>
        <v>0</v>
      </c>
      <c r="DC54" s="42" t="str">
        <f t="shared" si="8"/>
        <v>0</v>
      </c>
      <c r="DD54" s="2">
        <v>1.0</v>
      </c>
      <c r="DE54" s="27">
        <v>2.0</v>
      </c>
      <c r="DF54" s="2">
        <v>0.0</v>
      </c>
      <c r="DG54" s="27">
        <v>1.0</v>
      </c>
      <c r="DH54" s="2">
        <v>1.0</v>
      </c>
      <c r="DI54" s="27">
        <v>2.0</v>
      </c>
      <c r="DJ54" s="2">
        <v>0.0</v>
      </c>
      <c r="DK54" s="27">
        <v>1.0</v>
      </c>
      <c r="DL54" s="2">
        <v>0.0</v>
      </c>
      <c r="DM54" s="27">
        <v>1.0</v>
      </c>
      <c r="DN54" s="2">
        <v>1.0</v>
      </c>
      <c r="DO54" s="27">
        <v>2.0</v>
      </c>
      <c r="DP54" s="2">
        <v>0.0</v>
      </c>
      <c r="DQ54" s="27">
        <v>1.0</v>
      </c>
      <c r="DR54" s="2">
        <v>1.0</v>
      </c>
      <c r="DS54" s="27">
        <v>2.0</v>
      </c>
      <c r="DT54" s="2">
        <v>0.0</v>
      </c>
      <c r="DU54" s="27">
        <v>1.0</v>
      </c>
      <c r="DV54" s="2">
        <v>2.0</v>
      </c>
      <c r="DW54" s="27">
        <v>3.0</v>
      </c>
      <c r="DX54" s="2">
        <v>1.0</v>
      </c>
      <c r="DY54" s="27">
        <v>2.0</v>
      </c>
      <c r="DZ54" s="2">
        <v>1.0</v>
      </c>
      <c r="EA54" s="27">
        <v>2.0</v>
      </c>
      <c r="EB54" s="2">
        <v>0.0</v>
      </c>
      <c r="EC54" s="27">
        <v>1.0</v>
      </c>
      <c r="ED54" s="2">
        <v>1.0</v>
      </c>
      <c r="EE54" s="27">
        <v>2.0</v>
      </c>
      <c r="EF54" s="2">
        <v>2.0</v>
      </c>
      <c r="EG54" s="27">
        <v>3.0</v>
      </c>
      <c r="EH54" s="2">
        <v>0.0</v>
      </c>
      <c r="EI54" s="27">
        <v>1.0</v>
      </c>
      <c r="EJ54" s="2" t="s">
        <v>238</v>
      </c>
      <c r="EK54" s="2" t="s">
        <v>372</v>
      </c>
      <c r="EL54" s="37">
        <v>5.0</v>
      </c>
      <c r="EM54" s="37">
        <v>2.0</v>
      </c>
      <c r="EN54" s="37">
        <v>1.0</v>
      </c>
      <c r="EO54" s="37">
        <v>1.0</v>
      </c>
      <c r="EP54" s="37">
        <v>1.0</v>
      </c>
      <c r="EQ54" s="37">
        <v>0.0</v>
      </c>
      <c r="ER54" s="37">
        <v>1.0</v>
      </c>
      <c r="ES54" s="2"/>
      <c r="ET54" s="2"/>
      <c r="EU54" s="2"/>
      <c r="EV54" s="2"/>
      <c r="EW54" s="37">
        <v>2.0</v>
      </c>
      <c r="EX54" s="2" t="s">
        <v>201</v>
      </c>
      <c r="EY54" s="43">
        <v>40544.0</v>
      </c>
      <c r="EZ54" s="2" t="s">
        <v>214</v>
      </c>
      <c r="FA54" s="2" t="s">
        <v>262</v>
      </c>
      <c r="FB54" s="2" t="s">
        <v>233</v>
      </c>
      <c r="FC54" s="2" t="s">
        <v>205</v>
      </c>
      <c r="FD54" s="2" t="s">
        <v>205</v>
      </c>
      <c r="FE54" s="37">
        <v>0.0</v>
      </c>
      <c r="FF54" s="37">
        <v>0.0</v>
      </c>
      <c r="FG54" s="37">
        <v>0.0</v>
      </c>
      <c r="FH54" s="37">
        <v>0.0</v>
      </c>
      <c r="FI54" s="37">
        <v>0.0</v>
      </c>
      <c r="FJ54" s="37">
        <v>0.0</v>
      </c>
      <c r="FK54" s="37">
        <v>1.0</v>
      </c>
      <c r="FL54" s="2"/>
      <c r="FM54" s="2" t="s">
        <v>205</v>
      </c>
      <c r="FN54" s="37">
        <v>0.0</v>
      </c>
      <c r="FO54" s="37">
        <v>0.0</v>
      </c>
      <c r="FP54" s="37">
        <v>0.0</v>
      </c>
      <c r="FQ54" s="37">
        <v>0.0</v>
      </c>
      <c r="FR54" s="37">
        <v>0.0</v>
      </c>
      <c r="FS54" s="37">
        <v>0.0</v>
      </c>
      <c r="FT54" s="37">
        <v>1.0</v>
      </c>
      <c r="FU54" s="2"/>
      <c r="FV54" s="2" t="s">
        <v>383</v>
      </c>
      <c r="FW54" s="37">
        <v>0.0</v>
      </c>
      <c r="FX54" s="37">
        <v>1.0</v>
      </c>
      <c r="FY54" s="37">
        <v>0.0</v>
      </c>
      <c r="FZ54" s="37">
        <v>0.0</v>
      </c>
      <c r="GA54" s="37">
        <v>1.0</v>
      </c>
      <c r="GB54" s="2" t="s">
        <v>270</v>
      </c>
      <c r="GC54" s="2" t="s">
        <v>208</v>
      </c>
      <c r="GD54" s="37">
        <v>4.0</v>
      </c>
      <c r="GE54" s="2"/>
      <c r="GF54" s="2" t="s">
        <v>209</v>
      </c>
      <c r="GG54" s="2"/>
      <c r="GH54" s="37">
        <v>1.0</v>
      </c>
      <c r="GI54" s="37">
        <v>2.0</v>
      </c>
      <c r="GJ54" s="37">
        <v>2.0</v>
      </c>
      <c r="GK54" s="37">
        <v>1.0</v>
      </c>
      <c r="GL54" s="37">
        <f t="shared" si="9"/>
        <v>3</v>
      </c>
      <c r="GM54" s="37">
        <f t="shared" si="10"/>
        <v>3</v>
      </c>
    </row>
    <row r="55" ht="15.75" customHeight="1">
      <c r="A55" s="1">
        <v>67.0</v>
      </c>
      <c r="B55" s="2" t="s">
        <v>239</v>
      </c>
      <c r="C55" s="84"/>
      <c r="D55" s="85" t="s">
        <v>246</v>
      </c>
      <c r="E55" s="80" t="s">
        <v>384</v>
      </c>
      <c r="F55" s="85">
        <v>2.0</v>
      </c>
      <c r="G55" s="2" t="s">
        <v>214</v>
      </c>
      <c r="H55" s="2" t="s">
        <v>370</v>
      </c>
      <c r="I55" s="81">
        <v>2.0</v>
      </c>
      <c r="J55" s="2">
        <v>12.0</v>
      </c>
      <c r="K55" s="2" t="s">
        <v>382</v>
      </c>
      <c r="L55" s="82">
        <v>44665.0</v>
      </c>
      <c r="M55" s="2">
        <v>6380.7</v>
      </c>
      <c r="N55" s="29">
        <v>0.858402206095</v>
      </c>
      <c r="O55" s="30">
        <v>0.2534811536</v>
      </c>
      <c r="P55" s="30">
        <v>0.501375393</v>
      </c>
      <c r="Q55" s="2">
        <v>3.07907</v>
      </c>
      <c r="R55" s="2">
        <v>199849.688372</v>
      </c>
      <c r="S55" s="2">
        <v>706.421776</v>
      </c>
      <c r="T55" s="2">
        <v>1.037255</v>
      </c>
      <c r="U55" s="2">
        <v>3.044503</v>
      </c>
      <c r="V55" s="2">
        <v>14333.127907</v>
      </c>
      <c r="W55" s="2">
        <v>254.266455</v>
      </c>
      <c r="X55" s="2">
        <v>1.132652</v>
      </c>
      <c r="Y55" s="2">
        <v>3.599433</v>
      </c>
      <c r="Z55" s="2">
        <v>2002.090698</v>
      </c>
      <c r="AA55" s="2">
        <v>92.646556</v>
      </c>
      <c r="AB55" s="2">
        <v>1.107166</v>
      </c>
      <c r="AC55" s="2">
        <v>3.256668</v>
      </c>
      <c r="AD55" s="2">
        <v>12291.225581</v>
      </c>
      <c r="AE55" s="2">
        <v>235.165013</v>
      </c>
      <c r="AF55" s="2">
        <v>1.081903</v>
      </c>
      <c r="AG55" s="2">
        <v>3.20051</v>
      </c>
      <c r="AH55" s="86">
        <v>0.115</v>
      </c>
      <c r="AI55" s="29">
        <v>3.1192361952826433</v>
      </c>
      <c r="AJ55" s="30">
        <v>0.09926271296079658</v>
      </c>
      <c r="AK55" s="30">
        <v>0.6102669200846742</v>
      </c>
      <c r="AL55" s="37">
        <v>2.906887</v>
      </c>
      <c r="AM55" s="37">
        <v>205756.615907</v>
      </c>
      <c r="AN55" s="37">
        <v>581.723257</v>
      </c>
      <c r="AO55" s="37">
        <v>0.986613</v>
      </c>
      <c r="AP55" s="37">
        <v>0.697824</v>
      </c>
      <c r="AQ55" s="37">
        <v>4877.759457</v>
      </c>
      <c r="AR55" s="37">
        <v>135.010663</v>
      </c>
      <c r="AS55" s="37">
        <v>1.153272</v>
      </c>
      <c r="AT55" s="37">
        <v>1.455127</v>
      </c>
      <c r="AU55" s="37">
        <v>960.096993</v>
      </c>
      <c r="AV55" s="37">
        <v>59.324738</v>
      </c>
      <c r="AW55" s="37">
        <v>1.252227</v>
      </c>
      <c r="AX55" s="37">
        <v>0.943063</v>
      </c>
      <c r="AY55" s="37">
        <v>6335.419011</v>
      </c>
      <c r="AZ55" s="37">
        <v>139.054065</v>
      </c>
      <c r="BA55" s="37">
        <v>0.94988</v>
      </c>
      <c r="BB55" s="37">
        <v>1.0426</v>
      </c>
      <c r="BC55" s="86">
        <v>0.115</v>
      </c>
      <c r="BD55" s="32">
        <v>0.135</v>
      </c>
      <c r="BE55" s="86">
        <v>0.115</v>
      </c>
      <c r="BF55" s="86">
        <v>0.139</v>
      </c>
      <c r="BG55" s="86">
        <v>0.118</v>
      </c>
      <c r="BH55" s="86">
        <v>0.115</v>
      </c>
      <c r="BI55" s="86">
        <v>0.112</v>
      </c>
      <c r="BJ55" s="86">
        <v>0.115</v>
      </c>
      <c r="BK55" s="86">
        <v>0.128</v>
      </c>
      <c r="BL55" s="86">
        <v>0.126</v>
      </c>
      <c r="BM55" s="34"/>
      <c r="BN55" s="34"/>
      <c r="BO55" s="34"/>
      <c r="BP55" s="34"/>
      <c r="BQ55" s="35">
        <f t="shared" si="1"/>
        <v>9</v>
      </c>
      <c r="BR55" s="36">
        <v>0.8429898061599875</v>
      </c>
      <c r="BS55" s="37">
        <v>0.21617059446982434</v>
      </c>
      <c r="BT55" s="38">
        <v>0.5083100944559025</v>
      </c>
      <c r="BU55" s="39">
        <v>0.123</v>
      </c>
      <c r="BV55" s="37">
        <v>2.768622</v>
      </c>
      <c r="BW55" s="37">
        <v>1078.8160992222222</v>
      </c>
      <c r="BX55" s="37">
        <v>62.37087822222222</v>
      </c>
      <c r="BY55" s="37">
        <v>0.9505858888888888</v>
      </c>
      <c r="BZ55" s="37">
        <v>1.2282799999999998</v>
      </c>
      <c r="CA55" s="37">
        <v>164672.72310344444</v>
      </c>
      <c r="CB55" s="37">
        <v>577.3963087777778</v>
      </c>
      <c r="CC55" s="37">
        <v>0.9891878888888888</v>
      </c>
      <c r="CD55" s="37">
        <v>0.6926340000000001</v>
      </c>
      <c r="CE55" s="37">
        <v>5096.368979666667</v>
      </c>
      <c r="CF55" s="37">
        <v>133.55332022222223</v>
      </c>
      <c r="CG55" s="37">
        <v>1.1657491111111111</v>
      </c>
      <c r="CH55" s="37">
        <v>1.4432343333333335</v>
      </c>
      <c r="CI55" s="37">
        <v>7051.23712311111</v>
      </c>
      <c r="CJ55" s="2">
        <v>147.3867896666667</v>
      </c>
      <c r="CK55" s="2">
        <v>0.9524674444444443</v>
      </c>
      <c r="CL55" s="2">
        <v>1.030303666666667</v>
      </c>
      <c r="CM55" s="87">
        <f t="shared" si="2"/>
        <v>4.166666667</v>
      </c>
      <c r="CN55" s="88">
        <f t="shared" si="3"/>
        <v>4.625</v>
      </c>
      <c r="CO55" s="85">
        <v>5.0</v>
      </c>
      <c r="CP55" s="85">
        <v>4.0</v>
      </c>
      <c r="CQ55" s="85">
        <v>1.0</v>
      </c>
      <c r="CR55" s="85">
        <v>6.0</v>
      </c>
      <c r="CS55" s="85">
        <v>5.0</v>
      </c>
      <c r="CT55" s="89"/>
      <c r="CU55" s="85">
        <v>4.0</v>
      </c>
      <c r="CV55" s="85">
        <v>6.0</v>
      </c>
      <c r="CW55" s="85">
        <v>6.0</v>
      </c>
      <c r="CX55" s="85">
        <f t="shared" si="4"/>
        <v>9</v>
      </c>
      <c r="CY55" s="90" t="str">
        <f t="shared" si="21"/>
        <v>0</v>
      </c>
      <c r="CZ55" s="90" t="str">
        <f t="shared" si="6"/>
        <v>0</v>
      </c>
      <c r="DA55" s="85">
        <f t="shared" si="7"/>
        <v>4</v>
      </c>
      <c r="DB55" s="90">
        <v>2.0</v>
      </c>
      <c r="DC55" s="90" t="str">
        <f t="shared" si="8"/>
        <v>1</v>
      </c>
      <c r="DD55" s="85">
        <v>1.0</v>
      </c>
      <c r="DE55" s="85">
        <v>2.0</v>
      </c>
      <c r="DF55" s="85">
        <v>1.0</v>
      </c>
      <c r="DG55" s="85">
        <v>2.0</v>
      </c>
      <c r="DH55" s="85">
        <v>1.0</v>
      </c>
      <c r="DI55" s="85">
        <v>2.0</v>
      </c>
      <c r="DJ55" s="85">
        <v>1.0</v>
      </c>
      <c r="DK55" s="85">
        <v>2.0</v>
      </c>
      <c r="DL55" s="85">
        <v>0.0</v>
      </c>
      <c r="DM55" s="85">
        <v>1.0</v>
      </c>
      <c r="DN55" s="85">
        <v>1.0</v>
      </c>
      <c r="DO55" s="85">
        <v>2.0</v>
      </c>
      <c r="DP55" s="85">
        <v>1.0</v>
      </c>
      <c r="DQ55" s="85">
        <v>2.0</v>
      </c>
      <c r="DR55" s="85">
        <v>1.0</v>
      </c>
      <c r="DS55" s="85">
        <v>2.0</v>
      </c>
      <c r="DT55" s="85">
        <v>1.0</v>
      </c>
      <c r="DU55" s="85">
        <v>2.0</v>
      </c>
      <c r="DV55" s="85">
        <v>1.0</v>
      </c>
      <c r="DW55" s="85">
        <v>2.0</v>
      </c>
      <c r="DX55" s="85">
        <v>1.0</v>
      </c>
      <c r="DY55" s="85">
        <v>2.0</v>
      </c>
      <c r="DZ55" s="85">
        <v>2.0</v>
      </c>
      <c r="EA55" s="85">
        <v>3.0</v>
      </c>
      <c r="EB55" s="85">
        <v>1.0</v>
      </c>
      <c r="EC55" s="85">
        <v>2.0</v>
      </c>
      <c r="ED55" s="85">
        <v>2.0</v>
      </c>
      <c r="EE55" s="85">
        <v>3.0</v>
      </c>
      <c r="EF55" s="85">
        <v>1.0</v>
      </c>
      <c r="EG55" s="85">
        <v>2.0</v>
      </c>
      <c r="EH55" s="85">
        <v>0.0</v>
      </c>
      <c r="EI55" s="85">
        <v>1.0</v>
      </c>
      <c r="EJ55" s="2" t="s">
        <v>199</v>
      </c>
      <c r="EK55" s="2" t="s">
        <v>372</v>
      </c>
      <c r="EL55" s="37">
        <v>5.0</v>
      </c>
      <c r="EM55" s="37">
        <v>2.0</v>
      </c>
      <c r="EN55" s="37">
        <v>0.0</v>
      </c>
      <c r="EO55" s="37">
        <v>0.0</v>
      </c>
      <c r="EP55" s="37">
        <v>1.0</v>
      </c>
      <c r="EQ55" s="37">
        <v>2.0</v>
      </c>
      <c r="ER55" s="37">
        <v>0.0</v>
      </c>
      <c r="ES55" s="37">
        <v>1.0</v>
      </c>
      <c r="ET55" s="37">
        <v>0.0</v>
      </c>
      <c r="EU55" s="37">
        <v>0.0</v>
      </c>
      <c r="EV55" s="2"/>
      <c r="EW55" s="37">
        <v>1.0</v>
      </c>
      <c r="EX55" s="2" t="s">
        <v>201</v>
      </c>
      <c r="EY55" s="43">
        <v>40269.0</v>
      </c>
      <c r="EZ55" s="2" t="s">
        <v>214</v>
      </c>
      <c r="FA55" s="2" t="s">
        <v>262</v>
      </c>
      <c r="FB55" s="2" t="s">
        <v>326</v>
      </c>
      <c r="FC55" s="2" t="s">
        <v>205</v>
      </c>
      <c r="FD55" s="2" t="s">
        <v>205</v>
      </c>
      <c r="FE55" s="37">
        <v>0.0</v>
      </c>
      <c r="FF55" s="37">
        <v>0.0</v>
      </c>
      <c r="FG55" s="37">
        <v>0.0</v>
      </c>
      <c r="FH55" s="37">
        <v>0.0</v>
      </c>
      <c r="FI55" s="37">
        <v>0.0</v>
      </c>
      <c r="FJ55" s="37">
        <v>1.0</v>
      </c>
      <c r="FK55" s="37">
        <v>1.0</v>
      </c>
      <c r="FL55" s="2"/>
      <c r="FM55" s="2" t="s">
        <v>205</v>
      </c>
      <c r="FN55" s="37">
        <v>0.0</v>
      </c>
      <c r="FO55" s="37">
        <v>0.0</v>
      </c>
      <c r="FP55" s="37">
        <v>0.0</v>
      </c>
      <c r="FQ55" s="37">
        <v>0.0</v>
      </c>
      <c r="FR55" s="37">
        <v>0.0</v>
      </c>
      <c r="FS55" s="37">
        <v>1.0</v>
      </c>
      <c r="FT55" s="37">
        <v>1.0</v>
      </c>
      <c r="FU55" s="2"/>
      <c r="FV55" s="2" t="s">
        <v>280</v>
      </c>
      <c r="FW55" s="37">
        <v>0.0</v>
      </c>
      <c r="FX55" s="37">
        <v>0.0</v>
      </c>
      <c r="FY55" s="37">
        <v>1.0</v>
      </c>
      <c r="FZ55" s="37">
        <v>0.0</v>
      </c>
      <c r="GA55" s="37">
        <v>1.0</v>
      </c>
      <c r="GB55" s="2" t="s">
        <v>270</v>
      </c>
      <c r="GC55" s="2" t="s">
        <v>243</v>
      </c>
      <c r="GD55" s="37">
        <v>3.0</v>
      </c>
      <c r="GE55" s="2"/>
      <c r="GF55" s="2" t="s">
        <v>209</v>
      </c>
      <c r="GG55" s="2"/>
      <c r="GH55" s="37">
        <v>2.0</v>
      </c>
      <c r="GI55" s="37">
        <v>2.0</v>
      </c>
      <c r="GJ55" s="37">
        <v>4.0</v>
      </c>
      <c r="GK55" s="37">
        <v>1.0</v>
      </c>
      <c r="GL55" s="37">
        <f t="shared" si="9"/>
        <v>4</v>
      </c>
      <c r="GM55" s="37">
        <f t="shared" si="10"/>
        <v>5</v>
      </c>
    </row>
    <row r="56" ht="15.75" customHeight="1">
      <c r="A56" s="1">
        <v>68.0</v>
      </c>
      <c r="B56" s="2" t="s">
        <v>210</v>
      </c>
      <c r="D56" s="2" t="s">
        <v>212</v>
      </c>
      <c r="E56" s="80" t="s">
        <v>385</v>
      </c>
      <c r="F56" s="79">
        <v>2.0</v>
      </c>
      <c r="G56" s="2"/>
      <c r="H56" s="2" t="s">
        <v>370</v>
      </c>
      <c r="I56" s="81">
        <v>2.0</v>
      </c>
      <c r="J56" s="2">
        <v>12.0</v>
      </c>
      <c r="K56" s="2" t="s">
        <v>382</v>
      </c>
      <c r="L56" s="80"/>
      <c r="M56" s="2"/>
      <c r="N56" s="29">
        <v>0.91731227355</v>
      </c>
      <c r="O56" s="30">
        <v>0.1573754939</v>
      </c>
      <c r="P56" s="30">
        <v>0.4000765975</v>
      </c>
      <c r="Q56" s="2">
        <v>3.469512</v>
      </c>
      <c r="R56" s="2">
        <v>181042.719512</v>
      </c>
      <c r="S56" s="2">
        <v>709.981329</v>
      </c>
      <c r="T56" s="2">
        <v>1.033751</v>
      </c>
      <c r="U56" s="2">
        <v>3.049766</v>
      </c>
      <c r="V56" s="2">
        <v>13168.926829</v>
      </c>
      <c r="W56" s="2">
        <v>256.098725</v>
      </c>
      <c r="X56" s="2">
        <v>1.13194</v>
      </c>
      <c r="Y56" s="2">
        <v>3.599621</v>
      </c>
      <c r="Z56" s="2">
        <v>1495.445122</v>
      </c>
      <c r="AA56" s="2">
        <v>77.168727</v>
      </c>
      <c r="AB56" s="2">
        <v>1.099264</v>
      </c>
      <c r="AC56" s="2">
        <v>3.268214</v>
      </c>
      <c r="AD56" s="2">
        <v>8458.009146</v>
      </c>
      <c r="AE56" s="2">
        <v>198.611596</v>
      </c>
      <c r="AF56" s="2">
        <v>1.078165</v>
      </c>
      <c r="AG56" s="2">
        <v>3.208895</v>
      </c>
      <c r="AH56" s="31">
        <v>0.125</v>
      </c>
      <c r="AI56" s="29">
        <v>3.0240533891023094</v>
      </c>
      <c r="AJ56" s="30">
        <v>0.10702472987386294</v>
      </c>
      <c r="AK56" s="30">
        <v>0.6390924407022968</v>
      </c>
      <c r="AL56" s="37">
        <v>3.045169</v>
      </c>
      <c r="AM56" s="37">
        <v>277041.796738</v>
      </c>
      <c r="AN56" s="37">
        <v>593.143511</v>
      </c>
      <c r="AO56" s="37">
        <v>0.987153</v>
      </c>
      <c r="AP56" s="37">
        <v>0.711523</v>
      </c>
      <c r="AQ56" s="37">
        <v>4996.450439</v>
      </c>
      <c r="AR56" s="37">
        <v>137.327193</v>
      </c>
      <c r="AS56" s="37">
        <v>1.130415</v>
      </c>
      <c r="AT56" s="37">
        <v>1.45086</v>
      </c>
      <c r="AU56" s="37">
        <v>678.70138</v>
      </c>
      <c r="AV56" s="37">
        <v>50.559228</v>
      </c>
      <c r="AW56" s="37">
        <v>1.248721</v>
      </c>
      <c r="AX56" s="37">
        <v>0.932819</v>
      </c>
      <c r="AY56" s="37">
        <v>4849.841907</v>
      </c>
      <c r="AZ56" s="37">
        <v>122.21897</v>
      </c>
      <c r="BA56" s="37">
        <v>0.94265</v>
      </c>
      <c r="BB56" s="37">
        <v>1.027365</v>
      </c>
      <c r="BC56" s="31">
        <v>0.114</v>
      </c>
      <c r="BD56" s="32">
        <v>0.135</v>
      </c>
      <c r="BE56" s="31">
        <v>0.125</v>
      </c>
      <c r="BF56" s="34"/>
      <c r="BG56" s="34"/>
      <c r="BH56" s="34"/>
      <c r="BI56" s="34"/>
      <c r="BJ56" s="34"/>
      <c r="BK56" s="34"/>
      <c r="BL56" s="34"/>
      <c r="BM56" s="34"/>
      <c r="BN56" s="34"/>
      <c r="BO56" s="34"/>
      <c r="BP56" s="34"/>
      <c r="BQ56" s="35">
        <f t="shared" si="1"/>
        <v>2</v>
      </c>
      <c r="BR56" s="36">
        <v>0.6050045842197452</v>
      </c>
      <c r="BS56" s="37">
        <v>0.16523316224507653</v>
      </c>
      <c r="BT56" s="38">
        <v>0.5244475247177831</v>
      </c>
      <c r="BU56" s="91">
        <v>0.13</v>
      </c>
      <c r="BV56" s="37">
        <v>2.9165475</v>
      </c>
      <c r="BW56" s="37">
        <v>942.8490465</v>
      </c>
      <c r="BX56" s="37">
        <v>58.060978000000006</v>
      </c>
      <c r="BY56" s="37">
        <v>0.9492685000000001</v>
      </c>
      <c r="BZ56" s="37">
        <v>1.2327029999999999</v>
      </c>
      <c r="CA56" s="37">
        <v>158901.849886</v>
      </c>
      <c r="CB56" s="37">
        <v>579.9334425</v>
      </c>
      <c r="CC56" s="37">
        <v>0.9772005</v>
      </c>
      <c r="CD56" s="37">
        <v>0.6956775</v>
      </c>
      <c r="CE56" s="37">
        <v>5340.332068</v>
      </c>
      <c r="CF56" s="37">
        <v>133.442479</v>
      </c>
      <c r="CG56" s="37">
        <v>1.157439</v>
      </c>
      <c r="CH56" s="37">
        <v>1.4418895</v>
      </c>
      <c r="CI56" s="37">
        <v>6184.4628265</v>
      </c>
      <c r="CJ56" s="2">
        <v>136.621693</v>
      </c>
      <c r="CK56" s="2">
        <v>0.949776</v>
      </c>
      <c r="CL56" s="2">
        <v>1.0362559999999998</v>
      </c>
      <c r="CM56" s="40">
        <f t="shared" si="2"/>
        <v>4.857142857</v>
      </c>
      <c r="CN56" s="41">
        <f t="shared" si="3"/>
        <v>5</v>
      </c>
      <c r="CO56" s="2">
        <v>6.0</v>
      </c>
      <c r="CP56" s="2">
        <v>4.0</v>
      </c>
      <c r="CQ56" s="2">
        <v>1.0</v>
      </c>
      <c r="CR56" s="2">
        <v>6.0</v>
      </c>
      <c r="CS56" s="2">
        <v>6.0</v>
      </c>
      <c r="CT56" s="2">
        <v>5.0</v>
      </c>
      <c r="CU56" s="2">
        <v>6.0</v>
      </c>
      <c r="CV56" s="2">
        <v>5.0</v>
      </c>
      <c r="CW56" s="2">
        <v>6.0</v>
      </c>
      <c r="CX56" s="2">
        <f t="shared" si="4"/>
        <v>6</v>
      </c>
      <c r="CY56" s="42" t="str">
        <f t="shared" si="21"/>
        <v>0</v>
      </c>
      <c r="CZ56" s="42" t="str">
        <f t="shared" si="6"/>
        <v>0</v>
      </c>
      <c r="DA56" s="2">
        <f t="shared" si="7"/>
        <v>1</v>
      </c>
      <c r="DB56" s="42" t="str">
        <f>IF(OR(DA56&lt;2,DA56=2),"0", "1")</f>
        <v>0</v>
      </c>
      <c r="DC56" s="42" t="str">
        <f t="shared" si="8"/>
        <v>0</v>
      </c>
      <c r="DD56" s="2">
        <v>0.0</v>
      </c>
      <c r="DE56" s="27">
        <v>1.0</v>
      </c>
      <c r="DF56" s="2">
        <v>1.0</v>
      </c>
      <c r="DG56" s="27">
        <v>2.0</v>
      </c>
      <c r="DH56" s="2">
        <v>0.0</v>
      </c>
      <c r="DI56" s="27">
        <v>1.0</v>
      </c>
      <c r="DJ56" s="2">
        <v>0.0</v>
      </c>
      <c r="DK56" s="27">
        <v>1.0</v>
      </c>
      <c r="DL56" s="2">
        <v>1.0</v>
      </c>
      <c r="DM56" s="27">
        <v>2.0</v>
      </c>
      <c r="DN56" s="2">
        <v>2.0</v>
      </c>
      <c r="DO56" s="27">
        <v>3.0</v>
      </c>
      <c r="DP56" s="2">
        <v>1.0</v>
      </c>
      <c r="DQ56" s="27">
        <v>2.0</v>
      </c>
      <c r="DR56" s="2">
        <v>1.0</v>
      </c>
      <c r="DS56" s="27">
        <v>2.0</v>
      </c>
      <c r="DT56" s="2">
        <v>0.0</v>
      </c>
      <c r="DU56" s="27">
        <v>1.0</v>
      </c>
      <c r="DV56" s="2">
        <v>0.0</v>
      </c>
      <c r="DW56" s="27">
        <v>1.0</v>
      </c>
      <c r="DX56" s="2">
        <v>1.0</v>
      </c>
      <c r="DY56" s="27">
        <v>2.0</v>
      </c>
      <c r="DZ56" s="2">
        <v>0.0</v>
      </c>
      <c r="EA56" s="27">
        <v>1.0</v>
      </c>
      <c r="EB56" s="2">
        <v>0.0</v>
      </c>
      <c r="EC56" s="27">
        <v>1.0</v>
      </c>
      <c r="ED56" s="2">
        <v>2.0</v>
      </c>
      <c r="EE56" s="27">
        <v>3.0</v>
      </c>
      <c r="EF56" s="2">
        <v>2.0</v>
      </c>
      <c r="EG56" s="27">
        <v>3.0</v>
      </c>
      <c r="EH56" s="2">
        <v>0.0</v>
      </c>
      <c r="EI56" s="27">
        <v>1.0</v>
      </c>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37"/>
      <c r="GM56" s="37"/>
    </row>
    <row r="57" ht="15.75" customHeight="1">
      <c r="A57" s="1">
        <v>70.0</v>
      </c>
      <c r="B57" s="2" t="s">
        <v>239</v>
      </c>
      <c r="D57" s="2" t="s">
        <v>386</v>
      </c>
      <c r="E57" s="80" t="s">
        <v>387</v>
      </c>
      <c r="F57" s="79">
        <v>2.0</v>
      </c>
      <c r="G57" s="2"/>
      <c r="H57" s="2" t="s">
        <v>370</v>
      </c>
      <c r="I57" s="81">
        <v>2.0</v>
      </c>
      <c r="J57" s="2">
        <v>12.0</v>
      </c>
      <c r="K57" s="2" t="s">
        <v>382</v>
      </c>
      <c r="L57" s="82">
        <v>30392.0</v>
      </c>
      <c r="M57" s="2">
        <v>4341.7</v>
      </c>
      <c r="N57" s="29">
        <v>0.819716166577</v>
      </c>
      <c r="O57" s="30">
        <v>0.1068597639</v>
      </c>
      <c r="P57" s="30">
        <v>0.3055019843</v>
      </c>
      <c r="Q57" s="2">
        <v>3.4</v>
      </c>
      <c r="R57" s="2">
        <v>190711.622535</v>
      </c>
      <c r="S57" s="2">
        <v>702.924003</v>
      </c>
      <c r="T57" s="2">
        <v>1.030794</v>
      </c>
      <c r="U57" s="2">
        <v>3.039331</v>
      </c>
      <c r="V57" s="2">
        <v>13676.830986</v>
      </c>
      <c r="W57" s="2">
        <v>251.748939</v>
      </c>
      <c r="X57" s="2">
        <v>1.13029</v>
      </c>
      <c r="Y57" s="2">
        <v>3.602522</v>
      </c>
      <c r="Z57" s="2">
        <v>1607.439437</v>
      </c>
      <c r="AA57" s="2">
        <v>81.039073</v>
      </c>
      <c r="AB57" s="2">
        <v>1.094009</v>
      </c>
      <c r="AC57" s="2">
        <v>3.261816</v>
      </c>
      <c r="AD57" s="2">
        <v>9418.901408</v>
      </c>
      <c r="AE57" s="2">
        <v>210.742521</v>
      </c>
      <c r="AF57" s="2">
        <v>1.073561</v>
      </c>
      <c r="AG57" s="2">
        <v>3.204951</v>
      </c>
      <c r="AH57" s="31">
        <v>0.135</v>
      </c>
      <c r="AI57" s="29">
        <v>2.927462017068073</v>
      </c>
      <c r="AJ57" s="30">
        <v>0.11665306463864557</v>
      </c>
      <c r="AK57" s="30">
        <v>0.6117096871108586</v>
      </c>
      <c r="AL57" s="37">
        <v>3.008149</v>
      </c>
      <c r="AM57" s="37">
        <v>262487.654249</v>
      </c>
      <c r="AN57" s="37">
        <v>589.886869</v>
      </c>
      <c r="AO57" s="37">
        <v>0.985256</v>
      </c>
      <c r="AP57" s="37">
        <v>0.707616</v>
      </c>
      <c r="AQ57" s="37">
        <v>5139.88475</v>
      </c>
      <c r="AR57" s="37">
        <v>138.25694</v>
      </c>
      <c r="AS57" s="37">
        <v>1.137265</v>
      </c>
      <c r="AT57" s="37">
        <v>1.452666</v>
      </c>
      <c r="AU57" s="37">
        <v>781.732247</v>
      </c>
      <c r="AV57" s="37">
        <v>53.435178</v>
      </c>
      <c r="AW57" s="37">
        <v>1.250399</v>
      </c>
      <c r="AX57" s="37">
        <v>0.935877</v>
      </c>
      <c r="AY57" s="37">
        <v>5427.776484</v>
      </c>
      <c r="AZ57" s="37">
        <v>127.766427</v>
      </c>
      <c r="BA57" s="37">
        <v>0.943884</v>
      </c>
      <c r="BB57" s="37">
        <v>1.032385</v>
      </c>
      <c r="BC57" s="31">
        <v>0.122</v>
      </c>
      <c r="BD57" s="32">
        <v>0.135</v>
      </c>
      <c r="BE57" s="31">
        <v>0.135</v>
      </c>
      <c r="BF57" s="31">
        <v>0.122</v>
      </c>
      <c r="BG57" s="31">
        <v>0.127</v>
      </c>
      <c r="BH57" s="31">
        <v>0.128</v>
      </c>
      <c r="BI57" s="34"/>
      <c r="BJ57" s="34"/>
      <c r="BK57" s="34"/>
      <c r="BL57" s="34"/>
      <c r="BM57" s="34"/>
      <c r="BN57" s="34"/>
      <c r="BO57" s="34"/>
      <c r="BP57" s="34"/>
      <c r="BQ57" s="35">
        <f t="shared" si="1"/>
        <v>5</v>
      </c>
      <c r="BR57" s="36">
        <v>0.9062846520915605</v>
      </c>
      <c r="BS57" s="37">
        <v>0.18523339342273423</v>
      </c>
      <c r="BT57" s="38">
        <v>0.4661348056445001</v>
      </c>
      <c r="BU57" s="39">
        <v>0.129</v>
      </c>
      <c r="BV57" s="37">
        <v>2.9226576</v>
      </c>
      <c r="BW57" s="37">
        <v>897.9091243999999</v>
      </c>
      <c r="BX57" s="37">
        <v>56.972742800000006</v>
      </c>
      <c r="BY57" s="37">
        <v>0.946466</v>
      </c>
      <c r="BZ57" s="37">
        <v>1.2429732000000002</v>
      </c>
      <c r="CA57" s="37">
        <v>164721.5032584</v>
      </c>
      <c r="CB57" s="37">
        <v>580.8061518000001</v>
      </c>
      <c r="CC57" s="37">
        <v>0.9794356000000001</v>
      </c>
      <c r="CD57" s="37">
        <v>0.6967242</v>
      </c>
      <c r="CE57" s="37">
        <v>5228.1647506</v>
      </c>
      <c r="CF57" s="37">
        <v>132.17580279999999</v>
      </c>
      <c r="CG57" s="37">
        <v>1.1575446</v>
      </c>
      <c r="CH57" s="37">
        <v>1.4431072</v>
      </c>
      <c r="CI57" s="37">
        <v>5884.8887012</v>
      </c>
      <c r="CJ57" s="2">
        <v>132.55126980000003</v>
      </c>
      <c r="CK57" s="2">
        <v>0.9484891999999998</v>
      </c>
      <c r="CL57" s="2">
        <v>1.0354684</v>
      </c>
      <c r="CM57" s="40">
        <f t="shared" si="2"/>
        <v>4.142857143</v>
      </c>
      <c r="CN57" s="41">
        <f t="shared" si="3"/>
        <v>4.333333333</v>
      </c>
      <c r="CO57" s="2">
        <v>5.0</v>
      </c>
      <c r="CP57" s="2">
        <v>5.0</v>
      </c>
      <c r="CQ57" s="2">
        <v>2.0</v>
      </c>
      <c r="CR57" s="2">
        <v>5.0</v>
      </c>
      <c r="CS57" s="2">
        <v>5.0</v>
      </c>
      <c r="CT57" s="2">
        <v>5.0</v>
      </c>
      <c r="CU57" s="2">
        <v>2.0</v>
      </c>
      <c r="CV57" s="2">
        <v>5.0</v>
      </c>
      <c r="CW57" s="2">
        <v>5.0</v>
      </c>
      <c r="CX57" s="2">
        <f t="shared" si="4"/>
        <v>9</v>
      </c>
      <c r="CY57" s="42" t="str">
        <f t="shared" si="21"/>
        <v>0</v>
      </c>
      <c r="CZ57" s="42" t="str">
        <f t="shared" si="6"/>
        <v>0</v>
      </c>
      <c r="DA57" s="2">
        <f t="shared" si="7"/>
        <v>4</v>
      </c>
      <c r="DB57" s="42">
        <v>2.0</v>
      </c>
      <c r="DC57" s="42" t="str">
        <f t="shared" si="8"/>
        <v>1</v>
      </c>
      <c r="DD57" s="2">
        <v>1.0</v>
      </c>
      <c r="DE57" s="27">
        <v>2.0</v>
      </c>
      <c r="DF57" s="2">
        <v>1.0</v>
      </c>
      <c r="DG57" s="27">
        <v>2.0</v>
      </c>
      <c r="DH57" s="2">
        <v>1.0</v>
      </c>
      <c r="DI57" s="27">
        <v>2.0</v>
      </c>
      <c r="DJ57" s="2">
        <v>1.0</v>
      </c>
      <c r="DK57" s="27">
        <v>2.0</v>
      </c>
      <c r="DL57" s="2">
        <v>1.0</v>
      </c>
      <c r="DM57" s="27">
        <v>2.0</v>
      </c>
      <c r="DN57" s="2">
        <v>1.0</v>
      </c>
      <c r="DO57" s="27">
        <v>2.0</v>
      </c>
      <c r="DP57" s="2">
        <v>2.0</v>
      </c>
      <c r="DQ57" s="27">
        <v>3.0</v>
      </c>
      <c r="DR57" s="2">
        <v>1.0</v>
      </c>
      <c r="DS57" s="27">
        <v>2.0</v>
      </c>
      <c r="DT57" s="2">
        <v>0.0</v>
      </c>
      <c r="DU57" s="27">
        <v>1.0</v>
      </c>
      <c r="DV57" s="2">
        <v>0.0</v>
      </c>
      <c r="DW57" s="27">
        <v>1.0</v>
      </c>
      <c r="DX57" s="2">
        <v>2.0</v>
      </c>
      <c r="DY57" s="27">
        <v>3.0</v>
      </c>
      <c r="DZ57" s="2">
        <v>1.0</v>
      </c>
      <c r="EA57" s="27">
        <v>2.0</v>
      </c>
      <c r="EB57" s="2">
        <v>1.0</v>
      </c>
      <c r="EC57" s="27">
        <v>2.0</v>
      </c>
      <c r="ED57" s="2">
        <v>1.0</v>
      </c>
      <c r="EE57" s="27">
        <v>2.0</v>
      </c>
      <c r="EF57" s="2">
        <v>2.0</v>
      </c>
      <c r="EG57" s="27">
        <v>3.0</v>
      </c>
      <c r="EH57" s="2">
        <v>2.0</v>
      </c>
      <c r="EI57" s="27">
        <v>3.0</v>
      </c>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37">
        <v>1.0</v>
      </c>
      <c r="GI57" s="37">
        <v>0.0</v>
      </c>
      <c r="GJ57" s="37">
        <v>1.0</v>
      </c>
      <c r="GK57" s="37">
        <v>1.0</v>
      </c>
      <c r="GL57" s="37">
        <f t="shared" ref="GL57:GL60" si="23">GH57+GI57</f>
        <v>1</v>
      </c>
      <c r="GM57" s="37">
        <f t="shared" ref="GM57:GM60" si="24">GJ57+GK57</f>
        <v>2</v>
      </c>
    </row>
    <row r="58" ht="15.75" customHeight="1">
      <c r="A58" s="1">
        <v>71.0</v>
      </c>
      <c r="B58" s="2" t="s">
        <v>249</v>
      </c>
      <c r="D58" s="2" t="s">
        <v>388</v>
      </c>
      <c r="E58" s="80" t="s">
        <v>389</v>
      </c>
      <c r="F58" s="79">
        <v>2.0</v>
      </c>
      <c r="G58" s="2" t="s">
        <v>214</v>
      </c>
      <c r="H58" s="2" t="s">
        <v>370</v>
      </c>
      <c r="I58" s="81">
        <v>2.0</v>
      </c>
      <c r="J58" s="2">
        <v>12.0</v>
      </c>
      <c r="K58" s="2" t="s">
        <v>382</v>
      </c>
      <c r="L58" s="80"/>
      <c r="M58" s="2"/>
      <c r="N58" s="29">
        <v>0.930272560914</v>
      </c>
      <c r="O58" s="30">
        <v>0.1969698998</v>
      </c>
      <c r="P58" s="30">
        <v>0.6726019022</v>
      </c>
      <c r="Q58" s="2">
        <v>3.143275</v>
      </c>
      <c r="R58" s="2">
        <v>198265.023392</v>
      </c>
      <c r="S58" s="2">
        <v>701.628953</v>
      </c>
      <c r="T58" s="2">
        <v>1.022702</v>
      </c>
      <c r="U58" s="2">
        <v>3.037416</v>
      </c>
      <c r="V58" s="2">
        <v>13391.27193</v>
      </c>
      <c r="W58" s="2">
        <v>241.023726</v>
      </c>
      <c r="X58" s="2">
        <v>1.12176</v>
      </c>
      <c r="Y58" s="2">
        <v>3.566367</v>
      </c>
      <c r="Z58" s="2">
        <v>1787.181287</v>
      </c>
      <c r="AA58" s="2">
        <v>84.831295</v>
      </c>
      <c r="AB58" s="2">
        <v>1.08689</v>
      </c>
      <c r="AC58" s="2">
        <v>3.264598</v>
      </c>
      <c r="AD58" s="2">
        <v>10181.704678</v>
      </c>
      <c r="AE58" s="2">
        <v>207.55735</v>
      </c>
      <c r="AF58" s="2">
        <v>1.067899</v>
      </c>
      <c r="AG58" s="2">
        <v>3.17196</v>
      </c>
      <c r="AH58" s="31">
        <v>0.11</v>
      </c>
      <c r="AI58" s="29">
        <v>3.108852823111067</v>
      </c>
      <c r="AJ58" s="30">
        <v>0.09630433146486181</v>
      </c>
      <c r="AK58" s="30">
        <v>0.6222881850138966</v>
      </c>
      <c r="AL58" s="37">
        <v>2.82699</v>
      </c>
      <c r="AM58" s="37">
        <v>176397.644464</v>
      </c>
      <c r="AN58" s="37">
        <v>571.583387</v>
      </c>
      <c r="AO58" s="37">
        <v>0.985515</v>
      </c>
      <c r="AP58" s="37">
        <v>0.685661</v>
      </c>
      <c r="AQ58" s="37">
        <v>4754.951557</v>
      </c>
      <c r="AR58" s="37">
        <v>132.599124</v>
      </c>
      <c r="AS58" s="37">
        <v>1.161715</v>
      </c>
      <c r="AT58" s="37">
        <v>1.445676</v>
      </c>
      <c r="AU58" s="37">
        <v>993.007785</v>
      </c>
      <c r="AV58" s="37">
        <v>59.878556</v>
      </c>
      <c r="AW58" s="37">
        <v>1.238777</v>
      </c>
      <c r="AX58" s="37">
        <v>0.94861</v>
      </c>
      <c r="AY58" s="37">
        <v>6397.999135</v>
      </c>
      <c r="AZ58" s="37">
        <v>139.369955</v>
      </c>
      <c r="BA58" s="37">
        <v>0.952838</v>
      </c>
      <c r="BB58" s="37">
        <v>1.026533</v>
      </c>
      <c r="BC58" s="31">
        <v>0.103</v>
      </c>
      <c r="BD58" s="32">
        <v>0.135</v>
      </c>
      <c r="BE58" s="31">
        <v>0.11</v>
      </c>
      <c r="BF58" s="31">
        <v>0.112</v>
      </c>
      <c r="BG58" s="31">
        <v>0.128</v>
      </c>
      <c r="BH58" s="31">
        <v>0.126</v>
      </c>
      <c r="BI58" s="34"/>
      <c r="BJ58" s="34"/>
      <c r="BK58" s="34"/>
      <c r="BL58" s="34"/>
      <c r="BM58" s="34"/>
      <c r="BN58" s="34"/>
      <c r="BO58" s="34"/>
      <c r="BP58" s="34"/>
      <c r="BQ58" s="35">
        <f t="shared" si="1"/>
        <v>5</v>
      </c>
      <c r="BR58" s="36">
        <v>0.8634684714124204</v>
      </c>
      <c r="BS58" s="37">
        <v>0.20443802581105272</v>
      </c>
      <c r="BT58" s="38">
        <v>0.5960727635154566</v>
      </c>
      <c r="BU58" s="39">
        <v>0.122</v>
      </c>
      <c r="BV58" s="37">
        <v>2.757154</v>
      </c>
      <c r="BW58" s="37">
        <v>1173.1470938</v>
      </c>
      <c r="BX58" s="37">
        <v>63.80327940000001</v>
      </c>
      <c r="BY58" s="37">
        <v>0.9517937999999999</v>
      </c>
      <c r="BZ58" s="37">
        <v>1.2117188000000003</v>
      </c>
      <c r="CA58" s="37">
        <v>171866.7583628</v>
      </c>
      <c r="CB58" s="37">
        <v>573.4971512000001</v>
      </c>
      <c r="CC58" s="37">
        <v>0.992811</v>
      </c>
      <c r="CD58" s="37">
        <v>0.687957</v>
      </c>
      <c r="CE58" s="37">
        <v>4721.987811000001</v>
      </c>
      <c r="CF58" s="37">
        <v>130.1053668</v>
      </c>
      <c r="CG58" s="37">
        <v>1.1654316000000002</v>
      </c>
      <c r="CH58" s="37">
        <v>1.4249053999999999</v>
      </c>
      <c r="CI58" s="37">
        <v>7478.9392212</v>
      </c>
      <c r="CJ58" s="2">
        <v>151.321891</v>
      </c>
      <c r="CK58" s="2">
        <v>0.9554514</v>
      </c>
      <c r="CL58" s="2">
        <v>1.0318318</v>
      </c>
      <c r="CM58" s="40">
        <f t="shared" si="2"/>
        <v>3.714285714</v>
      </c>
      <c r="CN58" s="41">
        <f t="shared" si="3"/>
        <v>4</v>
      </c>
      <c r="CO58" s="2">
        <v>5.0</v>
      </c>
      <c r="CP58" s="2">
        <v>2.0</v>
      </c>
      <c r="CQ58" s="2">
        <v>2.0</v>
      </c>
      <c r="CR58" s="2">
        <v>2.0</v>
      </c>
      <c r="CS58" s="2">
        <v>5.0</v>
      </c>
      <c r="CT58" s="2">
        <v>5.0</v>
      </c>
      <c r="CU58" s="2">
        <v>5.0</v>
      </c>
      <c r="CV58" s="2">
        <v>5.0</v>
      </c>
      <c r="CW58" s="2">
        <v>5.0</v>
      </c>
      <c r="CX58" s="2">
        <f t="shared" si="4"/>
        <v>8</v>
      </c>
      <c r="CY58" s="42" t="str">
        <f t="shared" si="21"/>
        <v>0</v>
      </c>
      <c r="CZ58" s="42" t="str">
        <f t="shared" si="6"/>
        <v>0</v>
      </c>
      <c r="DA58" s="2">
        <f t="shared" si="7"/>
        <v>3</v>
      </c>
      <c r="DB58" s="42" t="str">
        <f>IF(OR(DA58&lt;2,DA58=2),"0", "1")</f>
        <v>1</v>
      </c>
      <c r="DC58" s="42" t="str">
        <f t="shared" si="8"/>
        <v>0</v>
      </c>
      <c r="DD58" s="2">
        <v>0.0</v>
      </c>
      <c r="DE58" s="27">
        <v>1.0</v>
      </c>
      <c r="DF58" s="2">
        <v>1.0</v>
      </c>
      <c r="DG58" s="27">
        <v>2.0</v>
      </c>
      <c r="DH58" s="2">
        <v>1.0</v>
      </c>
      <c r="DI58" s="27">
        <v>2.0</v>
      </c>
      <c r="DJ58" s="2">
        <v>1.0</v>
      </c>
      <c r="DK58" s="27">
        <v>2.0</v>
      </c>
      <c r="DL58" s="2">
        <v>1.0</v>
      </c>
      <c r="DM58" s="27">
        <v>2.0</v>
      </c>
      <c r="DN58" s="2">
        <v>1.0</v>
      </c>
      <c r="DO58" s="27">
        <v>2.0</v>
      </c>
      <c r="DP58" s="2">
        <v>1.0</v>
      </c>
      <c r="DQ58" s="27">
        <v>2.0</v>
      </c>
      <c r="DR58" s="2">
        <v>0.0</v>
      </c>
      <c r="DS58" s="27">
        <v>1.0</v>
      </c>
      <c r="DT58" s="2">
        <v>1.0</v>
      </c>
      <c r="DU58" s="27">
        <v>2.0</v>
      </c>
      <c r="DV58" s="2">
        <v>1.0</v>
      </c>
      <c r="DW58" s="27">
        <v>2.0</v>
      </c>
      <c r="DX58" s="2">
        <v>1.0</v>
      </c>
      <c r="DY58" s="27">
        <v>2.0</v>
      </c>
      <c r="DZ58" s="2">
        <v>1.0</v>
      </c>
      <c r="EA58" s="27">
        <v>2.0</v>
      </c>
      <c r="EB58" s="2">
        <v>1.0</v>
      </c>
      <c r="EC58" s="27">
        <v>2.0</v>
      </c>
      <c r="ED58" s="2">
        <v>1.0</v>
      </c>
      <c r="EE58" s="27">
        <v>2.0</v>
      </c>
      <c r="EF58" s="2">
        <v>1.0</v>
      </c>
      <c r="EG58" s="27">
        <v>2.0</v>
      </c>
      <c r="EH58" s="2">
        <v>1.0</v>
      </c>
      <c r="EI58" s="27">
        <v>2.0</v>
      </c>
      <c r="EJ58" s="2" t="s">
        <v>199</v>
      </c>
      <c r="EK58" s="2" t="s">
        <v>390</v>
      </c>
      <c r="EL58" s="37">
        <v>4.0</v>
      </c>
      <c r="EM58" s="37">
        <v>2.0</v>
      </c>
      <c r="EN58" s="37">
        <v>0.0</v>
      </c>
      <c r="EO58" s="37">
        <v>0.0</v>
      </c>
      <c r="EP58" s="37">
        <v>1.0</v>
      </c>
      <c r="EQ58" s="37">
        <v>1.0</v>
      </c>
      <c r="ER58" s="37">
        <v>0.0</v>
      </c>
      <c r="ES58" s="37">
        <v>1.0</v>
      </c>
      <c r="ET58" s="37">
        <v>0.0</v>
      </c>
      <c r="EU58" s="37">
        <v>0.0</v>
      </c>
      <c r="EV58" s="2"/>
      <c r="EW58" s="37">
        <v>2.0</v>
      </c>
      <c r="EX58" s="2" t="s">
        <v>201</v>
      </c>
      <c r="EY58" s="43">
        <v>40057.0</v>
      </c>
      <c r="EZ58" s="2" t="s">
        <v>214</v>
      </c>
      <c r="FA58" s="2" t="s">
        <v>262</v>
      </c>
      <c r="FB58" s="2" t="s">
        <v>203</v>
      </c>
      <c r="FC58" s="2" t="s">
        <v>205</v>
      </c>
      <c r="FD58" s="2" t="s">
        <v>205</v>
      </c>
      <c r="FE58" s="37">
        <v>0.0</v>
      </c>
      <c r="FF58" s="37">
        <v>0.0</v>
      </c>
      <c r="FG58" s="37">
        <v>1.0</v>
      </c>
      <c r="FH58" s="37">
        <v>1.0</v>
      </c>
      <c r="FI58" s="37">
        <v>0.0</v>
      </c>
      <c r="FJ58" s="37">
        <v>0.0</v>
      </c>
      <c r="FK58" s="37">
        <v>1.0</v>
      </c>
      <c r="FL58" s="2"/>
      <c r="FM58" s="2" t="s">
        <v>205</v>
      </c>
      <c r="FN58" s="37">
        <v>0.0</v>
      </c>
      <c r="FO58" s="37">
        <v>0.0</v>
      </c>
      <c r="FP58" s="37">
        <v>1.0</v>
      </c>
      <c r="FQ58" s="37">
        <v>1.0</v>
      </c>
      <c r="FR58" s="37">
        <v>0.0</v>
      </c>
      <c r="FS58" s="37">
        <v>1.0</v>
      </c>
      <c r="FT58" s="37">
        <v>1.0</v>
      </c>
      <c r="FU58" s="2"/>
      <c r="FV58" s="2" t="s">
        <v>206</v>
      </c>
      <c r="FW58" s="37">
        <v>0.0</v>
      </c>
      <c r="FX58" s="37">
        <v>1.0</v>
      </c>
      <c r="FY58" s="37">
        <v>0.0</v>
      </c>
      <c r="FZ58" s="37">
        <v>0.0</v>
      </c>
      <c r="GA58" s="37">
        <v>1.0</v>
      </c>
      <c r="GB58" s="24"/>
      <c r="GC58" s="2" t="s">
        <v>208</v>
      </c>
      <c r="GD58" s="37">
        <v>4.0</v>
      </c>
      <c r="GE58" s="2"/>
      <c r="GF58" s="2" t="s">
        <v>209</v>
      </c>
      <c r="GG58" s="2"/>
      <c r="GH58" s="37">
        <v>1.0</v>
      </c>
      <c r="GI58" s="37">
        <v>0.0</v>
      </c>
      <c r="GJ58" s="37">
        <v>0.0</v>
      </c>
      <c r="GK58" s="37">
        <v>0.0</v>
      </c>
      <c r="GL58" s="37">
        <f t="shared" si="23"/>
        <v>1</v>
      </c>
      <c r="GM58" s="37">
        <f t="shared" si="24"/>
        <v>0</v>
      </c>
    </row>
    <row r="59" ht="15.75" customHeight="1">
      <c r="A59" s="1">
        <v>72.0</v>
      </c>
      <c r="B59" s="2" t="s">
        <v>192</v>
      </c>
      <c r="D59" s="2" t="s">
        <v>252</v>
      </c>
      <c r="E59" s="80" t="s">
        <v>391</v>
      </c>
      <c r="F59" s="79">
        <v>1.0</v>
      </c>
      <c r="G59" s="2" t="s">
        <v>196</v>
      </c>
      <c r="H59" s="2" t="s">
        <v>370</v>
      </c>
      <c r="I59" s="81">
        <v>2.0</v>
      </c>
      <c r="J59" s="2">
        <v>12.0</v>
      </c>
      <c r="K59" s="2" t="s">
        <v>382</v>
      </c>
      <c r="L59" s="80"/>
      <c r="M59" s="2"/>
      <c r="N59" s="29">
        <v>0.771682025058</v>
      </c>
      <c r="O59" s="30">
        <v>0.2702624867</v>
      </c>
      <c r="P59" s="30">
        <v>0.5095051734</v>
      </c>
      <c r="Q59" s="2">
        <v>3.056</v>
      </c>
      <c r="R59" s="2">
        <v>201798.261333</v>
      </c>
      <c r="S59" s="2">
        <v>701.81988</v>
      </c>
      <c r="T59" s="2">
        <v>1.029215</v>
      </c>
      <c r="U59" s="2">
        <v>3.037698</v>
      </c>
      <c r="V59" s="2">
        <v>13707.154667</v>
      </c>
      <c r="W59" s="2">
        <v>245.152629</v>
      </c>
      <c r="X59" s="2">
        <v>1.124652</v>
      </c>
      <c r="Y59" s="2">
        <v>3.577222</v>
      </c>
      <c r="Z59" s="2">
        <v>1891.112</v>
      </c>
      <c r="AA59" s="2">
        <v>88.049119</v>
      </c>
      <c r="AB59" s="2">
        <v>1.092114</v>
      </c>
      <c r="AC59" s="2">
        <v>3.255878</v>
      </c>
      <c r="AD59" s="2">
        <v>11506.184</v>
      </c>
      <c r="AE59" s="2">
        <v>218.624074</v>
      </c>
      <c r="AF59" s="2">
        <v>1.074747</v>
      </c>
      <c r="AG59" s="2">
        <v>3.180624</v>
      </c>
      <c r="AH59" s="31">
        <v>0.11</v>
      </c>
      <c r="AI59" s="29">
        <v>3.148120167255175</v>
      </c>
      <c r="AJ59" s="30">
        <v>0.09054289645035053</v>
      </c>
      <c r="AK59" s="30">
        <v>0.620154656075789</v>
      </c>
      <c r="AL59" s="37">
        <v>2.949738</v>
      </c>
      <c r="AM59" s="37">
        <v>217949.834555</v>
      </c>
      <c r="AN59" s="37">
        <v>582.15215</v>
      </c>
      <c r="AO59" s="37">
        <v>0.988624</v>
      </c>
      <c r="AP59" s="37">
        <v>0.698339</v>
      </c>
      <c r="AQ59" s="37">
        <v>4792.611518</v>
      </c>
      <c r="AR59" s="37">
        <v>131.803104</v>
      </c>
      <c r="AS59" s="37">
        <v>1.153985</v>
      </c>
      <c r="AT59" s="37">
        <v>1.454267</v>
      </c>
      <c r="AU59" s="37">
        <v>915.304712</v>
      </c>
      <c r="AV59" s="37">
        <v>57.458277</v>
      </c>
      <c r="AW59" s="37">
        <v>1.254107</v>
      </c>
      <c r="AX59" s="37">
        <v>0.940928</v>
      </c>
      <c r="AY59" s="37">
        <v>6208.809424</v>
      </c>
      <c r="AZ59" s="37">
        <v>134.867515</v>
      </c>
      <c r="BA59" s="37">
        <v>0.949843</v>
      </c>
      <c r="BB59" s="37">
        <v>1.042503</v>
      </c>
      <c r="BC59" s="31">
        <v>0.106</v>
      </c>
      <c r="BD59" s="32">
        <v>0.135</v>
      </c>
      <c r="BE59" s="31">
        <v>0.11</v>
      </c>
      <c r="BF59" s="31">
        <v>0.118</v>
      </c>
      <c r="BG59" s="31">
        <v>0.112</v>
      </c>
      <c r="BH59" s="31">
        <v>0.126</v>
      </c>
      <c r="BI59" s="34"/>
      <c r="BJ59" s="34"/>
      <c r="BK59" s="34"/>
      <c r="BL59" s="34"/>
      <c r="BM59" s="34"/>
      <c r="BN59" s="34"/>
      <c r="BO59" s="34"/>
      <c r="BP59" s="34"/>
      <c r="BQ59" s="35">
        <f t="shared" si="1"/>
        <v>5</v>
      </c>
      <c r="BR59" s="36">
        <v>0.8576200915660828</v>
      </c>
      <c r="BS59" s="37">
        <v>0.21076370215600435</v>
      </c>
      <c r="BT59" s="38">
        <v>0.5555194632732022</v>
      </c>
      <c r="BU59" s="39">
        <v>0.12</v>
      </c>
      <c r="BV59" s="37">
        <v>2.8096264</v>
      </c>
      <c r="BW59" s="37">
        <v>1042.428941</v>
      </c>
      <c r="BX59" s="37">
        <v>60.746139199999995</v>
      </c>
      <c r="BY59" s="37">
        <v>0.9518404</v>
      </c>
      <c r="BZ59" s="37">
        <v>1.2238504000000001</v>
      </c>
      <c r="CA59" s="37">
        <v>178463.08339880002</v>
      </c>
      <c r="CB59" s="37">
        <v>579.5925886000001</v>
      </c>
      <c r="CC59" s="37">
        <v>0.9918462</v>
      </c>
      <c r="CD59" s="37">
        <v>0.6952684</v>
      </c>
      <c r="CE59" s="37">
        <v>4788.9239856</v>
      </c>
      <c r="CF59" s="37">
        <v>130.50716860000003</v>
      </c>
      <c r="CG59" s="37">
        <v>1.1626304</v>
      </c>
      <c r="CH59" s="37">
        <v>1.4293323999999998</v>
      </c>
      <c r="CI59" s="37">
        <v>6600.170132000001</v>
      </c>
      <c r="CJ59" s="2">
        <v>142.544735</v>
      </c>
      <c r="CK59" s="2">
        <v>0.9554744</v>
      </c>
      <c r="CL59" s="2">
        <v>1.0287887999999998</v>
      </c>
      <c r="CM59" s="40">
        <f t="shared" si="2"/>
        <v>3.714285714</v>
      </c>
      <c r="CN59" s="41">
        <f t="shared" si="3"/>
        <v>3.666666667</v>
      </c>
      <c r="CO59" s="2">
        <v>5.0</v>
      </c>
      <c r="CP59" s="2">
        <v>2.0</v>
      </c>
      <c r="CQ59" s="2">
        <v>5.0</v>
      </c>
      <c r="CR59" s="2">
        <v>2.0</v>
      </c>
      <c r="CS59" s="2">
        <v>5.0</v>
      </c>
      <c r="CT59" s="2">
        <v>2.0</v>
      </c>
      <c r="CU59" s="2">
        <v>5.0</v>
      </c>
      <c r="CV59" s="2">
        <v>2.0</v>
      </c>
      <c r="CW59" s="2">
        <v>5.0</v>
      </c>
      <c r="CX59" s="2">
        <f t="shared" si="4"/>
        <v>13</v>
      </c>
      <c r="CY59" s="42">
        <v>2.0</v>
      </c>
      <c r="CZ59" s="42" t="str">
        <f t="shared" si="6"/>
        <v>1</v>
      </c>
      <c r="DA59" s="2">
        <f t="shared" si="7"/>
        <v>5</v>
      </c>
      <c r="DB59" s="42">
        <v>2.0</v>
      </c>
      <c r="DC59" s="42" t="str">
        <f t="shared" si="8"/>
        <v>1</v>
      </c>
      <c r="DD59" s="2">
        <v>1.0</v>
      </c>
      <c r="DE59" s="27">
        <v>2.0</v>
      </c>
      <c r="DF59" s="2">
        <v>1.0</v>
      </c>
      <c r="DG59" s="27">
        <v>2.0</v>
      </c>
      <c r="DH59" s="2">
        <v>2.0</v>
      </c>
      <c r="DI59" s="27">
        <v>3.0</v>
      </c>
      <c r="DJ59" s="2">
        <v>1.0</v>
      </c>
      <c r="DK59" s="27">
        <v>2.0</v>
      </c>
      <c r="DL59" s="2">
        <v>2.0</v>
      </c>
      <c r="DM59" s="27">
        <v>3.0</v>
      </c>
      <c r="DN59" s="2">
        <v>1.0</v>
      </c>
      <c r="DO59" s="27">
        <v>2.0</v>
      </c>
      <c r="DP59" s="2">
        <v>0.0</v>
      </c>
      <c r="DQ59" s="27">
        <v>1.0</v>
      </c>
      <c r="DR59" s="2">
        <v>2.0</v>
      </c>
      <c r="DS59" s="27">
        <v>3.0</v>
      </c>
      <c r="DT59" s="2">
        <v>2.0</v>
      </c>
      <c r="DU59" s="27">
        <v>3.0</v>
      </c>
      <c r="DV59" s="2">
        <v>1.0</v>
      </c>
      <c r="DW59" s="27">
        <v>2.0</v>
      </c>
      <c r="DX59" s="2">
        <v>2.0</v>
      </c>
      <c r="DY59" s="27">
        <v>3.0</v>
      </c>
      <c r="DZ59" s="2">
        <v>2.0</v>
      </c>
      <c r="EA59" s="27">
        <v>3.0</v>
      </c>
      <c r="EB59" s="2">
        <v>1.0</v>
      </c>
      <c r="EC59" s="27">
        <v>2.0</v>
      </c>
      <c r="ED59" s="2">
        <v>1.0</v>
      </c>
      <c r="EE59" s="27">
        <v>2.0</v>
      </c>
      <c r="EF59" s="2">
        <v>0.0</v>
      </c>
      <c r="EG59" s="27">
        <v>1.0</v>
      </c>
      <c r="EH59" s="2">
        <v>2.0</v>
      </c>
      <c r="EI59" s="27">
        <v>3.0</v>
      </c>
      <c r="EJ59" s="2" t="s">
        <v>238</v>
      </c>
      <c r="EK59" s="2" t="s">
        <v>390</v>
      </c>
      <c r="EL59" s="37">
        <v>5.0</v>
      </c>
      <c r="EM59" s="37">
        <v>2.0</v>
      </c>
      <c r="EN59" s="37">
        <v>1.0</v>
      </c>
      <c r="EO59" s="37">
        <v>0.0</v>
      </c>
      <c r="EP59" s="37">
        <v>2.0</v>
      </c>
      <c r="EQ59" s="37">
        <v>0.0</v>
      </c>
      <c r="ER59" s="37">
        <v>0.0</v>
      </c>
      <c r="ES59" s="37">
        <v>1.0</v>
      </c>
      <c r="ET59" s="37">
        <v>0.0</v>
      </c>
      <c r="EU59" s="37">
        <v>0.0</v>
      </c>
      <c r="EV59" s="2"/>
      <c r="EW59" s="37">
        <v>2.0</v>
      </c>
      <c r="EX59" s="2" t="s">
        <v>242</v>
      </c>
      <c r="EY59" s="43">
        <v>40544.0</v>
      </c>
      <c r="EZ59" s="2" t="s">
        <v>196</v>
      </c>
      <c r="FA59" s="2" t="s">
        <v>262</v>
      </c>
      <c r="FB59" s="2" t="s">
        <v>203</v>
      </c>
      <c r="FC59" s="2" t="s">
        <v>205</v>
      </c>
      <c r="FD59" s="2" t="s">
        <v>205</v>
      </c>
      <c r="FE59" s="37">
        <v>0.0</v>
      </c>
      <c r="FF59" s="37">
        <v>0.0</v>
      </c>
      <c r="FG59" s="37">
        <v>0.0</v>
      </c>
      <c r="FH59" s="37">
        <v>0.0</v>
      </c>
      <c r="FI59" s="37">
        <v>0.0</v>
      </c>
      <c r="FJ59" s="37">
        <v>0.0</v>
      </c>
      <c r="FK59" s="37">
        <v>1.0</v>
      </c>
      <c r="FL59" s="2"/>
      <c r="FM59" s="2" t="s">
        <v>205</v>
      </c>
      <c r="FN59" s="37">
        <v>0.0</v>
      </c>
      <c r="FO59" s="37">
        <v>0.0</v>
      </c>
      <c r="FP59" s="37">
        <v>0.0</v>
      </c>
      <c r="FQ59" s="37">
        <v>0.0</v>
      </c>
      <c r="FR59" s="37">
        <v>0.0</v>
      </c>
      <c r="FS59" s="37">
        <v>0.0</v>
      </c>
      <c r="FT59" s="37">
        <v>1.0</v>
      </c>
      <c r="FU59" s="2"/>
      <c r="FV59" s="2" t="s">
        <v>280</v>
      </c>
      <c r="FW59" s="37">
        <v>0.0</v>
      </c>
      <c r="FX59" s="37">
        <v>1.0</v>
      </c>
      <c r="FY59" s="37">
        <v>0.0</v>
      </c>
      <c r="FZ59" s="37">
        <v>0.0</v>
      </c>
      <c r="GA59" s="2" t="s">
        <v>234</v>
      </c>
      <c r="GB59" s="2" t="s">
        <v>270</v>
      </c>
      <c r="GC59" s="2" t="s">
        <v>243</v>
      </c>
      <c r="GD59" s="37">
        <v>4.0</v>
      </c>
      <c r="GE59" s="2"/>
      <c r="GF59" s="2" t="s">
        <v>209</v>
      </c>
      <c r="GG59" s="2"/>
      <c r="GH59" s="37">
        <v>1.0</v>
      </c>
      <c r="GI59" s="37">
        <v>1.0</v>
      </c>
      <c r="GJ59" s="37">
        <v>1.0</v>
      </c>
      <c r="GK59" s="37">
        <v>0.0</v>
      </c>
      <c r="GL59" s="37">
        <f t="shared" si="23"/>
        <v>2</v>
      </c>
      <c r="GM59" s="37">
        <f t="shared" si="24"/>
        <v>1</v>
      </c>
    </row>
    <row r="60" ht="15.75" customHeight="1">
      <c r="A60" s="1">
        <v>73.0</v>
      </c>
      <c r="B60" s="2" t="s">
        <v>374</v>
      </c>
      <c r="D60" s="2" t="s">
        <v>386</v>
      </c>
      <c r="E60" s="80" t="s">
        <v>392</v>
      </c>
      <c r="F60" s="79">
        <v>1.0</v>
      </c>
      <c r="G60" s="2" t="s">
        <v>196</v>
      </c>
      <c r="H60" s="2" t="s">
        <v>370</v>
      </c>
      <c r="I60" s="81">
        <v>2.0</v>
      </c>
      <c r="J60" s="2">
        <v>12.0</v>
      </c>
      <c r="K60" s="2" t="s">
        <v>382</v>
      </c>
      <c r="L60" s="82">
        <v>22548.0</v>
      </c>
      <c r="M60" s="2">
        <v>4509.6</v>
      </c>
      <c r="N60" s="29">
        <v>0.796973285856</v>
      </c>
      <c r="O60" s="30">
        <v>0.241167154</v>
      </c>
      <c r="P60" s="30">
        <v>0.6085760208</v>
      </c>
      <c r="Q60" s="2">
        <v>3.021277</v>
      </c>
      <c r="R60" s="2">
        <v>199749.507979</v>
      </c>
      <c r="S60" s="2">
        <v>700.708523</v>
      </c>
      <c r="T60" s="2">
        <v>1.029911</v>
      </c>
      <c r="U60" s="2">
        <v>3.036055</v>
      </c>
      <c r="V60" s="2">
        <v>13504.664894</v>
      </c>
      <c r="W60" s="2">
        <v>243.528768</v>
      </c>
      <c r="X60" s="2">
        <v>1.126113</v>
      </c>
      <c r="Y60" s="2">
        <v>3.5771</v>
      </c>
      <c r="Z60" s="2">
        <v>1910.880319</v>
      </c>
      <c r="AA60" s="2">
        <v>88.522211</v>
      </c>
      <c r="AB60" s="2">
        <v>1.09358</v>
      </c>
      <c r="AC60" s="2">
        <v>3.252436</v>
      </c>
      <c r="AD60" s="2">
        <v>11610.49734</v>
      </c>
      <c r="AE60" s="2">
        <v>219.800146</v>
      </c>
      <c r="AF60" s="2">
        <v>1.076187</v>
      </c>
      <c r="AG60" s="2">
        <v>3.180111</v>
      </c>
      <c r="AH60" s="31">
        <v>0.11</v>
      </c>
      <c r="AI60" s="29">
        <v>3.1764342347810506</v>
      </c>
      <c r="AJ60" s="30">
        <v>0.08827014386444171</v>
      </c>
      <c r="AK60" s="30">
        <v>0.6155289574510755</v>
      </c>
      <c r="AL60" s="37">
        <v>2.945664</v>
      </c>
      <c r="AM60" s="37">
        <v>217914.288401</v>
      </c>
      <c r="AN60" s="37">
        <v>582.169414</v>
      </c>
      <c r="AO60" s="37">
        <v>0.988712</v>
      </c>
      <c r="AP60" s="37">
        <v>0.698359</v>
      </c>
      <c r="AQ60" s="37">
        <v>4790.315569</v>
      </c>
      <c r="AR60" s="37">
        <v>131.808382</v>
      </c>
      <c r="AS60" s="37">
        <v>1.154011</v>
      </c>
      <c r="AT60" s="37">
        <v>1.454483</v>
      </c>
      <c r="AU60" s="37">
        <v>918.378265</v>
      </c>
      <c r="AV60" s="37">
        <v>57.595162</v>
      </c>
      <c r="AW60" s="37">
        <v>1.254218</v>
      </c>
      <c r="AX60" s="37">
        <v>0.941131</v>
      </c>
      <c r="AY60" s="37">
        <v>6228.523511</v>
      </c>
      <c r="AZ60" s="37">
        <v>135.279272</v>
      </c>
      <c r="BA60" s="37">
        <v>0.949967</v>
      </c>
      <c r="BB60" s="37">
        <v>1.043934</v>
      </c>
      <c r="BC60" s="31">
        <v>0.105</v>
      </c>
      <c r="BD60" s="32">
        <v>0.135</v>
      </c>
      <c r="BE60" s="31">
        <v>0.11</v>
      </c>
      <c r="BF60" s="31">
        <v>0.118</v>
      </c>
      <c r="BG60" s="31">
        <v>0.112</v>
      </c>
      <c r="BH60" s="31">
        <v>0.128</v>
      </c>
      <c r="BI60" s="31">
        <v>0.126</v>
      </c>
      <c r="BJ60" s="34"/>
      <c r="BK60" s="34"/>
      <c r="BL60" s="34"/>
      <c r="BM60" s="34"/>
      <c r="BN60" s="34"/>
      <c r="BO60" s="34"/>
      <c r="BP60" s="34"/>
      <c r="BQ60" s="35">
        <f t="shared" si="1"/>
        <v>6</v>
      </c>
      <c r="BR60" s="36">
        <v>0.8609036383628582</v>
      </c>
      <c r="BS60" s="37">
        <v>0.20715612035003833</v>
      </c>
      <c r="BT60" s="38">
        <v>0.548545370995252</v>
      </c>
      <c r="BU60" s="39">
        <v>0.122</v>
      </c>
      <c r="BV60" s="37">
        <v>2.782537</v>
      </c>
      <c r="BW60" s="37">
        <v>1105.73186</v>
      </c>
      <c r="BX60" s="37">
        <v>62.274295333333335</v>
      </c>
      <c r="BY60" s="37">
        <v>0.9506115</v>
      </c>
      <c r="BZ60" s="37">
        <v>1.2196603333333333</v>
      </c>
      <c r="CA60" s="37">
        <v>177006.188</v>
      </c>
      <c r="CB60" s="37">
        <v>577.3451985</v>
      </c>
      <c r="CC60" s="37">
        <v>0.9919666666666668</v>
      </c>
      <c r="CD60" s="37">
        <v>0.6925726666666666</v>
      </c>
      <c r="CE60" s="37">
        <v>4849.8825320000005</v>
      </c>
      <c r="CF60" s="37">
        <v>131.0903175</v>
      </c>
      <c r="CG60" s="37">
        <v>1.1629543333333332</v>
      </c>
      <c r="CH60" s="37">
        <v>1.4293635</v>
      </c>
      <c r="CI60" s="37">
        <v>7051.391815</v>
      </c>
      <c r="CJ60" s="2">
        <v>146.89048233333332</v>
      </c>
      <c r="CK60" s="2">
        <v>0.9540981666666668</v>
      </c>
      <c r="CL60" s="2">
        <v>1.0314645</v>
      </c>
      <c r="CM60" s="40">
        <f t="shared" si="2"/>
        <v>4.571428571</v>
      </c>
      <c r="CN60" s="41">
        <f t="shared" si="3"/>
        <v>4</v>
      </c>
      <c r="CO60" s="2">
        <v>6.0</v>
      </c>
      <c r="CP60" s="2">
        <v>2.0</v>
      </c>
      <c r="CQ60" s="2">
        <v>5.0</v>
      </c>
      <c r="CR60" s="2">
        <v>5.0</v>
      </c>
      <c r="CS60" s="2">
        <v>5.0</v>
      </c>
      <c r="CT60" s="2">
        <v>4.0</v>
      </c>
      <c r="CU60" s="2">
        <v>5.0</v>
      </c>
      <c r="CV60" s="2">
        <v>2.0</v>
      </c>
      <c r="CW60" s="2">
        <v>2.0</v>
      </c>
      <c r="CX60" s="2">
        <f t="shared" si="4"/>
        <v>5</v>
      </c>
      <c r="CY60" s="42" t="str">
        <f t="shared" ref="CY60:CY61" si="25">IF(OR(CX60&lt;9,CX60=9),"0", "1")</f>
        <v>0</v>
      </c>
      <c r="CZ60" s="42" t="str">
        <f t="shared" si="6"/>
        <v>0</v>
      </c>
      <c r="DA60" s="2">
        <f t="shared" si="7"/>
        <v>0</v>
      </c>
      <c r="DB60" s="42" t="str">
        <f>IF(OR(DA60&lt;2,DA60=2),"0", "1")</f>
        <v>0</v>
      </c>
      <c r="DC60" s="42" t="str">
        <f t="shared" si="8"/>
        <v>0</v>
      </c>
      <c r="DD60" s="2">
        <v>1.0</v>
      </c>
      <c r="DE60" s="27">
        <v>2.0</v>
      </c>
      <c r="DF60" s="2">
        <v>1.0</v>
      </c>
      <c r="DG60" s="27">
        <v>2.0</v>
      </c>
      <c r="DH60" s="2">
        <v>0.0</v>
      </c>
      <c r="DI60" s="27">
        <v>1.0</v>
      </c>
      <c r="DJ60" s="2">
        <v>0.0</v>
      </c>
      <c r="DK60" s="27">
        <v>1.0</v>
      </c>
      <c r="DL60" s="2">
        <v>1.0</v>
      </c>
      <c r="DM60" s="27">
        <v>2.0</v>
      </c>
      <c r="DN60" s="2">
        <v>0.0</v>
      </c>
      <c r="DO60" s="27">
        <v>1.0</v>
      </c>
      <c r="DP60" s="2">
        <v>0.0</v>
      </c>
      <c r="DQ60" s="27">
        <v>1.0</v>
      </c>
      <c r="DR60" s="2">
        <v>1.0</v>
      </c>
      <c r="DS60" s="27">
        <v>2.0</v>
      </c>
      <c r="DT60" s="2">
        <v>0.0</v>
      </c>
      <c r="DU60" s="27">
        <v>1.0</v>
      </c>
      <c r="DV60" s="2">
        <v>1.0</v>
      </c>
      <c r="DW60" s="27">
        <v>2.0</v>
      </c>
      <c r="DX60" s="2">
        <v>0.0</v>
      </c>
      <c r="DY60" s="27">
        <v>1.0</v>
      </c>
      <c r="DZ60" s="2">
        <v>0.0</v>
      </c>
      <c r="EA60" s="27">
        <v>1.0</v>
      </c>
      <c r="EB60" s="2">
        <v>0.0</v>
      </c>
      <c r="EC60" s="27">
        <v>1.0</v>
      </c>
      <c r="ED60" s="2">
        <v>0.0</v>
      </c>
      <c r="EE60" s="27">
        <v>1.0</v>
      </c>
      <c r="EF60" s="2">
        <v>0.0</v>
      </c>
      <c r="EG60" s="27">
        <v>1.0</v>
      </c>
      <c r="EH60" s="2">
        <v>1.0</v>
      </c>
      <c r="EI60" s="27">
        <v>2.0</v>
      </c>
      <c r="EJ60" s="2" t="s">
        <v>199</v>
      </c>
      <c r="EK60" s="2"/>
      <c r="EL60" s="37">
        <v>3.0</v>
      </c>
      <c r="EM60" s="37">
        <v>2.0</v>
      </c>
      <c r="EN60" s="37">
        <v>0.0</v>
      </c>
      <c r="EO60" s="37">
        <v>0.0</v>
      </c>
      <c r="EP60" s="37">
        <v>1.0</v>
      </c>
      <c r="EQ60" s="37">
        <v>0.0</v>
      </c>
      <c r="ER60" s="37">
        <v>1.0</v>
      </c>
      <c r="ES60" s="2"/>
      <c r="ET60" s="2"/>
      <c r="EU60" s="2"/>
      <c r="EV60" s="2"/>
      <c r="EW60" s="37">
        <v>1.0</v>
      </c>
      <c r="EX60" s="2" t="s">
        <v>201</v>
      </c>
      <c r="EY60" s="24"/>
      <c r="EZ60" s="2" t="s">
        <v>196</v>
      </c>
      <c r="FA60" s="2" t="s">
        <v>262</v>
      </c>
      <c r="FB60" s="2" t="s">
        <v>326</v>
      </c>
      <c r="FC60" s="2" t="s">
        <v>204</v>
      </c>
      <c r="FD60" s="2" t="s">
        <v>205</v>
      </c>
      <c r="FE60" s="37">
        <v>0.0</v>
      </c>
      <c r="FF60" s="37">
        <v>0.0</v>
      </c>
      <c r="FG60" s="37">
        <v>1.0</v>
      </c>
      <c r="FH60" s="37">
        <v>1.0</v>
      </c>
      <c r="FI60" s="37">
        <v>0.0</v>
      </c>
      <c r="FJ60" s="37">
        <v>0.0</v>
      </c>
      <c r="FK60" s="37">
        <v>1.0</v>
      </c>
      <c r="FL60" s="2"/>
      <c r="FM60" s="2" t="s">
        <v>205</v>
      </c>
      <c r="FN60" s="37">
        <v>0.0</v>
      </c>
      <c r="FO60" s="37">
        <v>0.0</v>
      </c>
      <c r="FP60" s="37">
        <v>0.0</v>
      </c>
      <c r="FQ60" s="37">
        <v>0.0</v>
      </c>
      <c r="FR60" s="37">
        <v>0.0</v>
      </c>
      <c r="FS60" s="37">
        <v>1.0</v>
      </c>
      <c r="FT60" s="37">
        <v>0.0</v>
      </c>
      <c r="FU60" s="2"/>
      <c r="FV60" s="2" t="s">
        <v>206</v>
      </c>
      <c r="FW60" s="37">
        <v>1.0</v>
      </c>
      <c r="FX60" s="37">
        <v>0.0</v>
      </c>
      <c r="FY60" s="37">
        <v>0.0</v>
      </c>
      <c r="FZ60" s="37">
        <v>0.0</v>
      </c>
      <c r="GA60" s="37">
        <v>2.0</v>
      </c>
      <c r="GB60" s="2" t="s">
        <v>270</v>
      </c>
      <c r="GC60" s="2" t="s">
        <v>243</v>
      </c>
      <c r="GD60" s="37">
        <v>4.0</v>
      </c>
      <c r="GE60" s="2"/>
      <c r="GF60" s="2" t="s">
        <v>209</v>
      </c>
      <c r="GG60" s="2"/>
      <c r="GH60" s="37">
        <v>2.0</v>
      </c>
      <c r="GI60" s="37">
        <v>1.0</v>
      </c>
      <c r="GJ60" s="37">
        <v>3.0</v>
      </c>
      <c r="GK60" s="37">
        <v>1.0</v>
      </c>
      <c r="GL60" s="37">
        <f t="shared" si="23"/>
        <v>3</v>
      </c>
      <c r="GM60" s="37">
        <f t="shared" si="24"/>
        <v>4</v>
      </c>
    </row>
    <row r="61" ht="15.75" customHeight="1">
      <c r="A61" s="1">
        <v>74.0</v>
      </c>
      <c r="B61" s="2" t="s">
        <v>292</v>
      </c>
      <c r="C61" s="2" t="s">
        <v>255</v>
      </c>
      <c r="D61" s="2" t="s">
        <v>277</v>
      </c>
      <c r="E61" s="2" t="s">
        <v>393</v>
      </c>
      <c r="F61" s="2">
        <v>2.0</v>
      </c>
      <c r="G61" s="2" t="s">
        <v>214</v>
      </c>
      <c r="H61" s="2" t="s">
        <v>370</v>
      </c>
      <c r="I61" s="81">
        <v>2.0</v>
      </c>
      <c r="J61" s="2">
        <v>12.0</v>
      </c>
      <c r="K61" s="2" t="s">
        <v>394</v>
      </c>
      <c r="L61" s="82">
        <v>9897.0</v>
      </c>
      <c r="M61" s="2">
        <v>3299.0</v>
      </c>
      <c r="N61" s="29">
        <v>0.522618085638</v>
      </c>
      <c r="O61" s="30">
        <v>0.1782960592</v>
      </c>
      <c r="P61" s="30">
        <v>0.470774903</v>
      </c>
      <c r="Q61" s="2">
        <v>3.007299</v>
      </c>
      <c r="R61" s="2">
        <v>160255.890511</v>
      </c>
      <c r="S61" s="2">
        <v>693.875675</v>
      </c>
      <c r="T61" s="2">
        <v>1.053065</v>
      </c>
      <c r="U61" s="2">
        <v>3.025952</v>
      </c>
      <c r="V61" s="2">
        <v>14280.100365</v>
      </c>
      <c r="W61" s="2">
        <v>253.098463</v>
      </c>
      <c r="X61" s="2">
        <v>1.165839</v>
      </c>
      <c r="Y61" s="2">
        <v>3.624224</v>
      </c>
      <c r="Z61" s="2">
        <v>2680.208029</v>
      </c>
      <c r="AA61" s="2">
        <v>111.038477</v>
      </c>
      <c r="AB61" s="2">
        <v>1.140712</v>
      </c>
      <c r="AC61" s="2">
        <v>3.305936</v>
      </c>
      <c r="AD61" s="2">
        <v>16314.770073</v>
      </c>
      <c r="AE61" s="2">
        <v>271.916051</v>
      </c>
      <c r="AF61" s="2">
        <v>1.115595</v>
      </c>
      <c r="AG61" s="2">
        <v>3.249214</v>
      </c>
      <c r="AH61" s="31">
        <v>0.14</v>
      </c>
      <c r="AI61" s="29">
        <v>2.775614214860669</v>
      </c>
      <c r="AJ61" s="30">
        <v>0.12619394333854744</v>
      </c>
      <c r="AK61" s="30">
        <v>0.49495082960151715</v>
      </c>
      <c r="AL61" s="37">
        <v>2.835387</v>
      </c>
      <c r="AM61" s="37">
        <v>186195.426056</v>
      </c>
      <c r="AN61" s="37">
        <v>575.733745</v>
      </c>
      <c r="AO61" s="37">
        <v>0.987967</v>
      </c>
      <c r="AP61" s="37">
        <v>0.69064</v>
      </c>
      <c r="AQ61" s="37">
        <v>4885.456866</v>
      </c>
      <c r="AR61" s="37">
        <v>135.33995</v>
      </c>
      <c r="AS61" s="37">
        <v>1.160166</v>
      </c>
      <c r="AT61" s="37">
        <v>1.450402</v>
      </c>
      <c r="AU61" s="37">
        <v>1003.881162</v>
      </c>
      <c r="AV61" s="37">
        <v>60.263729</v>
      </c>
      <c r="AW61" s="37">
        <v>1.235777</v>
      </c>
      <c r="AX61" s="37">
        <v>0.947793</v>
      </c>
      <c r="AY61" s="37">
        <v>6458.110915</v>
      </c>
      <c r="AZ61" s="37">
        <v>140.76609</v>
      </c>
      <c r="BA61" s="37">
        <v>0.95201</v>
      </c>
      <c r="BB61" s="37">
        <v>1.029597</v>
      </c>
      <c r="BC61" s="31">
        <v>0.128</v>
      </c>
      <c r="BD61" s="32">
        <v>0.135</v>
      </c>
      <c r="BE61" s="31">
        <v>0.14</v>
      </c>
      <c r="BF61" s="34"/>
      <c r="BG61" s="34"/>
      <c r="BH61" s="34"/>
      <c r="BI61" s="34"/>
      <c r="BJ61" s="34"/>
      <c r="BK61" s="34"/>
      <c r="BL61" s="34"/>
      <c r="BM61" s="34"/>
      <c r="BN61" s="34"/>
      <c r="BO61" s="34"/>
      <c r="BP61" s="34"/>
      <c r="BQ61" s="35">
        <f t="shared" si="1"/>
        <v>2</v>
      </c>
      <c r="BR61" s="36">
        <v>0.7274869139022692</v>
      </c>
      <c r="BS61" s="37">
        <v>0.19928195688901315</v>
      </c>
      <c r="BT61" s="38">
        <v>0.5081230709707747</v>
      </c>
      <c r="BU61" s="91">
        <v>0.138</v>
      </c>
      <c r="BV61" s="37">
        <v>2.6681464999999998</v>
      </c>
      <c r="BW61" s="37">
        <v>1296.8876925</v>
      </c>
      <c r="BX61" s="37">
        <v>69.247675</v>
      </c>
      <c r="BY61" s="37">
        <v>0.9525835</v>
      </c>
      <c r="BZ61" s="37">
        <v>1.2311535</v>
      </c>
      <c r="CA61" s="37">
        <v>136776.6763785</v>
      </c>
      <c r="CB61" s="37">
        <v>562.802825</v>
      </c>
      <c r="CC61" s="37">
        <v>0.9806315000000001</v>
      </c>
      <c r="CD61" s="37">
        <v>0.6751290000000001</v>
      </c>
      <c r="CE61" s="37">
        <v>5471.675085</v>
      </c>
      <c r="CF61" s="37">
        <v>134.08015899999998</v>
      </c>
      <c r="CG61" s="37">
        <v>1.1778155</v>
      </c>
      <c r="CH61" s="37">
        <v>1.4623915</v>
      </c>
      <c r="CI61" s="37">
        <v>9046.814639</v>
      </c>
      <c r="CJ61" s="2">
        <v>165.88762000000003</v>
      </c>
      <c r="CK61" s="2">
        <v>0.9531259999999999</v>
      </c>
      <c r="CL61" s="2">
        <v>1.0308005</v>
      </c>
      <c r="CM61" s="40">
        <f t="shared" si="2"/>
        <v>3</v>
      </c>
      <c r="CN61" s="41">
        <f t="shared" si="3"/>
        <v>3</v>
      </c>
      <c r="CO61" s="2">
        <v>4.0</v>
      </c>
      <c r="CP61" s="2">
        <v>2.0</v>
      </c>
      <c r="CQ61" s="2">
        <v>3.0</v>
      </c>
      <c r="CR61" s="2">
        <v>6.0</v>
      </c>
      <c r="CS61" s="2">
        <v>2.0</v>
      </c>
      <c r="CT61" s="2">
        <v>1.0</v>
      </c>
      <c r="CU61" s="2">
        <v>3.0</v>
      </c>
      <c r="CV61" s="2">
        <v>3.0</v>
      </c>
      <c r="CW61" s="2">
        <v>3.0</v>
      </c>
      <c r="CX61" s="2">
        <f t="shared" si="4"/>
        <v>10</v>
      </c>
      <c r="CY61" s="42" t="str">
        <f t="shared" si="25"/>
        <v>1</v>
      </c>
      <c r="CZ61" s="42" t="str">
        <f t="shared" si="6"/>
        <v>1</v>
      </c>
      <c r="DA61" s="2">
        <f t="shared" si="7"/>
        <v>5</v>
      </c>
      <c r="DB61" s="42">
        <v>2.0</v>
      </c>
      <c r="DC61" s="42" t="str">
        <f t="shared" si="8"/>
        <v>1</v>
      </c>
      <c r="DD61" s="2">
        <v>2.0</v>
      </c>
      <c r="DE61" s="27">
        <v>3.0</v>
      </c>
      <c r="DF61" s="2">
        <v>1.0</v>
      </c>
      <c r="DG61" s="27">
        <v>2.0</v>
      </c>
      <c r="DH61" s="2">
        <v>1.0</v>
      </c>
      <c r="DI61" s="27">
        <v>2.0</v>
      </c>
      <c r="DJ61" s="2">
        <v>1.0</v>
      </c>
      <c r="DK61" s="27">
        <v>2.0</v>
      </c>
      <c r="DL61" s="2">
        <v>0.0</v>
      </c>
      <c r="DM61" s="27">
        <v>1.0</v>
      </c>
      <c r="DN61" s="2">
        <v>2.0</v>
      </c>
      <c r="DO61" s="27">
        <v>3.0</v>
      </c>
      <c r="DP61" s="2">
        <v>2.0</v>
      </c>
      <c r="DQ61" s="27">
        <v>3.0</v>
      </c>
      <c r="DR61" s="2">
        <v>1.0</v>
      </c>
      <c r="DS61" s="27">
        <v>2.0</v>
      </c>
      <c r="DT61" s="2">
        <v>0.0</v>
      </c>
      <c r="DU61" s="27">
        <v>1.0</v>
      </c>
      <c r="DV61" s="2">
        <v>0.0</v>
      </c>
      <c r="DW61" s="27">
        <v>1.0</v>
      </c>
      <c r="DX61" s="2">
        <v>2.0</v>
      </c>
      <c r="DY61" s="27">
        <v>3.0</v>
      </c>
      <c r="DZ61" s="2">
        <v>2.0</v>
      </c>
      <c r="EA61" s="27">
        <v>3.0</v>
      </c>
      <c r="EB61" s="2">
        <v>1.0</v>
      </c>
      <c r="EC61" s="27">
        <v>2.0</v>
      </c>
      <c r="ED61" s="2">
        <v>2.0</v>
      </c>
      <c r="EE61" s="27">
        <v>3.0</v>
      </c>
      <c r="EF61" s="2">
        <v>1.0</v>
      </c>
      <c r="EG61" s="27">
        <v>2.0</v>
      </c>
      <c r="EH61" s="2">
        <v>1.0</v>
      </c>
      <c r="EI61" s="27">
        <v>2.0</v>
      </c>
      <c r="EJ61" s="2" t="s">
        <v>199</v>
      </c>
      <c r="EK61" s="2" t="s">
        <v>372</v>
      </c>
      <c r="EL61" s="37">
        <v>4.0</v>
      </c>
      <c r="EM61" s="37">
        <v>3.0</v>
      </c>
      <c r="EN61" s="37">
        <v>0.0</v>
      </c>
      <c r="EO61" s="37">
        <v>1.0</v>
      </c>
      <c r="EP61" s="37">
        <v>0.0</v>
      </c>
      <c r="EQ61" s="37">
        <v>0.0</v>
      </c>
      <c r="ER61" s="37">
        <v>1.0</v>
      </c>
      <c r="ES61" s="2"/>
      <c r="ET61" s="2"/>
      <c r="EU61" s="2"/>
      <c r="EV61" s="2"/>
      <c r="EW61" s="37">
        <v>1.0</v>
      </c>
      <c r="EX61" s="2" t="s">
        <v>201</v>
      </c>
      <c r="EY61" s="43">
        <v>40269.0</v>
      </c>
      <c r="EZ61" s="2" t="s">
        <v>214</v>
      </c>
      <c r="FA61" s="2" t="s">
        <v>262</v>
      </c>
      <c r="FB61" s="2" t="s">
        <v>203</v>
      </c>
      <c r="FC61" s="2" t="s">
        <v>204</v>
      </c>
      <c r="FD61" s="2" t="s">
        <v>205</v>
      </c>
      <c r="FE61" s="37">
        <v>0.0</v>
      </c>
      <c r="FF61" s="37">
        <v>0.0</v>
      </c>
      <c r="FG61" s="37">
        <v>0.0</v>
      </c>
      <c r="FH61" s="37">
        <v>0.0</v>
      </c>
      <c r="FI61" s="37">
        <v>0.0</v>
      </c>
      <c r="FJ61" s="37">
        <v>0.0</v>
      </c>
      <c r="FK61" s="37">
        <v>1.0</v>
      </c>
      <c r="FL61" s="2"/>
      <c r="FM61" s="2" t="s">
        <v>205</v>
      </c>
      <c r="FN61" s="37">
        <v>0.0</v>
      </c>
      <c r="FO61" s="37">
        <v>0.0</v>
      </c>
      <c r="FP61" s="37">
        <v>0.0</v>
      </c>
      <c r="FQ61" s="37">
        <v>0.0</v>
      </c>
      <c r="FR61" s="37">
        <v>0.0</v>
      </c>
      <c r="FS61" s="37">
        <v>0.0</v>
      </c>
      <c r="FT61" s="37">
        <v>1.0</v>
      </c>
      <c r="FU61" s="2"/>
      <c r="FV61" s="2" t="s">
        <v>217</v>
      </c>
      <c r="FW61" s="37">
        <v>0.0</v>
      </c>
      <c r="FX61" s="37">
        <v>0.0</v>
      </c>
      <c r="FY61" s="37">
        <v>0.0</v>
      </c>
      <c r="FZ61" s="37">
        <v>0.0</v>
      </c>
      <c r="GA61" s="24"/>
      <c r="GB61" s="2"/>
      <c r="GC61" s="2" t="s">
        <v>299</v>
      </c>
      <c r="GD61" s="37">
        <v>4.0</v>
      </c>
      <c r="GE61" s="2"/>
      <c r="GF61" s="2" t="s">
        <v>286</v>
      </c>
      <c r="GG61" s="2" t="s">
        <v>395</v>
      </c>
      <c r="GH61" s="2"/>
      <c r="GI61" s="2"/>
      <c r="GJ61" s="2"/>
      <c r="GK61" s="2"/>
      <c r="GL61" s="37"/>
      <c r="GM61" s="37"/>
    </row>
    <row r="62" ht="15.75" customHeight="1">
      <c r="A62" s="1">
        <v>75.0</v>
      </c>
      <c r="B62" s="2" t="s">
        <v>396</v>
      </c>
      <c r="C62" s="2" t="s">
        <v>193</v>
      </c>
      <c r="D62" s="2" t="s">
        <v>288</v>
      </c>
      <c r="E62" s="80" t="s">
        <v>397</v>
      </c>
      <c r="F62" s="79">
        <v>1.0</v>
      </c>
      <c r="G62" s="2" t="s">
        <v>196</v>
      </c>
      <c r="H62" s="2" t="s">
        <v>370</v>
      </c>
      <c r="I62" s="81">
        <v>2.0</v>
      </c>
      <c r="J62" s="2">
        <v>12.0</v>
      </c>
      <c r="K62" s="2" t="s">
        <v>394</v>
      </c>
      <c r="L62" s="82">
        <v>21234.0</v>
      </c>
      <c r="M62" s="2">
        <v>4246.8</v>
      </c>
      <c r="N62" s="29">
        <v>0.795913108196</v>
      </c>
      <c r="O62" s="30">
        <v>0.1846302604</v>
      </c>
      <c r="P62" s="30">
        <v>0.4529987355</v>
      </c>
      <c r="Q62" s="2">
        <v>3.048544</v>
      </c>
      <c r="R62" s="2">
        <v>115672.569579</v>
      </c>
      <c r="S62" s="2">
        <v>633.48054</v>
      </c>
      <c r="T62" s="2">
        <v>1.008303</v>
      </c>
      <c r="U62" s="2">
        <v>2.936653</v>
      </c>
      <c r="V62" s="2">
        <v>7230.252427</v>
      </c>
      <c r="W62" s="2">
        <v>185.558519</v>
      </c>
      <c r="X62" s="2">
        <v>1.132183</v>
      </c>
      <c r="Y62" s="2">
        <v>3.501163</v>
      </c>
      <c r="Z62" s="2">
        <v>1657.145631</v>
      </c>
      <c r="AA62" s="2">
        <v>80.855749</v>
      </c>
      <c r="AB62" s="2">
        <v>1.112303</v>
      </c>
      <c r="AC62" s="2">
        <v>3.243755</v>
      </c>
      <c r="AD62" s="2">
        <v>9674.064725</v>
      </c>
      <c r="AE62" s="2">
        <v>198.59741</v>
      </c>
      <c r="AF62" s="2">
        <v>1.068812</v>
      </c>
      <c r="AG62" s="2">
        <v>3.125947</v>
      </c>
      <c r="AH62" s="31">
        <v>0.12</v>
      </c>
      <c r="AI62" s="29">
        <v>2.1679295940863854</v>
      </c>
      <c r="AJ62" s="30">
        <v>0.08190054266189802</v>
      </c>
      <c r="AK62" s="30">
        <v>0.5392480943095314</v>
      </c>
      <c r="AL62" s="37">
        <v>2.89083</v>
      </c>
      <c r="AM62" s="37">
        <v>154627.983624</v>
      </c>
      <c r="AN62" s="37">
        <v>559.823765</v>
      </c>
      <c r="AO62" s="37">
        <v>0.97038</v>
      </c>
      <c r="AP62" s="37">
        <v>0.671555</v>
      </c>
      <c r="AQ62" s="37">
        <v>4333.728166</v>
      </c>
      <c r="AR62" s="37">
        <v>125.331109</v>
      </c>
      <c r="AS62" s="37">
        <v>1.155204</v>
      </c>
      <c r="AT62" s="37">
        <v>1.438745</v>
      </c>
      <c r="AU62" s="37">
        <v>1010.974891</v>
      </c>
      <c r="AV62" s="37">
        <v>59.136263</v>
      </c>
      <c r="AW62" s="37">
        <v>1.251378</v>
      </c>
      <c r="AX62" s="37">
        <v>0.949351</v>
      </c>
      <c r="AY62" s="37">
        <v>6578.41048</v>
      </c>
      <c r="AZ62" s="37">
        <v>138.016004</v>
      </c>
      <c r="BA62" s="37">
        <v>0.954053</v>
      </c>
      <c r="BB62" s="37">
        <v>1.048757</v>
      </c>
      <c r="BC62" s="31">
        <v>0.116</v>
      </c>
      <c r="BD62" s="32">
        <v>0.135</v>
      </c>
      <c r="BE62" s="31">
        <v>0.12</v>
      </c>
      <c r="BF62" s="31">
        <v>0.126</v>
      </c>
      <c r="BG62" s="31">
        <v>0.148</v>
      </c>
      <c r="BH62" s="31">
        <v>0.148</v>
      </c>
      <c r="BI62" s="31">
        <v>0.119</v>
      </c>
      <c r="BJ62" s="31">
        <v>0.138</v>
      </c>
      <c r="BK62" s="31">
        <v>0.11</v>
      </c>
      <c r="BL62" s="31">
        <v>0.148</v>
      </c>
      <c r="BM62" s="31">
        <v>0.132</v>
      </c>
      <c r="BN62" s="34"/>
      <c r="BO62" s="34"/>
      <c r="BP62" s="34"/>
      <c r="BQ62" s="35">
        <f t="shared" si="1"/>
        <v>10</v>
      </c>
      <c r="BR62" s="36">
        <v>0.6530548677311129</v>
      </c>
      <c r="BS62" s="37">
        <v>0.13068271011511182</v>
      </c>
      <c r="BT62" s="38">
        <v>0.5057435118423519</v>
      </c>
      <c r="BU62" s="39">
        <v>0.132</v>
      </c>
      <c r="BV62" s="37">
        <v>2.741245</v>
      </c>
      <c r="BW62" s="37">
        <v>1254.4104633333332</v>
      </c>
      <c r="BX62" s="37">
        <v>67.66394477777777</v>
      </c>
      <c r="BY62" s="37">
        <v>0.9538037777777778</v>
      </c>
      <c r="BZ62" s="37">
        <v>1.2326505555555556</v>
      </c>
      <c r="CA62" s="37">
        <v>151305.5642892222</v>
      </c>
      <c r="CB62" s="37">
        <v>562.9094026666667</v>
      </c>
      <c r="CC62" s="37">
        <v>0.9875332222222222</v>
      </c>
      <c r="CD62" s="37">
        <v>0.675257</v>
      </c>
      <c r="CE62" s="37">
        <v>4955.4842747777775</v>
      </c>
      <c r="CF62" s="37">
        <v>134.18868244444442</v>
      </c>
      <c r="CG62" s="37">
        <v>1.1744151111111112</v>
      </c>
      <c r="CH62" s="37">
        <v>1.4504821111111115</v>
      </c>
      <c r="CI62" s="37">
        <v>8210.167825888888</v>
      </c>
      <c r="CJ62" s="2">
        <v>160.74703911111112</v>
      </c>
      <c r="CK62" s="2">
        <v>0.9560722222222223</v>
      </c>
      <c r="CL62" s="2">
        <v>1.0446785555555556</v>
      </c>
      <c r="CM62" s="40">
        <f t="shared" si="2"/>
        <v>3.285714286</v>
      </c>
      <c r="CN62" s="41">
        <f t="shared" si="3"/>
        <v>3.777777778</v>
      </c>
      <c r="CO62" s="2">
        <v>6.0</v>
      </c>
      <c r="CP62" s="2">
        <v>2.0</v>
      </c>
      <c r="CQ62" s="2">
        <v>3.0</v>
      </c>
      <c r="CR62" s="2">
        <v>1.0</v>
      </c>
      <c r="CS62" s="2">
        <v>5.0</v>
      </c>
      <c r="CT62" s="2">
        <v>4.0</v>
      </c>
      <c r="CU62" s="2">
        <v>2.0</v>
      </c>
      <c r="CV62" s="2">
        <v>6.0</v>
      </c>
      <c r="CW62" s="2">
        <v>5.0</v>
      </c>
      <c r="CX62" s="2">
        <f t="shared" si="4"/>
        <v>12</v>
      </c>
      <c r="CY62" s="42">
        <v>2.0</v>
      </c>
      <c r="CZ62" s="42" t="str">
        <f t="shared" si="6"/>
        <v>1</v>
      </c>
      <c r="DA62" s="2">
        <f t="shared" si="7"/>
        <v>4</v>
      </c>
      <c r="DB62" s="42">
        <v>2.0</v>
      </c>
      <c r="DC62" s="42" t="str">
        <f t="shared" si="8"/>
        <v>1</v>
      </c>
      <c r="DD62" s="2">
        <v>1.0</v>
      </c>
      <c r="DE62" s="27">
        <v>2.0</v>
      </c>
      <c r="DF62" s="2">
        <v>1.0</v>
      </c>
      <c r="DG62" s="27">
        <v>2.0</v>
      </c>
      <c r="DH62" s="2">
        <v>2.0</v>
      </c>
      <c r="DI62" s="27">
        <v>3.0</v>
      </c>
      <c r="DJ62" s="2">
        <v>0.0</v>
      </c>
      <c r="DK62" s="27">
        <v>1.0</v>
      </c>
      <c r="DL62" s="2">
        <v>1.0</v>
      </c>
      <c r="DM62" s="27">
        <v>2.0</v>
      </c>
      <c r="DN62" s="2">
        <v>2.0</v>
      </c>
      <c r="DO62" s="27">
        <v>3.0</v>
      </c>
      <c r="DP62" s="2">
        <v>2.0</v>
      </c>
      <c r="DQ62" s="27">
        <v>3.0</v>
      </c>
      <c r="DR62" s="2">
        <v>2.0</v>
      </c>
      <c r="DS62" s="27">
        <v>3.0</v>
      </c>
      <c r="DT62" s="2">
        <v>0.0</v>
      </c>
      <c r="DU62" s="27">
        <v>1.0</v>
      </c>
      <c r="DV62" s="2">
        <v>1.0</v>
      </c>
      <c r="DW62" s="27">
        <v>2.0</v>
      </c>
      <c r="DX62" s="2">
        <v>2.0</v>
      </c>
      <c r="DY62" s="27">
        <v>3.0</v>
      </c>
      <c r="DZ62" s="2">
        <v>2.0</v>
      </c>
      <c r="EA62" s="27">
        <v>3.0</v>
      </c>
      <c r="EB62" s="2">
        <v>0.0</v>
      </c>
      <c r="EC62" s="27">
        <v>1.0</v>
      </c>
      <c r="ED62" s="2">
        <v>2.0</v>
      </c>
      <c r="EE62" s="27">
        <v>3.0</v>
      </c>
      <c r="EF62" s="2">
        <v>2.0</v>
      </c>
      <c r="EG62" s="27">
        <v>3.0</v>
      </c>
      <c r="EH62" s="2">
        <v>2.0</v>
      </c>
      <c r="EI62" s="27">
        <v>3.0</v>
      </c>
      <c r="EJ62" s="2" t="s">
        <v>199</v>
      </c>
      <c r="EK62" s="2" t="s">
        <v>372</v>
      </c>
      <c r="EL62" s="37">
        <v>4.0</v>
      </c>
      <c r="EM62" s="37">
        <v>2.0</v>
      </c>
      <c r="EN62" s="37">
        <v>0.0</v>
      </c>
      <c r="EO62" s="37">
        <v>1.0</v>
      </c>
      <c r="EP62" s="37">
        <v>1.0</v>
      </c>
      <c r="EQ62" s="37">
        <v>0.0</v>
      </c>
      <c r="ER62" s="37">
        <v>1.0</v>
      </c>
      <c r="ES62" s="2"/>
      <c r="ET62" s="2"/>
      <c r="EU62" s="2"/>
      <c r="EV62" s="2"/>
      <c r="EW62" s="37">
        <v>2.0</v>
      </c>
      <c r="EX62" s="2" t="s">
        <v>201</v>
      </c>
      <c r="EY62" s="43">
        <v>40299.0</v>
      </c>
      <c r="EZ62" s="2" t="s">
        <v>196</v>
      </c>
      <c r="FA62" s="2" t="s">
        <v>262</v>
      </c>
      <c r="FB62" s="2" t="s">
        <v>203</v>
      </c>
      <c r="FC62" s="2" t="s">
        <v>204</v>
      </c>
      <c r="FD62" s="2" t="s">
        <v>205</v>
      </c>
      <c r="FE62" s="37">
        <v>0.0</v>
      </c>
      <c r="FF62" s="37">
        <v>0.0</v>
      </c>
      <c r="FG62" s="37">
        <v>0.0</v>
      </c>
      <c r="FH62" s="37">
        <v>0.0</v>
      </c>
      <c r="FI62" s="37">
        <v>0.0</v>
      </c>
      <c r="FJ62" s="37">
        <v>0.0</v>
      </c>
      <c r="FK62" s="37">
        <v>1.0</v>
      </c>
      <c r="FL62" s="2"/>
      <c r="FM62" s="2" t="s">
        <v>205</v>
      </c>
      <c r="FN62" s="37">
        <v>0.0</v>
      </c>
      <c r="FO62" s="37">
        <v>0.0</v>
      </c>
      <c r="FP62" s="37">
        <v>0.0</v>
      </c>
      <c r="FQ62" s="37">
        <v>0.0</v>
      </c>
      <c r="FR62" s="37">
        <v>0.0</v>
      </c>
      <c r="FS62" s="37">
        <v>0.0</v>
      </c>
      <c r="FT62" s="37">
        <v>1.0</v>
      </c>
      <c r="FU62" s="2"/>
      <c r="FV62" s="2" t="s">
        <v>206</v>
      </c>
      <c r="FW62" s="37">
        <v>0.0</v>
      </c>
      <c r="FX62" s="37">
        <v>1.0</v>
      </c>
      <c r="FY62" s="37">
        <v>1.0</v>
      </c>
      <c r="FZ62" s="37">
        <v>0.0</v>
      </c>
      <c r="GA62" s="37">
        <v>7.0</v>
      </c>
      <c r="GB62" s="2" t="s">
        <v>207</v>
      </c>
      <c r="GC62" s="24"/>
      <c r="GD62" s="24"/>
      <c r="GE62" s="24"/>
      <c r="GF62" s="24"/>
      <c r="GG62" s="24"/>
      <c r="GH62" s="37">
        <v>1.0</v>
      </c>
      <c r="GI62" s="37">
        <v>3.0</v>
      </c>
      <c r="GJ62" s="37">
        <v>3.0</v>
      </c>
      <c r="GK62" s="37">
        <v>1.0</v>
      </c>
      <c r="GL62" s="37">
        <f t="shared" ref="GL62:GL118" si="26">GH62+GI62</f>
        <v>4</v>
      </c>
      <c r="GM62" s="37">
        <f t="shared" ref="GM62:GM122" si="27">GJ62+GK62</f>
        <v>4</v>
      </c>
    </row>
    <row r="63" ht="15.75" customHeight="1">
      <c r="A63" s="1">
        <v>76.0</v>
      </c>
      <c r="B63" s="2" t="s">
        <v>192</v>
      </c>
      <c r="C63" s="2" t="s">
        <v>341</v>
      </c>
      <c r="D63" s="2" t="s">
        <v>240</v>
      </c>
      <c r="E63" s="80" t="s">
        <v>398</v>
      </c>
      <c r="F63" s="79">
        <v>1.0</v>
      </c>
      <c r="G63" s="2"/>
      <c r="H63" s="2" t="s">
        <v>370</v>
      </c>
      <c r="I63" s="81">
        <v>2.0</v>
      </c>
      <c r="J63" s="2">
        <v>12.0</v>
      </c>
      <c r="K63" s="2" t="s">
        <v>394</v>
      </c>
      <c r="L63" s="82">
        <v>31902.0</v>
      </c>
      <c r="M63" s="2">
        <v>4557.4</v>
      </c>
      <c r="N63" s="29">
        <v>0.902142872153</v>
      </c>
      <c r="O63" s="30">
        <v>0.1552118984</v>
      </c>
      <c r="P63" s="30">
        <v>0.3771675373</v>
      </c>
      <c r="Q63" s="2">
        <v>3.286458</v>
      </c>
      <c r="R63" s="2">
        <v>151726.375</v>
      </c>
      <c r="S63" s="2">
        <v>697.780024</v>
      </c>
      <c r="T63" s="2">
        <v>1.012072</v>
      </c>
      <c r="U63" s="2">
        <v>3.031725</v>
      </c>
      <c r="V63" s="2">
        <v>12588.776042</v>
      </c>
      <c r="W63" s="2">
        <v>241.39146</v>
      </c>
      <c r="X63" s="2">
        <v>1.120618</v>
      </c>
      <c r="Y63" s="2">
        <v>3.586861</v>
      </c>
      <c r="Z63" s="2">
        <v>1770.481771</v>
      </c>
      <c r="AA63" s="2">
        <v>85.108021</v>
      </c>
      <c r="AB63" s="2">
        <v>1.098905</v>
      </c>
      <c r="AC63" s="2">
        <v>3.268911</v>
      </c>
      <c r="AD63" s="2">
        <v>9958.945313</v>
      </c>
      <c r="AE63" s="2">
        <v>212.366355</v>
      </c>
      <c r="AF63" s="2">
        <v>1.068219</v>
      </c>
      <c r="AG63" s="2">
        <v>3.188996</v>
      </c>
      <c r="AH63" s="31">
        <v>0.13</v>
      </c>
      <c r="AI63" s="29">
        <v>2.9211213929239648</v>
      </c>
      <c r="AJ63" s="30">
        <v>0.11596887615338651</v>
      </c>
      <c r="AK63" s="30">
        <v>0.6128126380176353</v>
      </c>
      <c r="AL63" s="37">
        <v>2.966377</v>
      </c>
      <c r="AM63" s="37">
        <v>268764.67462</v>
      </c>
      <c r="AN63" s="37">
        <v>589.559847</v>
      </c>
      <c r="AO63" s="37">
        <v>0.997097</v>
      </c>
      <c r="AP63" s="37">
        <v>0.707224</v>
      </c>
      <c r="AQ63" s="37">
        <v>5197.980477</v>
      </c>
      <c r="AR63" s="37">
        <v>138.563635</v>
      </c>
      <c r="AS63" s="37">
        <v>1.148283</v>
      </c>
      <c r="AT63" s="37">
        <v>1.4583</v>
      </c>
      <c r="AU63" s="37">
        <v>894.732104</v>
      </c>
      <c r="AV63" s="37">
        <v>56.464873</v>
      </c>
      <c r="AW63" s="37">
        <v>1.257665</v>
      </c>
      <c r="AX63" s="37">
        <v>0.934772</v>
      </c>
      <c r="AY63" s="37">
        <v>6184.364425</v>
      </c>
      <c r="AZ63" s="37">
        <v>133.27054</v>
      </c>
      <c r="BA63" s="37">
        <v>0.943947</v>
      </c>
      <c r="BB63" s="37">
        <v>1.036258</v>
      </c>
      <c r="BC63" s="31">
        <v>0.115</v>
      </c>
      <c r="BD63" s="32">
        <v>0.135</v>
      </c>
      <c r="BE63" s="31">
        <v>0.13</v>
      </c>
      <c r="BF63" s="31">
        <v>0.132</v>
      </c>
      <c r="BG63" s="31">
        <v>0.149</v>
      </c>
      <c r="BH63" s="31">
        <v>0.104</v>
      </c>
      <c r="BI63" s="31">
        <v>0.126</v>
      </c>
      <c r="BJ63" s="34"/>
      <c r="BK63" s="34"/>
      <c r="BL63" s="34"/>
      <c r="BM63" s="34"/>
      <c r="BN63" s="34"/>
      <c r="BO63" s="34"/>
      <c r="BP63" s="34"/>
      <c r="BQ63" s="35">
        <f t="shared" si="1"/>
        <v>6</v>
      </c>
      <c r="BR63" s="36">
        <v>0.8549742791371417</v>
      </c>
      <c r="BS63" s="37">
        <v>0.17384641247747434</v>
      </c>
      <c r="BT63" s="38">
        <v>0.5528954331261098</v>
      </c>
      <c r="BU63" s="39">
        <v>0.129</v>
      </c>
      <c r="BV63" s="37">
        <v>2.891277</v>
      </c>
      <c r="BW63" s="37">
        <v>943.6458403333332</v>
      </c>
      <c r="BX63" s="37">
        <v>58.6399835</v>
      </c>
      <c r="BY63" s="37">
        <v>0.9530618333333333</v>
      </c>
      <c r="BZ63" s="37">
        <v>1.2444683333333335</v>
      </c>
      <c r="CA63" s="37">
        <v>174245.92528716664</v>
      </c>
      <c r="CB63" s="37">
        <v>583.0285441666666</v>
      </c>
      <c r="CC63" s="37">
        <v>0.9863935</v>
      </c>
      <c r="CD63" s="37">
        <v>0.6993900000000001</v>
      </c>
      <c r="CE63" s="37">
        <v>5042.090725166667</v>
      </c>
      <c r="CF63" s="37">
        <v>132.25738883333332</v>
      </c>
      <c r="CG63" s="37">
        <v>1.1634114999999998</v>
      </c>
      <c r="CH63" s="37">
        <v>1.4493676666666666</v>
      </c>
      <c r="CI63" s="37">
        <v>6049.405919333333</v>
      </c>
      <c r="CJ63" s="2">
        <v>135.3271915</v>
      </c>
      <c r="CK63" s="2">
        <v>0.9536365</v>
      </c>
      <c r="CL63" s="2">
        <v>1.0327383333333333</v>
      </c>
      <c r="CM63" s="40">
        <f t="shared" si="2"/>
        <v>3.142857143</v>
      </c>
      <c r="CN63" s="41">
        <f t="shared" si="3"/>
        <v>3.666666667</v>
      </c>
      <c r="CO63" s="2">
        <v>6.0</v>
      </c>
      <c r="CP63" s="2">
        <v>2.0</v>
      </c>
      <c r="CQ63" s="2">
        <v>3.0</v>
      </c>
      <c r="CR63" s="2">
        <v>1.0</v>
      </c>
      <c r="CS63" s="2">
        <v>5.0</v>
      </c>
      <c r="CT63" s="2">
        <v>4.0</v>
      </c>
      <c r="CU63" s="2">
        <v>1.0</v>
      </c>
      <c r="CV63" s="2">
        <v>6.0</v>
      </c>
      <c r="CW63" s="2">
        <v>5.0</v>
      </c>
      <c r="CX63" s="2">
        <f t="shared" si="4"/>
        <v>12</v>
      </c>
      <c r="CY63" s="42">
        <v>2.0</v>
      </c>
      <c r="CZ63" s="42" t="str">
        <f t="shared" si="6"/>
        <v>1</v>
      </c>
      <c r="DA63" s="2">
        <f t="shared" si="7"/>
        <v>4</v>
      </c>
      <c r="DB63" s="42">
        <v>2.0</v>
      </c>
      <c r="DC63" s="42" t="str">
        <f t="shared" si="8"/>
        <v>1</v>
      </c>
      <c r="DD63" s="2">
        <v>1.0</v>
      </c>
      <c r="DE63" s="27">
        <v>2.0</v>
      </c>
      <c r="DF63" s="2">
        <v>1.0</v>
      </c>
      <c r="DG63" s="27">
        <v>2.0</v>
      </c>
      <c r="DH63" s="2">
        <v>2.0</v>
      </c>
      <c r="DI63" s="27">
        <v>3.0</v>
      </c>
      <c r="DJ63" s="2">
        <v>0.0</v>
      </c>
      <c r="DK63" s="27">
        <v>1.0</v>
      </c>
      <c r="DL63" s="2">
        <v>1.0</v>
      </c>
      <c r="DM63" s="27">
        <v>2.0</v>
      </c>
      <c r="DN63" s="2">
        <v>2.0</v>
      </c>
      <c r="DO63" s="27">
        <v>3.0</v>
      </c>
      <c r="DP63" s="2">
        <v>1.0</v>
      </c>
      <c r="DQ63" s="27">
        <v>2.0</v>
      </c>
      <c r="DR63" s="2">
        <v>1.0</v>
      </c>
      <c r="DS63" s="27">
        <v>2.0</v>
      </c>
      <c r="DT63" s="2">
        <v>2.0</v>
      </c>
      <c r="DU63" s="27">
        <v>3.0</v>
      </c>
      <c r="DV63" s="2">
        <v>1.0</v>
      </c>
      <c r="DW63" s="27">
        <v>2.0</v>
      </c>
      <c r="DX63" s="2">
        <v>2.0</v>
      </c>
      <c r="DY63" s="27">
        <v>3.0</v>
      </c>
      <c r="DZ63" s="2">
        <v>2.0</v>
      </c>
      <c r="EA63" s="27">
        <v>3.0</v>
      </c>
      <c r="EB63" s="2">
        <v>0.0</v>
      </c>
      <c r="EC63" s="27">
        <v>1.0</v>
      </c>
      <c r="ED63" s="2">
        <v>2.0</v>
      </c>
      <c r="EE63" s="27">
        <v>3.0</v>
      </c>
      <c r="EF63" s="2">
        <v>2.0</v>
      </c>
      <c r="EG63" s="27">
        <v>3.0</v>
      </c>
      <c r="EH63" s="2">
        <v>0.0</v>
      </c>
      <c r="EI63" s="27">
        <v>1.0</v>
      </c>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37">
        <v>3.0</v>
      </c>
      <c r="GI63" s="37">
        <v>0.0</v>
      </c>
      <c r="GJ63" s="37">
        <v>4.0</v>
      </c>
      <c r="GK63" s="37">
        <v>1.0</v>
      </c>
      <c r="GL63" s="37">
        <f t="shared" si="26"/>
        <v>3</v>
      </c>
      <c r="GM63" s="37">
        <f t="shared" si="27"/>
        <v>5</v>
      </c>
    </row>
    <row r="64" ht="15.75" customHeight="1">
      <c r="A64" s="1">
        <v>77.0</v>
      </c>
      <c r="B64" s="2" t="s">
        <v>399</v>
      </c>
      <c r="C64" s="2" t="s">
        <v>341</v>
      </c>
      <c r="D64" s="2" t="s">
        <v>400</v>
      </c>
      <c r="E64" s="80" t="s">
        <v>401</v>
      </c>
      <c r="F64" s="79">
        <v>1.0</v>
      </c>
      <c r="G64" s="2"/>
      <c r="H64" s="2" t="s">
        <v>370</v>
      </c>
      <c r="I64" s="81">
        <v>2.0</v>
      </c>
      <c r="J64" s="2">
        <v>12.0</v>
      </c>
      <c r="K64" s="2" t="s">
        <v>394</v>
      </c>
      <c r="L64" s="82">
        <v>26105.0</v>
      </c>
      <c r="M64" s="2">
        <v>4350.8</v>
      </c>
      <c r="N64" s="29">
        <v>0.320211124923</v>
      </c>
      <c r="O64" s="30">
        <v>0.002499943608</v>
      </c>
      <c r="P64" s="30">
        <v>0.1044523919</v>
      </c>
      <c r="Q64" s="2">
        <v>3.162162</v>
      </c>
      <c r="R64" s="2">
        <v>159926.131757</v>
      </c>
      <c r="S64" s="2">
        <v>700.834258</v>
      </c>
      <c r="T64" s="2">
        <v>1.016225</v>
      </c>
      <c r="U64" s="2">
        <v>3.036241</v>
      </c>
      <c r="V64" s="2">
        <v>12157.60473</v>
      </c>
      <c r="W64" s="2">
        <v>260.015601</v>
      </c>
      <c r="X64" s="2">
        <v>1.133145</v>
      </c>
      <c r="Y64" s="2">
        <v>3.629689</v>
      </c>
      <c r="Z64" s="2">
        <v>2043.972973</v>
      </c>
      <c r="AA64" s="2">
        <v>101.373746</v>
      </c>
      <c r="AB64" s="2">
        <v>1.109177</v>
      </c>
      <c r="AC64" s="2">
        <v>3.342895</v>
      </c>
      <c r="AD64" s="2">
        <v>11318.375</v>
      </c>
      <c r="AE64" s="2">
        <v>247.247013</v>
      </c>
      <c r="AF64" s="2">
        <v>1.079845</v>
      </c>
      <c r="AG64" s="2">
        <v>3.28717</v>
      </c>
      <c r="AH64" s="31">
        <v>0.145</v>
      </c>
      <c r="AI64" s="29">
        <v>1.8364092648626593</v>
      </c>
      <c r="AJ64" s="30">
        <v>0.08124571315988433</v>
      </c>
      <c r="AK64" s="30">
        <v>0.33396116079145766</v>
      </c>
      <c r="AL64" s="37">
        <v>2.815789</v>
      </c>
      <c r="AM64" s="37">
        <v>151291.005721</v>
      </c>
      <c r="AN64" s="37">
        <v>563.41318</v>
      </c>
      <c r="AO64" s="37">
        <v>0.972084</v>
      </c>
      <c r="AP64" s="37">
        <v>0.675861</v>
      </c>
      <c r="AQ64" s="37">
        <v>5008.662471</v>
      </c>
      <c r="AR64" s="37">
        <v>133.864602</v>
      </c>
      <c r="AS64" s="37">
        <v>1.161385</v>
      </c>
      <c r="AT64" s="37">
        <v>1.449082</v>
      </c>
      <c r="AU64" s="37">
        <v>1050.213959</v>
      </c>
      <c r="AV64" s="37">
        <v>60.812538</v>
      </c>
      <c r="AW64" s="37">
        <v>1.226159</v>
      </c>
      <c r="AX64" s="37">
        <v>0.94749</v>
      </c>
      <c r="AY64" s="37">
        <v>6862.90389</v>
      </c>
      <c r="AZ64" s="37">
        <v>143.544692</v>
      </c>
      <c r="BA64" s="37">
        <v>0.951464</v>
      </c>
      <c r="BB64" s="37">
        <v>1.022197</v>
      </c>
      <c r="BC64" s="31">
        <v>0.14</v>
      </c>
      <c r="BD64" s="32">
        <v>0.135</v>
      </c>
      <c r="BE64" s="31">
        <v>0.145</v>
      </c>
      <c r="BF64" s="31">
        <v>0.144</v>
      </c>
      <c r="BG64" s="31">
        <v>0.139</v>
      </c>
      <c r="BH64" s="34"/>
      <c r="BI64" s="34"/>
      <c r="BJ64" s="34"/>
      <c r="BK64" s="34"/>
      <c r="BL64" s="34"/>
      <c r="BM64" s="34"/>
      <c r="BN64" s="34"/>
      <c r="BO64" s="34"/>
      <c r="BP64" s="34"/>
      <c r="BQ64" s="35">
        <f t="shared" si="1"/>
        <v>4</v>
      </c>
      <c r="BR64" s="36">
        <v>0.5534320293297174</v>
      </c>
      <c r="BS64" s="37">
        <v>0.11821206894615878</v>
      </c>
      <c r="BT64" s="38">
        <v>0.3952984494266002</v>
      </c>
      <c r="BU64" s="39">
        <v>0.141</v>
      </c>
      <c r="BV64" s="37">
        <v>2.7508425</v>
      </c>
      <c r="BW64" s="37">
        <v>1168.93973875</v>
      </c>
      <c r="BX64" s="37">
        <v>67.36778525000001</v>
      </c>
      <c r="BY64" s="37">
        <v>0.943918</v>
      </c>
      <c r="BZ64" s="37">
        <v>1.25551075</v>
      </c>
      <c r="CA64" s="37">
        <v>161359.3765305</v>
      </c>
      <c r="CB64" s="37">
        <v>562.2036385</v>
      </c>
      <c r="CC64" s="37">
        <v>0.9741869999999999</v>
      </c>
      <c r="CD64" s="37">
        <v>0.6744105</v>
      </c>
      <c r="CE64" s="37">
        <v>5465.456538</v>
      </c>
      <c r="CF64" s="37">
        <v>144.1998815</v>
      </c>
      <c r="CG64" s="37">
        <v>1.165853</v>
      </c>
      <c r="CH64" s="37">
        <v>1.488526</v>
      </c>
      <c r="CI64" s="37">
        <v>8115.262367249999</v>
      </c>
      <c r="CJ64" s="2">
        <v>162.53754125</v>
      </c>
      <c r="CK64" s="2">
        <v>0.9466055</v>
      </c>
      <c r="CL64" s="2">
        <v>1.04745725</v>
      </c>
      <c r="CM64" s="40">
        <f t="shared" si="2"/>
        <v>2.857142857</v>
      </c>
      <c r="CN64" s="41">
        <f t="shared" si="3"/>
        <v>3.555555556</v>
      </c>
      <c r="CO64" s="2">
        <v>3.0</v>
      </c>
      <c r="CP64" s="2">
        <v>1.0</v>
      </c>
      <c r="CQ64" s="2">
        <v>3.0</v>
      </c>
      <c r="CR64" s="2">
        <v>1.0</v>
      </c>
      <c r="CS64" s="2">
        <v>4.0</v>
      </c>
      <c r="CT64" s="2">
        <v>4.0</v>
      </c>
      <c r="CU64" s="2">
        <v>4.0</v>
      </c>
      <c r="CV64" s="2">
        <v>6.0</v>
      </c>
      <c r="CW64" s="2">
        <v>6.0</v>
      </c>
      <c r="CX64" s="2">
        <f t="shared" si="4"/>
        <v>6</v>
      </c>
      <c r="CY64" s="42" t="str">
        <f t="shared" ref="CY64:CY73" si="28">IF(OR(CX64&lt;9,CX64=9),"0", "1")</f>
        <v>0</v>
      </c>
      <c r="CZ64" s="42" t="str">
        <f t="shared" si="6"/>
        <v>0</v>
      </c>
      <c r="DA64" s="2">
        <f t="shared" si="7"/>
        <v>2</v>
      </c>
      <c r="DB64" s="42" t="str">
        <f t="shared" ref="DB64:DB66" si="29">IF(OR(DA64&lt;2,DA64=2),"0", "1")</f>
        <v>0</v>
      </c>
      <c r="DC64" s="42" t="str">
        <f t="shared" si="8"/>
        <v>0</v>
      </c>
      <c r="DD64" s="2">
        <v>1.0</v>
      </c>
      <c r="DE64" s="27">
        <v>2.0</v>
      </c>
      <c r="DF64" s="2">
        <v>0.0</v>
      </c>
      <c r="DG64" s="27">
        <v>1.0</v>
      </c>
      <c r="DH64" s="2">
        <v>1.0</v>
      </c>
      <c r="DI64" s="27">
        <v>2.0</v>
      </c>
      <c r="DJ64" s="2">
        <v>1.0</v>
      </c>
      <c r="DK64" s="27">
        <v>2.0</v>
      </c>
      <c r="DL64" s="2">
        <v>0.0</v>
      </c>
      <c r="DM64" s="27">
        <v>1.0</v>
      </c>
      <c r="DN64" s="2">
        <v>0.0</v>
      </c>
      <c r="DO64" s="27">
        <v>1.0</v>
      </c>
      <c r="DP64" s="2">
        <v>1.0</v>
      </c>
      <c r="DQ64" s="27">
        <v>2.0</v>
      </c>
      <c r="DR64" s="78">
        <v>1.0</v>
      </c>
      <c r="DS64" s="27">
        <v>2.0</v>
      </c>
      <c r="DT64" s="2">
        <v>0.0</v>
      </c>
      <c r="DU64" s="27">
        <v>1.0</v>
      </c>
      <c r="DV64" s="2">
        <v>1.0</v>
      </c>
      <c r="DW64" s="27">
        <v>2.0</v>
      </c>
      <c r="DX64" s="2">
        <v>1.0</v>
      </c>
      <c r="DY64" s="27">
        <v>2.0</v>
      </c>
      <c r="DZ64" s="2">
        <v>0.0</v>
      </c>
      <c r="EA64" s="27">
        <v>1.0</v>
      </c>
      <c r="EB64" s="2">
        <v>1.0</v>
      </c>
      <c r="EC64" s="27">
        <v>2.0</v>
      </c>
      <c r="ED64" s="2">
        <v>0.0</v>
      </c>
      <c r="EE64" s="27">
        <v>1.0</v>
      </c>
      <c r="EF64" s="2">
        <v>0.0</v>
      </c>
      <c r="EG64" s="27">
        <v>1.0</v>
      </c>
      <c r="EH64" s="2">
        <v>0.0</v>
      </c>
      <c r="EI64" s="27">
        <v>1.0</v>
      </c>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37">
        <v>0.0</v>
      </c>
      <c r="GI64" s="37">
        <v>2.0</v>
      </c>
      <c r="GJ64" s="37">
        <v>1.0</v>
      </c>
      <c r="GK64" s="37">
        <v>0.0</v>
      </c>
      <c r="GL64" s="37">
        <f t="shared" si="26"/>
        <v>2</v>
      </c>
      <c r="GM64" s="37">
        <f t="shared" si="27"/>
        <v>1</v>
      </c>
    </row>
    <row r="65" ht="15.75" customHeight="1">
      <c r="A65" s="1">
        <v>78.0</v>
      </c>
      <c r="B65" s="2" t="s">
        <v>192</v>
      </c>
      <c r="D65" s="2" t="s">
        <v>402</v>
      </c>
      <c r="E65" s="80" t="s">
        <v>403</v>
      </c>
      <c r="F65" s="79">
        <v>2.0</v>
      </c>
      <c r="G65" s="2" t="s">
        <v>214</v>
      </c>
      <c r="H65" s="2" t="s">
        <v>370</v>
      </c>
      <c r="I65" s="81">
        <v>2.0</v>
      </c>
      <c r="J65" s="2">
        <v>12.0</v>
      </c>
      <c r="K65" s="2" t="s">
        <v>394</v>
      </c>
      <c r="L65" s="82">
        <v>41192.0</v>
      </c>
      <c r="M65" s="2">
        <v>6865.3</v>
      </c>
      <c r="N65" s="29">
        <v>0.866948296586</v>
      </c>
      <c r="O65" s="30">
        <v>0.1988483694</v>
      </c>
      <c r="P65" s="30">
        <v>0.7125113192</v>
      </c>
      <c r="Q65" s="2">
        <v>3.098246</v>
      </c>
      <c r="R65" s="2">
        <v>201613.207018</v>
      </c>
      <c r="S65" s="2">
        <v>698.437189</v>
      </c>
      <c r="T65" s="2">
        <v>1.018559</v>
      </c>
      <c r="U65" s="2">
        <v>3.032697</v>
      </c>
      <c r="V65" s="2">
        <v>13028.775439</v>
      </c>
      <c r="W65" s="2">
        <v>236.896006</v>
      </c>
      <c r="X65" s="2">
        <v>1.116703</v>
      </c>
      <c r="Y65" s="2">
        <v>3.554504</v>
      </c>
      <c r="Z65" s="2">
        <v>1862.077193</v>
      </c>
      <c r="AA65" s="2">
        <v>83.895043</v>
      </c>
      <c r="AB65" s="2">
        <v>1.084064</v>
      </c>
      <c r="AC65" s="2">
        <v>3.246818</v>
      </c>
      <c r="AD65" s="2">
        <v>10154.147368</v>
      </c>
      <c r="AE65" s="2">
        <v>202.991741</v>
      </c>
      <c r="AF65" s="2">
        <v>1.064505</v>
      </c>
      <c r="AG65" s="2">
        <v>3.160019</v>
      </c>
      <c r="AH65" s="33">
        <v>0.1</v>
      </c>
      <c r="AI65" s="29">
        <v>3.201004961120621</v>
      </c>
      <c r="AJ65" s="30">
        <v>0.0883884122874293</v>
      </c>
      <c r="AK65" s="30">
        <v>0.6000305272049232</v>
      </c>
      <c r="AL65" s="37">
        <v>2.970896</v>
      </c>
      <c r="AM65" s="37">
        <v>219749.467986</v>
      </c>
      <c r="AN65" s="37">
        <v>581.916225</v>
      </c>
      <c r="AO65" s="37">
        <v>0.986673</v>
      </c>
      <c r="AP65" s="37">
        <v>0.698056</v>
      </c>
      <c r="AQ65" s="37">
        <v>4377.309662</v>
      </c>
      <c r="AR65" s="37">
        <v>125.331243</v>
      </c>
      <c r="AS65" s="37">
        <v>1.149704</v>
      </c>
      <c r="AT65" s="37">
        <v>1.443313</v>
      </c>
      <c r="AU65" s="37">
        <v>810.960419</v>
      </c>
      <c r="AV65" s="37">
        <v>53.530354</v>
      </c>
      <c r="AW65" s="37">
        <v>1.240795</v>
      </c>
      <c r="AX65" s="37">
        <v>0.938836</v>
      </c>
      <c r="AY65" s="37">
        <v>5410.792782</v>
      </c>
      <c r="AZ65" s="37">
        <v>126.231387</v>
      </c>
      <c r="BA65" s="37">
        <v>0.950038</v>
      </c>
      <c r="BB65" s="37">
        <v>1.026902</v>
      </c>
      <c r="BC65" s="31">
        <v>0.1</v>
      </c>
      <c r="BD65" s="32">
        <v>0.135</v>
      </c>
      <c r="BE65" s="33">
        <v>0.1</v>
      </c>
      <c r="BF65" s="31">
        <v>0.103</v>
      </c>
      <c r="BG65" s="31">
        <v>0.145</v>
      </c>
      <c r="BH65" s="31">
        <v>0.111</v>
      </c>
      <c r="BI65" s="34"/>
      <c r="BJ65" s="34"/>
      <c r="BK65" s="34"/>
      <c r="BL65" s="34"/>
      <c r="BM65" s="34"/>
      <c r="BN65" s="34"/>
      <c r="BO65" s="34"/>
      <c r="BP65" s="34"/>
      <c r="BQ65" s="35">
        <f t="shared" si="1"/>
        <v>5</v>
      </c>
      <c r="BR65" s="36">
        <v>0.8218053638228503</v>
      </c>
      <c r="BS65" s="37">
        <v>0.1863347857469839</v>
      </c>
      <c r="BT65" s="38">
        <v>0.6022857832857231</v>
      </c>
      <c r="BU65" s="39">
        <v>0.119</v>
      </c>
      <c r="BV65" s="37">
        <v>2.8225521999999996</v>
      </c>
      <c r="BW65" s="37">
        <v>845.1464575999998</v>
      </c>
      <c r="BX65" s="37">
        <v>56.931437800000005</v>
      </c>
      <c r="BY65" s="37">
        <v>0.9518449999999999</v>
      </c>
      <c r="BZ65" s="37">
        <v>1.2562491999999998</v>
      </c>
      <c r="CA65" s="37">
        <v>208384.7625434</v>
      </c>
      <c r="CB65" s="37">
        <v>590.6780196</v>
      </c>
      <c r="CC65" s="37">
        <v>0.996218</v>
      </c>
      <c r="CD65" s="37">
        <v>0.7085654</v>
      </c>
      <c r="CE65" s="37">
        <v>5351.5319004</v>
      </c>
      <c r="CF65" s="37">
        <v>137.2087884</v>
      </c>
      <c r="CG65" s="37">
        <v>1.1625722</v>
      </c>
      <c r="CH65" s="37">
        <v>1.4520018000000001</v>
      </c>
      <c r="CI65" s="37">
        <v>5556.027522800001</v>
      </c>
      <c r="CJ65" s="2">
        <v>132.2698202</v>
      </c>
      <c r="CK65" s="2">
        <v>0.9569264000000001</v>
      </c>
      <c r="CL65" s="2">
        <v>1.0292908</v>
      </c>
      <c r="CM65" s="40">
        <f t="shared" si="2"/>
        <v>5.285714286</v>
      </c>
      <c r="CN65" s="41">
        <f t="shared" si="3"/>
        <v>5</v>
      </c>
      <c r="CO65" s="2">
        <v>6.0</v>
      </c>
      <c r="CP65" s="2">
        <v>6.0</v>
      </c>
      <c r="CQ65" s="2">
        <v>5.0</v>
      </c>
      <c r="CR65" s="2">
        <v>6.0</v>
      </c>
      <c r="CS65" s="2">
        <v>6.0</v>
      </c>
      <c r="CT65" s="2">
        <v>6.0</v>
      </c>
      <c r="CU65" s="2">
        <v>2.0</v>
      </c>
      <c r="CV65" s="2">
        <v>6.0</v>
      </c>
      <c r="CW65" s="2">
        <v>2.0</v>
      </c>
      <c r="CX65" s="2">
        <f t="shared" si="4"/>
        <v>7</v>
      </c>
      <c r="CY65" s="42" t="str">
        <f t="shared" si="28"/>
        <v>0</v>
      </c>
      <c r="CZ65" s="42" t="str">
        <f t="shared" si="6"/>
        <v>0</v>
      </c>
      <c r="DA65" s="2">
        <f t="shared" si="7"/>
        <v>1</v>
      </c>
      <c r="DB65" s="42" t="str">
        <f t="shared" si="29"/>
        <v>0</v>
      </c>
      <c r="DC65" s="42" t="str">
        <f t="shared" si="8"/>
        <v>0</v>
      </c>
      <c r="DD65" s="2">
        <v>0.0</v>
      </c>
      <c r="DE65" s="27">
        <v>1.0</v>
      </c>
      <c r="DF65" s="2">
        <v>1.0</v>
      </c>
      <c r="DG65" s="27">
        <v>2.0</v>
      </c>
      <c r="DH65" s="2">
        <v>0.0</v>
      </c>
      <c r="DI65" s="27">
        <v>1.0</v>
      </c>
      <c r="DJ65" s="2">
        <v>0.0</v>
      </c>
      <c r="DK65" s="27">
        <v>1.0</v>
      </c>
      <c r="DL65" s="2">
        <v>1.0</v>
      </c>
      <c r="DM65" s="27">
        <v>2.0</v>
      </c>
      <c r="DN65" s="2">
        <v>1.0</v>
      </c>
      <c r="DO65" s="27">
        <v>2.0</v>
      </c>
      <c r="DP65" s="2">
        <v>1.0</v>
      </c>
      <c r="DQ65" s="27">
        <v>2.0</v>
      </c>
      <c r="DR65" s="2">
        <v>1.0</v>
      </c>
      <c r="DS65" s="27">
        <v>2.0</v>
      </c>
      <c r="DT65" s="2">
        <v>0.0</v>
      </c>
      <c r="DU65" s="27">
        <v>1.0</v>
      </c>
      <c r="DV65" s="2">
        <v>2.0</v>
      </c>
      <c r="DW65" s="27">
        <v>3.0</v>
      </c>
      <c r="DX65" s="2">
        <v>1.0</v>
      </c>
      <c r="DY65" s="27">
        <v>2.0</v>
      </c>
      <c r="DZ65" s="2">
        <v>0.0</v>
      </c>
      <c r="EA65" s="27">
        <v>1.0</v>
      </c>
      <c r="EB65" s="2">
        <v>0.0</v>
      </c>
      <c r="EC65" s="27">
        <v>1.0</v>
      </c>
      <c r="ED65" s="2">
        <v>1.0</v>
      </c>
      <c r="EE65" s="27">
        <v>2.0</v>
      </c>
      <c r="EF65" s="2">
        <v>0.0</v>
      </c>
      <c r="EG65" s="27">
        <v>1.0</v>
      </c>
      <c r="EH65" s="2">
        <v>2.0</v>
      </c>
      <c r="EI65" s="27">
        <v>3.0</v>
      </c>
      <c r="EJ65" s="2" t="s">
        <v>238</v>
      </c>
      <c r="EK65" s="2" t="s">
        <v>390</v>
      </c>
      <c r="EL65" s="37">
        <v>4.0</v>
      </c>
      <c r="EM65" s="37">
        <v>2.0</v>
      </c>
      <c r="EN65" s="37">
        <v>0.0</v>
      </c>
      <c r="EO65" s="37">
        <v>1.0</v>
      </c>
      <c r="EP65" s="37">
        <v>1.0</v>
      </c>
      <c r="EQ65" s="37">
        <v>0.0</v>
      </c>
      <c r="ER65" s="37">
        <v>0.0</v>
      </c>
      <c r="ES65" s="37">
        <v>1.0</v>
      </c>
      <c r="ET65" s="37">
        <v>1.0</v>
      </c>
      <c r="EU65" s="37">
        <v>0.0</v>
      </c>
      <c r="EV65" s="2"/>
      <c r="EW65" s="37">
        <v>3.0</v>
      </c>
      <c r="EX65" s="2" t="s">
        <v>201</v>
      </c>
      <c r="EY65" s="46">
        <v>40483.0</v>
      </c>
      <c r="EZ65" s="2" t="s">
        <v>214</v>
      </c>
      <c r="FA65" s="2" t="s">
        <v>262</v>
      </c>
      <c r="FB65" s="2" t="s">
        <v>203</v>
      </c>
      <c r="FC65" s="2" t="s">
        <v>205</v>
      </c>
      <c r="FD65" s="2" t="s">
        <v>205</v>
      </c>
      <c r="FE65" s="37">
        <v>0.0</v>
      </c>
      <c r="FF65" s="37">
        <v>0.0</v>
      </c>
      <c r="FG65" s="37">
        <v>1.0</v>
      </c>
      <c r="FH65" s="37">
        <v>0.0</v>
      </c>
      <c r="FI65" s="37">
        <v>0.0</v>
      </c>
      <c r="FJ65" s="37">
        <v>0.0</v>
      </c>
      <c r="FK65" s="37">
        <v>1.0</v>
      </c>
      <c r="FL65" s="2"/>
      <c r="FM65" s="2" t="s">
        <v>205</v>
      </c>
      <c r="FN65" s="37">
        <v>0.0</v>
      </c>
      <c r="FO65" s="37">
        <v>0.0</v>
      </c>
      <c r="FP65" s="37">
        <v>1.0</v>
      </c>
      <c r="FQ65" s="37">
        <v>0.0</v>
      </c>
      <c r="FR65" s="37">
        <v>0.0</v>
      </c>
      <c r="FS65" s="37">
        <v>0.0</v>
      </c>
      <c r="FT65" s="37">
        <v>1.0</v>
      </c>
      <c r="FU65" s="2"/>
      <c r="FV65" s="2" t="s">
        <v>206</v>
      </c>
      <c r="FW65" s="37">
        <v>1.0</v>
      </c>
      <c r="FX65" s="37">
        <v>1.0</v>
      </c>
      <c r="FY65" s="37">
        <v>0.0</v>
      </c>
      <c r="FZ65" s="37">
        <v>0.0</v>
      </c>
      <c r="GA65" s="2" t="s">
        <v>234</v>
      </c>
      <c r="GB65" s="2" t="s">
        <v>270</v>
      </c>
      <c r="GC65" s="2" t="s">
        <v>208</v>
      </c>
      <c r="GD65" s="37">
        <v>4.0</v>
      </c>
      <c r="GE65" s="2"/>
      <c r="GF65" s="2" t="s">
        <v>209</v>
      </c>
      <c r="GG65" s="2"/>
      <c r="GH65" s="37">
        <v>0.0</v>
      </c>
      <c r="GI65" s="37">
        <v>1.0</v>
      </c>
      <c r="GJ65" s="37">
        <v>2.0</v>
      </c>
      <c r="GK65" s="37">
        <v>1.0</v>
      </c>
      <c r="GL65" s="37">
        <f t="shared" si="26"/>
        <v>1</v>
      </c>
      <c r="GM65" s="37">
        <f t="shared" si="27"/>
        <v>3</v>
      </c>
    </row>
    <row r="66" ht="15.75" customHeight="1">
      <c r="A66" s="1">
        <v>79.0</v>
      </c>
      <c r="B66" s="2" t="s">
        <v>194</v>
      </c>
      <c r="C66" s="2" t="s">
        <v>341</v>
      </c>
      <c r="D66" s="2" t="s">
        <v>404</v>
      </c>
      <c r="E66" s="80" t="s">
        <v>405</v>
      </c>
      <c r="F66" s="79">
        <v>1.0</v>
      </c>
      <c r="G66" s="2" t="s">
        <v>196</v>
      </c>
      <c r="H66" s="2" t="s">
        <v>370</v>
      </c>
      <c r="I66" s="81">
        <v>2.0</v>
      </c>
      <c r="J66" s="2">
        <v>12.0</v>
      </c>
      <c r="K66" s="2" t="s">
        <v>394</v>
      </c>
      <c r="L66" s="82">
        <v>24227.0</v>
      </c>
      <c r="M66" s="2">
        <v>4845.4</v>
      </c>
      <c r="N66" s="29">
        <v>0.453966110427</v>
      </c>
      <c r="O66" s="30">
        <v>0.1078389824</v>
      </c>
      <c r="P66" s="30">
        <v>0.3632191776</v>
      </c>
      <c r="Q66" s="2">
        <v>2.983547</v>
      </c>
      <c r="R66" s="2">
        <v>169189.78245</v>
      </c>
      <c r="S66" s="2">
        <v>694.852038</v>
      </c>
      <c r="T66" s="2">
        <v>1.059161</v>
      </c>
      <c r="U66" s="2">
        <v>3.027396</v>
      </c>
      <c r="V66" s="2">
        <v>14622.659963</v>
      </c>
      <c r="W66" s="2">
        <v>266.419731</v>
      </c>
      <c r="X66" s="2">
        <v>1.169236</v>
      </c>
      <c r="Y66" s="2">
        <v>3.628657</v>
      </c>
      <c r="Z66" s="2">
        <v>2655.934186</v>
      </c>
      <c r="AA66" s="2">
        <v>113.933742</v>
      </c>
      <c r="AB66" s="2">
        <v>1.149591</v>
      </c>
      <c r="AC66" s="2">
        <v>3.333336</v>
      </c>
      <c r="AD66" s="2">
        <v>15392.144424</v>
      </c>
      <c r="AE66" s="2">
        <v>275.331309</v>
      </c>
      <c r="AF66" s="2">
        <v>1.119545</v>
      </c>
      <c r="AG66" s="2">
        <v>3.291066</v>
      </c>
      <c r="AH66" s="31">
        <v>0.15</v>
      </c>
      <c r="AI66" s="29">
        <v>2.1588410534613853</v>
      </c>
      <c r="AJ66" s="30">
        <v>0.12731903250236326</v>
      </c>
      <c r="AK66" s="30">
        <v>0.41673382638119033</v>
      </c>
      <c r="AL66" s="37">
        <v>2.774163</v>
      </c>
      <c r="AM66" s="37">
        <v>136467.1311</v>
      </c>
      <c r="AN66" s="37">
        <v>562.666127</v>
      </c>
      <c r="AO66" s="37">
        <v>0.972599</v>
      </c>
      <c r="AP66" s="37">
        <v>0.674965</v>
      </c>
      <c r="AQ66" s="37">
        <v>4804.48134</v>
      </c>
      <c r="AR66" s="37">
        <v>131.586759</v>
      </c>
      <c r="AS66" s="37">
        <v>1.16186</v>
      </c>
      <c r="AT66" s="37">
        <v>1.444324</v>
      </c>
      <c r="AU66" s="37">
        <v>1054.703349</v>
      </c>
      <c r="AV66" s="37">
        <v>61.369322</v>
      </c>
      <c r="AW66" s="37">
        <v>1.231152</v>
      </c>
      <c r="AX66" s="37">
        <v>0.94755</v>
      </c>
      <c r="AY66" s="37">
        <v>6775.248804</v>
      </c>
      <c r="AZ66" s="37">
        <v>142.639188</v>
      </c>
      <c r="BA66" s="37">
        <v>0.95092</v>
      </c>
      <c r="BB66" s="37">
        <v>1.019554</v>
      </c>
      <c r="BC66" s="31">
        <v>0.135</v>
      </c>
      <c r="BD66" s="32">
        <v>0.135</v>
      </c>
      <c r="BE66" s="31">
        <v>0.15</v>
      </c>
      <c r="BF66" s="31">
        <v>0.148</v>
      </c>
      <c r="BG66" s="31">
        <v>0.109</v>
      </c>
      <c r="BH66" s="31">
        <v>0.136</v>
      </c>
      <c r="BI66" s="31">
        <v>0.148</v>
      </c>
      <c r="BJ66" s="34"/>
      <c r="BK66" s="34"/>
      <c r="BL66" s="34"/>
      <c r="BM66" s="34"/>
      <c r="BN66" s="34"/>
      <c r="BO66" s="34"/>
      <c r="BP66" s="34"/>
      <c r="BQ66" s="35">
        <f t="shared" si="1"/>
        <v>6</v>
      </c>
      <c r="BR66" s="36">
        <v>0.6271924537566348</v>
      </c>
      <c r="BS66" s="37">
        <v>0.18296589387438011</v>
      </c>
      <c r="BT66" s="38">
        <v>0.517774213780947</v>
      </c>
      <c r="BU66" s="39">
        <v>0.138</v>
      </c>
      <c r="BV66" s="37">
        <v>2.6800154999999997</v>
      </c>
      <c r="BW66" s="37">
        <v>1291.2096011666665</v>
      </c>
      <c r="BX66" s="37">
        <v>69.24438433333334</v>
      </c>
      <c r="BY66" s="37">
        <v>0.9509468333333334</v>
      </c>
      <c r="BZ66" s="37">
        <v>1.2348031666666666</v>
      </c>
      <c r="CA66" s="37">
        <v>164587.3374906667</v>
      </c>
      <c r="CB66" s="37">
        <v>568.742255</v>
      </c>
      <c r="CC66" s="37">
        <v>0.9893485000000001</v>
      </c>
      <c r="CD66" s="37">
        <v>0.6822535</v>
      </c>
      <c r="CE66" s="37">
        <v>5622.2941476666665</v>
      </c>
      <c r="CF66" s="37">
        <v>141.43218833333336</v>
      </c>
      <c r="CG66" s="37">
        <v>1.1739389999999998</v>
      </c>
      <c r="CH66" s="37">
        <v>1.4686329999999999</v>
      </c>
      <c r="CI66" s="37">
        <v>8731.537583833333</v>
      </c>
      <c r="CJ66" s="2">
        <v>165.3290155</v>
      </c>
      <c r="CK66" s="2">
        <v>0.9518533333333333</v>
      </c>
      <c r="CL66" s="2">
        <v>1.0412883333333334</v>
      </c>
      <c r="CM66" s="40">
        <f t="shared" si="2"/>
        <v>3.857142857</v>
      </c>
      <c r="CN66" s="41">
        <f t="shared" si="3"/>
        <v>4.111111111</v>
      </c>
      <c r="CO66" s="2">
        <v>6.0</v>
      </c>
      <c r="CP66" s="2">
        <v>2.0</v>
      </c>
      <c r="CQ66" s="2">
        <v>2.0</v>
      </c>
      <c r="CR66" s="2">
        <v>5.0</v>
      </c>
      <c r="CS66" s="2">
        <v>5.0</v>
      </c>
      <c r="CT66" s="2">
        <v>2.0</v>
      </c>
      <c r="CU66" s="2">
        <v>5.0</v>
      </c>
      <c r="CV66" s="2">
        <v>5.0</v>
      </c>
      <c r="CW66" s="2">
        <v>5.0</v>
      </c>
      <c r="CX66" s="2">
        <f t="shared" si="4"/>
        <v>7</v>
      </c>
      <c r="CY66" s="42" t="str">
        <f t="shared" si="28"/>
        <v>0</v>
      </c>
      <c r="CZ66" s="42" t="str">
        <f t="shared" si="6"/>
        <v>0</v>
      </c>
      <c r="DA66" s="2">
        <f t="shared" si="7"/>
        <v>0</v>
      </c>
      <c r="DB66" s="42" t="str">
        <f t="shared" si="29"/>
        <v>0</v>
      </c>
      <c r="DC66" s="42" t="str">
        <f t="shared" si="8"/>
        <v>0</v>
      </c>
      <c r="DD66" s="2">
        <v>1.0</v>
      </c>
      <c r="DE66" s="27">
        <v>2.0</v>
      </c>
      <c r="DF66" s="2">
        <v>0.0</v>
      </c>
      <c r="DG66" s="27">
        <v>1.0</v>
      </c>
      <c r="DH66" s="2">
        <v>1.0</v>
      </c>
      <c r="DI66" s="27">
        <v>2.0</v>
      </c>
      <c r="DJ66" s="2">
        <v>0.0</v>
      </c>
      <c r="DK66" s="27">
        <v>1.0</v>
      </c>
      <c r="DL66" s="2">
        <v>1.0</v>
      </c>
      <c r="DM66" s="27">
        <v>2.0</v>
      </c>
      <c r="DN66" s="2">
        <v>0.0</v>
      </c>
      <c r="DO66" s="27">
        <v>1.0</v>
      </c>
      <c r="DP66" s="2">
        <v>1.0</v>
      </c>
      <c r="DQ66" s="27">
        <v>2.0</v>
      </c>
      <c r="DR66" s="2">
        <v>2.0</v>
      </c>
      <c r="DS66" s="27">
        <v>3.0</v>
      </c>
      <c r="DT66" s="2">
        <v>0.0</v>
      </c>
      <c r="DU66" s="27">
        <v>1.0</v>
      </c>
      <c r="DV66" s="2">
        <v>1.0</v>
      </c>
      <c r="DW66" s="27">
        <v>2.0</v>
      </c>
      <c r="DX66" s="2">
        <v>0.0</v>
      </c>
      <c r="DY66" s="27">
        <v>1.0</v>
      </c>
      <c r="DZ66" s="2">
        <v>0.0</v>
      </c>
      <c r="EA66" s="27">
        <v>1.0</v>
      </c>
      <c r="EB66" s="2">
        <v>0.0</v>
      </c>
      <c r="EC66" s="27">
        <v>1.0</v>
      </c>
      <c r="ED66" s="2">
        <v>0.0</v>
      </c>
      <c r="EE66" s="27">
        <v>1.0</v>
      </c>
      <c r="EF66" s="2">
        <v>0.0</v>
      </c>
      <c r="EG66" s="27">
        <v>1.0</v>
      </c>
      <c r="EH66" s="2">
        <v>0.0</v>
      </c>
      <c r="EI66" s="27">
        <v>1.0</v>
      </c>
      <c r="EJ66" s="2" t="s">
        <v>199</v>
      </c>
      <c r="EK66" s="2" t="s">
        <v>390</v>
      </c>
      <c r="EL66" s="37">
        <v>5.0</v>
      </c>
      <c r="EM66" s="37">
        <v>2.0</v>
      </c>
      <c r="EN66" s="37">
        <v>0.0</v>
      </c>
      <c r="EO66" s="37">
        <v>0.0</v>
      </c>
      <c r="EP66" s="37">
        <v>2.0</v>
      </c>
      <c r="EQ66" s="37">
        <v>1.0</v>
      </c>
      <c r="ER66" s="37">
        <v>0.0</v>
      </c>
      <c r="ES66" s="37">
        <v>1.0</v>
      </c>
      <c r="ET66" s="37">
        <v>0.0</v>
      </c>
      <c r="EU66" s="37">
        <v>0.0</v>
      </c>
      <c r="EV66" s="2"/>
      <c r="EW66" s="37">
        <v>0.0</v>
      </c>
      <c r="EX66" s="2" t="s">
        <v>242</v>
      </c>
      <c r="EY66" s="2" t="s">
        <v>406</v>
      </c>
      <c r="EZ66" s="2" t="s">
        <v>196</v>
      </c>
      <c r="FA66" s="2" t="s">
        <v>262</v>
      </c>
      <c r="FB66" s="2" t="s">
        <v>326</v>
      </c>
      <c r="FC66" s="2" t="s">
        <v>205</v>
      </c>
      <c r="FD66" s="2" t="s">
        <v>205</v>
      </c>
      <c r="FE66" s="37">
        <v>0.0</v>
      </c>
      <c r="FF66" s="37">
        <v>0.0</v>
      </c>
      <c r="FG66" s="37">
        <v>0.0</v>
      </c>
      <c r="FH66" s="37">
        <v>0.0</v>
      </c>
      <c r="FI66" s="37">
        <v>0.0</v>
      </c>
      <c r="FJ66" s="37">
        <v>0.0</v>
      </c>
      <c r="FK66" s="37">
        <v>1.0</v>
      </c>
      <c r="FL66" s="2"/>
      <c r="FM66" s="2" t="s">
        <v>205</v>
      </c>
      <c r="FN66" s="37">
        <v>0.0</v>
      </c>
      <c r="FO66" s="37">
        <v>0.0</v>
      </c>
      <c r="FP66" s="37">
        <v>0.0</v>
      </c>
      <c r="FQ66" s="37">
        <v>0.0</v>
      </c>
      <c r="FR66" s="37">
        <v>0.0</v>
      </c>
      <c r="FS66" s="37">
        <v>0.0</v>
      </c>
      <c r="FT66" s="37">
        <v>1.0</v>
      </c>
      <c r="FU66" s="2"/>
      <c r="FV66" s="2" t="s">
        <v>206</v>
      </c>
      <c r="FW66" s="37">
        <v>0.0</v>
      </c>
      <c r="FX66" s="37">
        <v>1.0</v>
      </c>
      <c r="FY66" s="37">
        <v>0.0</v>
      </c>
      <c r="FZ66" s="37">
        <v>0.0</v>
      </c>
      <c r="GA66" s="37">
        <v>3.0</v>
      </c>
      <c r="GB66" s="2" t="s">
        <v>270</v>
      </c>
      <c r="GC66" s="2" t="s">
        <v>243</v>
      </c>
      <c r="GD66" s="37">
        <v>3.0</v>
      </c>
      <c r="GE66" s="2"/>
      <c r="GF66" s="2" t="s">
        <v>209</v>
      </c>
      <c r="GG66" s="2"/>
      <c r="GH66" s="37">
        <v>1.0</v>
      </c>
      <c r="GI66" s="37">
        <v>3.0</v>
      </c>
      <c r="GJ66" s="37">
        <v>1.0</v>
      </c>
      <c r="GK66" s="37">
        <v>0.0</v>
      </c>
      <c r="GL66" s="37">
        <f t="shared" si="26"/>
        <v>4</v>
      </c>
      <c r="GM66" s="37">
        <f t="shared" si="27"/>
        <v>1</v>
      </c>
    </row>
    <row r="67" ht="15.75" customHeight="1">
      <c r="A67" s="1">
        <v>80.0</v>
      </c>
      <c r="B67" s="2" t="s">
        <v>305</v>
      </c>
      <c r="D67" s="2" t="s">
        <v>240</v>
      </c>
      <c r="E67" s="80" t="s">
        <v>407</v>
      </c>
      <c r="F67" s="79">
        <v>2.0</v>
      </c>
      <c r="G67" s="2" t="s">
        <v>214</v>
      </c>
      <c r="H67" s="2" t="s">
        <v>370</v>
      </c>
      <c r="I67" s="81">
        <v>2.0</v>
      </c>
      <c r="J67" s="2">
        <v>12.0</v>
      </c>
      <c r="K67" s="2" t="s">
        <v>394</v>
      </c>
      <c r="L67" s="82">
        <v>29090.0</v>
      </c>
      <c r="M67" s="2">
        <v>4155.7</v>
      </c>
      <c r="N67" s="29">
        <v>0.29688310588</v>
      </c>
      <c r="O67" s="30">
        <v>0.0</v>
      </c>
      <c r="P67" s="30">
        <v>0.3306586099</v>
      </c>
      <c r="Q67" s="2">
        <v>3.050633</v>
      </c>
      <c r="R67" s="2">
        <v>108590.64557</v>
      </c>
      <c r="S67" s="2">
        <v>666.199087</v>
      </c>
      <c r="T67" s="2">
        <v>1.008786</v>
      </c>
      <c r="U67" s="2">
        <v>2.98503</v>
      </c>
      <c r="V67" s="2">
        <v>8611.172996</v>
      </c>
      <c r="W67" s="2">
        <v>224.317383</v>
      </c>
      <c r="X67" s="2">
        <v>1.140023</v>
      </c>
      <c r="Y67" s="2">
        <v>3.523793</v>
      </c>
      <c r="Z67" s="2">
        <v>1790.675105</v>
      </c>
      <c r="AA67" s="2">
        <v>85.342109</v>
      </c>
      <c r="AB67" s="2">
        <v>1.112231</v>
      </c>
      <c r="AC67" s="2">
        <v>3.237679</v>
      </c>
      <c r="AD67" s="2">
        <v>7186.362869</v>
      </c>
      <c r="AE67" s="2">
        <v>198.482129</v>
      </c>
      <c r="AF67" s="2">
        <v>1.072388</v>
      </c>
      <c r="AG67" s="2">
        <v>3.19739</v>
      </c>
      <c r="AH67" s="31">
        <v>0.135</v>
      </c>
      <c r="AI67" s="29">
        <v>0.9820558683937102</v>
      </c>
      <c r="AJ67" s="30">
        <v>0.07838017581511986</v>
      </c>
      <c r="AK67" s="30">
        <v>0.3678039928453404</v>
      </c>
      <c r="AL67" s="37">
        <v>2.862839</v>
      </c>
      <c r="AM67" s="37">
        <v>131752.845295</v>
      </c>
      <c r="AN67" s="37">
        <v>553.007852</v>
      </c>
      <c r="AO67" s="37">
        <v>0.970105</v>
      </c>
      <c r="AP67" s="37">
        <v>0.66338</v>
      </c>
      <c r="AQ67" s="37">
        <v>4876.6874</v>
      </c>
      <c r="AR67" s="37">
        <v>136.560445</v>
      </c>
      <c r="AS67" s="37">
        <v>1.163581</v>
      </c>
      <c r="AT67" s="37">
        <v>1.453283</v>
      </c>
      <c r="AU67" s="37">
        <v>1099.0</v>
      </c>
      <c r="AV67" s="37">
        <v>62.153225</v>
      </c>
      <c r="AW67" s="37">
        <v>1.253003</v>
      </c>
      <c r="AX67" s="37">
        <v>0.942939</v>
      </c>
      <c r="AY67" s="37">
        <v>7251.226475</v>
      </c>
      <c r="AZ67" s="37">
        <v>147.372319</v>
      </c>
      <c r="BA67" s="37">
        <v>0.954383</v>
      </c>
      <c r="BB67" s="37">
        <v>1.043918</v>
      </c>
      <c r="BC67" s="31">
        <v>0.139</v>
      </c>
      <c r="BD67" s="32">
        <v>0.135</v>
      </c>
      <c r="BE67" s="31">
        <v>0.135</v>
      </c>
      <c r="BF67" s="31">
        <v>0.139</v>
      </c>
      <c r="BG67" s="31">
        <v>0.139</v>
      </c>
      <c r="BH67" s="31">
        <v>0.135</v>
      </c>
      <c r="BI67" s="31">
        <v>0.14</v>
      </c>
      <c r="BJ67" s="31">
        <v>0.133</v>
      </c>
      <c r="BK67" s="34"/>
      <c r="BL67" s="34"/>
      <c r="BM67" s="34"/>
      <c r="BN67" s="34"/>
      <c r="BO67" s="34"/>
      <c r="BP67" s="34"/>
      <c r="BQ67" s="35">
        <f t="shared" si="1"/>
        <v>7</v>
      </c>
      <c r="BR67" s="36">
        <v>0.48186266798709054</v>
      </c>
      <c r="BS67" s="37">
        <v>0.09934293913842848</v>
      </c>
      <c r="BT67" s="38">
        <v>0.4533218470687684</v>
      </c>
      <c r="BU67" s="39">
        <v>0.137</v>
      </c>
      <c r="BV67" s="37">
        <v>2.769041142857143</v>
      </c>
      <c r="BW67" s="37">
        <v>1157.5978887142858</v>
      </c>
      <c r="BX67" s="37">
        <v>62.90718785714286</v>
      </c>
      <c r="BY67" s="37">
        <v>0.9521772857142858</v>
      </c>
      <c r="BZ67" s="37">
        <v>1.2123695714285714</v>
      </c>
      <c r="CA67" s="37">
        <v>119498.91061671429</v>
      </c>
      <c r="CB67" s="37">
        <v>552.3662030000002</v>
      </c>
      <c r="CC67" s="37">
        <v>0.9670519999999999</v>
      </c>
      <c r="CD67" s="37">
        <v>0.6626102857142858</v>
      </c>
      <c r="CE67" s="37">
        <v>4490.484679571428</v>
      </c>
      <c r="CF67" s="37">
        <v>131.73968428571428</v>
      </c>
      <c r="CG67" s="37">
        <v>1.1591255714285715</v>
      </c>
      <c r="CH67" s="37">
        <v>1.424880285714286</v>
      </c>
      <c r="CI67" s="37">
        <v>6926.311508285714</v>
      </c>
      <c r="CJ67" s="2">
        <v>145.1038012857143</v>
      </c>
      <c r="CK67" s="2">
        <v>0.960923142857143</v>
      </c>
      <c r="CL67" s="2">
        <v>1.0204584285714284</v>
      </c>
      <c r="CM67" s="40">
        <f t="shared" si="2"/>
        <v>4.285714286</v>
      </c>
      <c r="CN67" s="41">
        <f t="shared" si="3"/>
        <v>4.555555556</v>
      </c>
      <c r="CO67" s="2">
        <v>6.0</v>
      </c>
      <c r="CP67" s="2">
        <v>6.0</v>
      </c>
      <c r="CQ67" s="2">
        <v>2.0</v>
      </c>
      <c r="CR67" s="2">
        <v>1.0</v>
      </c>
      <c r="CS67" s="2">
        <v>5.0</v>
      </c>
      <c r="CT67" s="2">
        <v>4.0</v>
      </c>
      <c r="CU67" s="2">
        <v>6.0</v>
      </c>
      <c r="CV67" s="2">
        <v>6.0</v>
      </c>
      <c r="CW67" s="2">
        <v>5.0</v>
      </c>
      <c r="CX67" s="2">
        <f t="shared" si="4"/>
        <v>6</v>
      </c>
      <c r="CY67" s="42" t="str">
        <f t="shared" si="28"/>
        <v>0</v>
      </c>
      <c r="CZ67" s="42" t="str">
        <f t="shared" si="6"/>
        <v>0</v>
      </c>
      <c r="DA67" s="2">
        <f t="shared" si="7"/>
        <v>4</v>
      </c>
      <c r="DB67" s="42">
        <v>2.0</v>
      </c>
      <c r="DC67" s="42" t="str">
        <f t="shared" si="8"/>
        <v>1</v>
      </c>
      <c r="DD67" s="2">
        <v>1.0</v>
      </c>
      <c r="DE67" s="27">
        <v>2.0</v>
      </c>
      <c r="DF67" s="2">
        <v>0.0</v>
      </c>
      <c r="DG67" s="27">
        <v>1.0</v>
      </c>
      <c r="DH67" s="2">
        <v>1.0</v>
      </c>
      <c r="DI67" s="27">
        <v>2.0</v>
      </c>
      <c r="DJ67" s="2">
        <v>0.0</v>
      </c>
      <c r="DK67" s="27">
        <v>1.0</v>
      </c>
      <c r="DL67" s="2">
        <v>0.0</v>
      </c>
      <c r="DM67" s="27">
        <v>1.0</v>
      </c>
      <c r="DN67" s="2">
        <v>2.0</v>
      </c>
      <c r="DO67" s="27">
        <v>3.0</v>
      </c>
      <c r="DP67" s="2">
        <v>1.0</v>
      </c>
      <c r="DQ67" s="27">
        <v>2.0</v>
      </c>
      <c r="DR67" s="2">
        <v>0.0</v>
      </c>
      <c r="DS67" s="27">
        <v>1.0</v>
      </c>
      <c r="DT67" s="2">
        <v>1.0</v>
      </c>
      <c r="DU67" s="27">
        <v>2.0</v>
      </c>
      <c r="DV67" s="2">
        <v>0.0</v>
      </c>
      <c r="DW67" s="27">
        <v>1.0</v>
      </c>
      <c r="DX67" s="2">
        <v>2.0</v>
      </c>
      <c r="DY67" s="27">
        <v>3.0</v>
      </c>
      <c r="DZ67" s="2">
        <v>1.0</v>
      </c>
      <c r="EA67" s="27">
        <v>2.0</v>
      </c>
      <c r="EB67" s="2">
        <v>1.0</v>
      </c>
      <c r="EC67" s="27">
        <v>2.0</v>
      </c>
      <c r="ED67" s="2">
        <v>0.0</v>
      </c>
      <c r="EE67" s="27">
        <v>1.0</v>
      </c>
      <c r="EF67" s="2">
        <v>1.0</v>
      </c>
      <c r="EG67" s="27">
        <v>2.0</v>
      </c>
      <c r="EH67" s="2">
        <v>1.0</v>
      </c>
      <c r="EI67" s="27">
        <v>2.0</v>
      </c>
      <c r="EJ67" s="2" t="s">
        <v>199</v>
      </c>
      <c r="EK67" s="2" t="s">
        <v>372</v>
      </c>
      <c r="EL67" s="37">
        <v>4.0</v>
      </c>
      <c r="EM67" s="37">
        <v>2.0</v>
      </c>
      <c r="EN67" s="37">
        <v>1.0</v>
      </c>
      <c r="EO67" s="37">
        <v>0.0</v>
      </c>
      <c r="EP67" s="37">
        <v>1.0</v>
      </c>
      <c r="EQ67" s="37">
        <v>0.0</v>
      </c>
      <c r="ER67" s="37">
        <v>1.0</v>
      </c>
      <c r="ES67" s="2"/>
      <c r="ET67" s="2"/>
      <c r="EU67" s="2"/>
      <c r="EV67" s="2"/>
      <c r="EW67" s="37">
        <v>1.0</v>
      </c>
      <c r="EX67" s="2" t="s">
        <v>201</v>
      </c>
      <c r="EY67" s="43">
        <v>40422.0</v>
      </c>
      <c r="EZ67" s="2" t="s">
        <v>214</v>
      </c>
      <c r="FA67" s="2" t="s">
        <v>262</v>
      </c>
      <c r="FB67" s="2" t="s">
        <v>203</v>
      </c>
      <c r="FC67" s="2" t="s">
        <v>205</v>
      </c>
      <c r="FD67" s="2" t="s">
        <v>205</v>
      </c>
      <c r="FE67" s="37">
        <v>0.0</v>
      </c>
      <c r="FF67" s="37">
        <v>1.0</v>
      </c>
      <c r="FG67" s="37">
        <v>1.0</v>
      </c>
      <c r="FH67" s="37">
        <v>0.0</v>
      </c>
      <c r="FI67" s="37">
        <v>0.0</v>
      </c>
      <c r="FJ67" s="37">
        <v>0.0</v>
      </c>
      <c r="FK67" s="37">
        <v>1.0</v>
      </c>
      <c r="FL67" s="2"/>
      <c r="FM67" s="2" t="s">
        <v>205</v>
      </c>
      <c r="FN67" s="37">
        <v>0.0</v>
      </c>
      <c r="FO67" s="37">
        <v>1.0</v>
      </c>
      <c r="FP67" s="37">
        <v>1.0</v>
      </c>
      <c r="FQ67" s="37">
        <v>0.0</v>
      </c>
      <c r="FR67" s="37">
        <v>0.0</v>
      </c>
      <c r="FS67" s="37">
        <v>0.0</v>
      </c>
      <c r="FT67" s="37">
        <v>1.0</v>
      </c>
      <c r="FU67" s="2"/>
      <c r="FV67" s="2" t="s">
        <v>217</v>
      </c>
      <c r="FW67" s="37">
        <v>1.0</v>
      </c>
      <c r="FX67" s="37">
        <v>0.0</v>
      </c>
      <c r="FY67" s="37">
        <v>1.0</v>
      </c>
      <c r="FZ67" s="37">
        <v>0.0</v>
      </c>
      <c r="GA67" s="24"/>
      <c r="GB67" s="2" t="s">
        <v>270</v>
      </c>
      <c r="GC67" s="2" t="s">
        <v>243</v>
      </c>
      <c r="GD67" s="37">
        <v>4.0</v>
      </c>
      <c r="GE67" s="2" t="s">
        <v>408</v>
      </c>
      <c r="GF67" s="2" t="s">
        <v>209</v>
      </c>
      <c r="GG67" s="2"/>
      <c r="GH67" s="37">
        <v>3.0</v>
      </c>
      <c r="GI67" s="37">
        <v>1.0</v>
      </c>
      <c r="GJ67" s="37">
        <v>6.0</v>
      </c>
      <c r="GK67" s="37">
        <v>0.0</v>
      </c>
      <c r="GL67" s="37">
        <f t="shared" si="26"/>
        <v>4</v>
      </c>
      <c r="GM67" s="37">
        <f t="shared" si="27"/>
        <v>6</v>
      </c>
    </row>
    <row r="68" ht="15.75" customHeight="1">
      <c r="A68" s="1">
        <v>81.0</v>
      </c>
      <c r="B68" s="2" t="s">
        <v>409</v>
      </c>
      <c r="C68" s="2" t="s">
        <v>349</v>
      </c>
      <c r="D68" s="2" t="s">
        <v>246</v>
      </c>
      <c r="E68" s="80" t="s">
        <v>410</v>
      </c>
      <c r="F68" s="79">
        <v>2.0</v>
      </c>
      <c r="G68" s="2" t="s">
        <v>214</v>
      </c>
      <c r="H68" s="2" t="s">
        <v>370</v>
      </c>
      <c r="I68" s="81">
        <v>2.0</v>
      </c>
      <c r="J68" s="2">
        <v>12.0</v>
      </c>
      <c r="K68" s="2" t="s">
        <v>394</v>
      </c>
      <c r="L68" s="82">
        <v>7220.0</v>
      </c>
      <c r="M68" s="2">
        <v>2406.7</v>
      </c>
      <c r="N68" s="29">
        <v>0.683217947138</v>
      </c>
      <c r="O68" s="30">
        <v>0.1273781231</v>
      </c>
      <c r="P68" s="30">
        <v>0.3616127595</v>
      </c>
      <c r="Q68" s="2">
        <v>3.195745</v>
      </c>
      <c r="R68" s="2">
        <v>87044.642553</v>
      </c>
      <c r="S68" s="2">
        <v>607.791507</v>
      </c>
      <c r="T68" s="2">
        <v>0.959751</v>
      </c>
      <c r="U68" s="2">
        <v>2.89867</v>
      </c>
      <c r="V68" s="2">
        <v>5947.421277</v>
      </c>
      <c r="W68" s="2">
        <v>161.651439</v>
      </c>
      <c r="X68" s="2">
        <v>1.101907</v>
      </c>
      <c r="Y68" s="2">
        <v>3.468805</v>
      </c>
      <c r="Z68" s="2">
        <v>1243.280851</v>
      </c>
      <c r="AA68" s="2">
        <v>70.7857</v>
      </c>
      <c r="AB68" s="2">
        <v>1.083152</v>
      </c>
      <c r="AC68" s="2">
        <v>3.275518</v>
      </c>
      <c r="AD68" s="2">
        <v>7194.421277</v>
      </c>
      <c r="AE68" s="2">
        <v>166.027468</v>
      </c>
      <c r="AF68" s="2">
        <v>1.03605</v>
      </c>
      <c r="AG68" s="2">
        <v>3.095367</v>
      </c>
      <c r="AH68" s="31">
        <v>0.12</v>
      </c>
      <c r="AI68" s="29">
        <v>2.0104039503463373</v>
      </c>
      <c r="AJ68" s="30">
        <v>0.07678942482191829</v>
      </c>
      <c r="AK68" s="30">
        <v>0.5306960683415395</v>
      </c>
      <c r="AL68" s="37">
        <v>2.941542</v>
      </c>
      <c r="AM68" s="37">
        <v>155278.029851</v>
      </c>
      <c r="AN68" s="37">
        <v>558.895993</v>
      </c>
      <c r="AO68" s="37">
        <v>0.965701</v>
      </c>
      <c r="AP68" s="37">
        <v>0.670443</v>
      </c>
      <c r="AQ68" s="37">
        <v>4168.792289</v>
      </c>
      <c r="AR68" s="37">
        <v>122.975691</v>
      </c>
      <c r="AS68" s="37">
        <v>1.146055</v>
      </c>
      <c r="AT68" s="37">
        <v>1.421817</v>
      </c>
      <c r="AU68" s="37">
        <v>1010.681592</v>
      </c>
      <c r="AV68" s="37">
        <v>58.951114</v>
      </c>
      <c r="AW68" s="37">
        <v>1.255038</v>
      </c>
      <c r="AX68" s="37">
        <v>0.947227</v>
      </c>
      <c r="AY68" s="37">
        <v>6508.135572</v>
      </c>
      <c r="AZ68" s="37">
        <v>136.088897</v>
      </c>
      <c r="BA68" s="37">
        <v>0.955679</v>
      </c>
      <c r="BB68" s="37">
        <v>1.066959</v>
      </c>
      <c r="BC68" s="31">
        <v>0.112</v>
      </c>
      <c r="BD68" s="32">
        <v>0.135</v>
      </c>
      <c r="BE68" s="31">
        <v>0.12</v>
      </c>
      <c r="BF68" s="31">
        <v>0.118</v>
      </c>
      <c r="BG68" s="34"/>
      <c r="BH68" s="34"/>
      <c r="BI68" s="34"/>
      <c r="BJ68" s="34"/>
      <c r="BK68" s="34"/>
      <c r="BL68" s="34"/>
      <c r="BM68" s="34"/>
      <c r="BN68" s="34"/>
      <c r="BO68" s="34"/>
      <c r="BP68" s="34"/>
      <c r="BQ68" s="35">
        <f t="shared" si="1"/>
        <v>3</v>
      </c>
      <c r="BR68" s="36">
        <v>0.773557997538482</v>
      </c>
      <c r="BS68" s="37">
        <v>0.1818379795877376</v>
      </c>
      <c r="BT68" s="38">
        <v>0.47411825394334156</v>
      </c>
      <c r="BU68" s="39">
        <v>0.124</v>
      </c>
      <c r="BV68" s="37">
        <v>2.8256786666666667</v>
      </c>
      <c r="BW68" s="37">
        <v>1038.4379103333333</v>
      </c>
      <c r="BX68" s="37">
        <v>60.41442333333333</v>
      </c>
      <c r="BY68" s="37">
        <v>0.9475693333333334</v>
      </c>
      <c r="BZ68" s="37">
        <v>1.2171519999999998</v>
      </c>
      <c r="CA68" s="37">
        <v>161949.555165</v>
      </c>
      <c r="CB68" s="37">
        <v>559.633166</v>
      </c>
      <c r="CC68" s="37">
        <v>0.9786383333333334</v>
      </c>
      <c r="CD68" s="37">
        <v>0.6713270000000001</v>
      </c>
      <c r="CE68" s="37">
        <v>4006.8973516666665</v>
      </c>
      <c r="CF68" s="37">
        <v>117.76750566666665</v>
      </c>
      <c r="CG68" s="37">
        <v>1.154452</v>
      </c>
      <c r="CH68" s="37">
        <v>1.4012556666666667</v>
      </c>
      <c r="CI68" s="37">
        <v>6615.759191666667</v>
      </c>
      <c r="CJ68" s="2">
        <v>142.2703116666667</v>
      </c>
      <c r="CK68" s="2">
        <v>0.9515676666666666</v>
      </c>
      <c r="CL68" s="2">
        <v>1.0166563333333334</v>
      </c>
      <c r="CM68" s="40">
        <f t="shared" si="2"/>
        <v>3.428571429</v>
      </c>
      <c r="CN68" s="41">
        <f t="shared" si="3"/>
        <v>3.888888889</v>
      </c>
      <c r="CO68" s="2">
        <v>6.0</v>
      </c>
      <c r="CP68" s="2">
        <v>4.0</v>
      </c>
      <c r="CQ68" s="2">
        <v>2.0</v>
      </c>
      <c r="CR68" s="2">
        <v>2.0</v>
      </c>
      <c r="CS68" s="2">
        <v>5.0</v>
      </c>
      <c r="CT68" s="2">
        <v>3.0</v>
      </c>
      <c r="CU68" s="2">
        <v>2.0</v>
      </c>
      <c r="CV68" s="2">
        <v>6.0</v>
      </c>
      <c r="CW68" s="2">
        <v>5.0</v>
      </c>
      <c r="CX68" s="2">
        <f t="shared" si="4"/>
        <v>1</v>
      </c>
      <c r="CY68" s="42" t="str">
        <f t="shared" si="28"/>
        <v>0</v>
      </c>
      <c r="CZ68" s="42" t="str">
        <f t="shared" si="6"/>
        <v>0</v>
      </c>
      <c r="DA68" s="2">
        <f t="shared" si="7"/>
        <v>0</v>
      </c>
      <c r="DB68" s="42" t="str">
        <f>IF(OR(DA68&lt;2,DA68=2),"0", "1")</f>
        <v>0</v>
      </c>
      <c r="DC68" s="42" t="str">
        <f t="shared" si="8"/>
        <v>0</v>
      </c>
      <c r="DD68" s="2">
        <v>0.0</v>
      </c>
      <c r="DE68" s="27">
        <v>1.0</v>
      </c>
      <c r="DF68" s="2">
        <v>0.0</v>
      </c>
      <c r="DG68" s="27">
        <v>1.0</v>
      </c>
      <c r="DH68" s="2">
        <v>0.0</v>
      </c>
      <c r="DI68" s="27">
        <v>1.0</v>
      </c>
      <c r="DJ68" s="2">
        <v>0.0</v>
      </c>
      <c r="DK68" s="27">
        <v>1.0</v>
      </c>
      <c r="DL68" s="2">
        <v>0.0</v>
      </c>
      <c r="DM68" s="27">
        <v>1.0</v>
      </c>
      <c r="DN68" s="2">
        <v>0.0</v>
      </c>
      <c r="DO68" s="27">
        <v>1.0</v>
      </c>
      <c r="DP68" s="2">
        <v>0.0</v>
      </c>
      <c r="DQ68" s="27">
        <v>1.0</v>
      </c>
      <c r="DR68" s="2">
        <v>1.0</v>
      </c>
      <c r="DS68" s="27">
        <v>2.0</v>
      </c>
      <c r="DT68" s="2">
        <v>0.0</v>
      </c>
      <c r="DU68" s="27">
        <v>1.0</v>
      </c>
      <c r="DV68" s="2">
        <v>0.0</v>
      </c>
      <c r="DW68" s="27">
        <v>1.0</v>
      </c>
      <c r="DX68" s="2">
        <v>0.0</v>
      </c>
      <c r="DY68" s="27">
        <v>1.0</v>
      </c>
      <c r="DZ68" s="2">
        <v>0.0</v>
      </c>
      <c r="EA68" s="27">
        <v>1.0</v>
      </c>
      <c r="EB68" s="2">
        <v>0.0</v>
      </c>
      <c r="EC68" s="27">
        <v>1.0</v>
      </c>
      <c r="ED68" s="2">
        <v>0.0</v>
      </c>
      <c r="EE68" s="27">
        <v>1.0</v>
      </c>
      <c r="EF68" s="2">
        <v>2.0</v>
      </c>
      <c r="EG68" s="27">
        <v>3.0</v>
      </c>
      <c r="EH68" s="2">
        <v>0.0</v>
      </c>
      <c r="EI68" s="27">
        <v>1.0</v>
      </c>
      <c r="EJ68" s="2" t="s">
        <v>199</v>
      </c>
      <c r="EK68" s="2" t="s">
        <v>372</v>
      </c>
      <c r="EL68" s="37">
        <v>4.0</v>
      </c>
      <c r="EM68" s="37">
        <v>2.0</v>
      </c>
      <c r="EN68" s="37">
        <v>1.0</v>
      </c>
      <c r="EO68" s="37">
        <v>0.0</v>
      </c>
      <c r="EP68" s="37">
        <v>1.0</v>
      </c>
      <c r="EQ68" s="37">
        <v>0.0</v>
      </c>
      <c r="ER68" s="37">
        <v>0.0</v>
      </c>
      <c r="ES68" s="37">
        <v>1.0</v>
      </c>
      <c r="ET68" s="37">
        <v>1.0</v>
      </c>
      <c r="EU68" s="37">
        <v>0.0</v>
      </c>
      <c r="EV68" s="2"/>
      <c r="EW68" s="37">
        <v>1.0</v>
      </c>
      <c r="EX68" s="2" t="s">
        <v>201</v>
      </c>
      <c r="EY68" s="43">
        <v>40422.0</v>
      </c>
      <c r="EZ68" s="2" t="s">
        <v>214</v>
      </c>
      <c r="FA68" s="24"/>
      <c r="FB68" s="24"/>
      <c r="FC68" s="24"/>
      <c r="FD68" s="24"/>
      <c r="FE68" s="24"/>
      <c r="FF68" s="24"/>
      <c r="FG68" s="24"/>
      <c r="FH68" s="24"/>
      <c r="FI68" s="24"/>
      <c r="FJ68" s="24"/>
      <c r="FK68" s="24"/>
      <c r="FL68" s="24"/>
      <c r="FM68" s="2" t="s">
        <v>205</v>
      </c>
      <c r="FN68" s="37">
        <v>0.0</v>
      </c>
      <c r="FO68" s="37">
        <v>0.0</v>
      </c>
      <c r="FP68" s="37">
        <v>0.0</v>
      </c>
      <c r="FQ68" s="37">
        <v>0.0</v>
      </c>
      <c r="FR68" s="37">
        <v>0.0</v>
      </c>
      <c r="FS68" s="37">
        <v>0.0</v>
      </c>
      <c r="FT68" s="37">
        <v>1.0</v>
      </c>
      <c r="FU68" s="2"/>
      <c r="FV68" s="2" t="s">
        <v>206</v>
      </c>
      <c r="FW68" s="37">
        <v>0.0</v>
      </c>
      <c r="FX68" s="37">
        <v>1.0</v>
      </c>
      <c r="FY68" s="37">
        <v>0.0</v>
      </c>
      <c r="FZ68" s="37">
        <v>0.0</v>
      </c>
      <c r="GA68" s="2" t="s">
        <v>234</v>
      </c>
      <c r="GB68" s="2" t="s">
        <v>411</v>
      </c>
      <c r="GC68" s="2" t="s">
        <v>243</v>
      </c>
      <c r="GD68" s="37">
        <v>3.0</v>
      </c>
      <c r="GE68" s="2"/>
      <c r="GF68" s="2" t="s">
        <v>209</v>
      </c>
      <c r="GG68" s="2"/>
      <c r="GH68" s="37">
        <v>0.0</v>
      </c>
      <c r="GI68" s="37">
        <v>0.0</v>
      </c>
      <c r="GJ68" s="37">
        <v>1.0</v>
      </c>
      <c r="GK68" s="37">
        <v>0.0</v>
      </c>
      <c r="GL68" s="37">
        <f t="shared" si="26"/>
        <v>0</v>
      </c>
      <c r="GM68" s="37">
        <f t="shared" si="27"/>
        <v>1</v>
      </c>
    </row>
    <row r="69" ht="15.75" customHeight="1">
      <c r="A69" s="1">
        <v>82.0</v>
      </c>
      <c r="B69" s="2" t="s">
        <v>350</v>
      </c>
      <c r="C69" s="2" t="s">
        <v>267</v>
      </c>
      <c r="D69" s="2" t="s">
        <v>412</v>
      </c>
      <c r="E69" s="80" t="s">
        <v>413</v>
      </c>
      <c r="F69" s="2">
        <v>2.0</v>
      </c>
      <c r="G69" s="2"/>
      <c r="H69" s="2" t="s">
        <v>370</v>
      </c>
      <c r="I69" s="81">
        <v>2.0</v>
      </c>
      <c r="J69" s="2">
        <v>12.0</v>
      </c>
      <c r="K69" s="2" t="s">
        <v>394</v>
      </c>
      <c r="L69" s="82">
        <v>45985.0</v>
      </c>
      <c r="M69" s="2">
        <v>7140.7</v>
      </c>
      <c r="N69" s="29">
        <v>0.323528893293</v>
      </c>
      <c r="O69" s="30">
        <v>0.0</v>
      </c>
      <c r="P69" s="30">
        <v>0.3129121844</v>
      </c>
      <c r="Q69" s="2">
        <v>3.056075</v>
      </c>
      <c r="R69" s="2">
        <v>121446.350467</v>
      </c>
      <c r="S69" s="2">
        <v>672.91789</v>
      </c>
      <c r="T69" s="2">
        <v>0.974732</v>
      </c>
      <c r="U69" s="2">
        <v>2.994964</v>
      </c>
      <c r="V69" s="2">
        <v>8784.696262</v>
      </c>
      <c r="W69" s="2">
        <v>225.14427</v>
      </c>
      <c r="X69" s="2">
        <v>1.09788</v>
      </c>
      <c r="Y69" s="2">
        <v>3.522561</v>
      </c>
      <c r="Z69" s="2">
        <v>1779.135514</v>
      </c>
      <c r="AA69" s="2">
        <v>85.958699</v>
      </c>
      <c r="AB69" s="2">
        <v>1.083057</v>
      </c>
      <c r="AC69" s="2">
        <v>3.239172</v>
      </c>
      <c r="AD69" s="2">
        <v>7494.995327</v>
      </c>
      <c r="AE69" s="2">
        <v>202.502781</v>
      </c>
      <c r="AF69" s="2">
        <v>1.039745</v>
      </c>
      <c r="AG69" s="2">
        <v>3.206202</v>
      </c>
      <c r="AH69" s="31">
        <v>0.14</v>
      </c>
      <c r="AI69" s="29">
        <v>1.009537019205812</v>
      </c>
      <c r="AJ69" s="30">
        <v>0.05983556994987956</v>
      </c>
      <c r="AK69" s="30">
        <v>0.33322425626386826</v>
      </c>
      <c r="AL69" s="37">
        <v>2.801314</v>
      </c>
      <c r="AM69" s="37">
        <v>135582.722496</v>
      </c>
      <c r="AN69" s="37">
        <v>554.369448</v>
      </c>
      <c r="AO69" s="37">
        <v>0.971857</v>
      </c>
      <c r="AP69" s="37">
        <v>0.665013</v>
      </c>
      <c r="AQ69" s="37">
        <v>4889.229885</v>
      </c>
      <c r="AR69" s="37">
        <v>136.941202</v>
      </c>
      <c r="AS69" s="37">
        <v>1.163438</v>
      </c>
      <c r="AT69" s="37">
        <v>1.456357</v>
      </c>
      <c r="AU69" s="37">
        <v>1108.126437</v>
      </c>
      <c r="AV69" s="37">
        <v>62.45611</v>
      </c>
      <c r="AW69" s="37">
        <v>1.243492</v>
      </c>
      <c r="AX69" s="37">
        <v>0.941952</v>
      </c>
      <c r="AY69" s="37">
        <v>7412.359606</v>
      </c>
      <c r="AZ69" s="37">
        <v>148.870685</v>
      </c>
      <c r="BA69" s="37">
        <v>0.95316</v>
      </c>
      <c r="BB69" s="37">
        <v>1.033869</v>
      </c>
      <c r="BC69" s="31">
        <v>0.14</v>
      </c>
      <c r="BD69" s="32">
        <v>0.135</v>
      </c>
      <c r="BE69" s="31">
        <v>0.14</v>
      </c>
      <c r="BF69" s="31">
        <v>0.118</v>
      </c>
      <c r="BG69" s="31">
        <v>0.135</v>
      </c>
      <c r="BH69" s="31">
        <v>0.14</v>
      </c>
      <c r="BI69" s="34"/>
      <c r="BJ69" s="34"/>
      <c r="BK69" s="34"/>
      <c r="BL69" s="34"/>
      <c r="BM69" s="34"/>
      <c r="BN69" s="34"/>
      <c r="BO69" s="34"/>
      <c r="BP69" s="34"/>
      <c r="BQ69" s="35">
        <f t="shared" si="1"/>
        <v>5</v>
      </c>
      <c r="BR69" s="36">
        <v>0.5570514303546975</v>
      </c>
      <c r="BS69" s="37">
        <v>0.10895397377177492</v>
      </c>
      <c r="BT69" s="38">
        <v>0.46253426112924834</v>
      </c>
      <c r="BU69" s="39">
        <v>0.134</v>
      </c>
      <c r="BV69" s="37">
        <v>2.7637165999999995</v>
      </c>
      <c r="BW69" s="37">
        <v>1069.9301185999998</v>
      </c>
      <c r="BX69" s="37">
        <v>60.5766524</v>
      </c>
      <c r="BY69" s="37">
        <v>0.9489798</v>
      </c>
      <c r="BZ69" s="37">
        <v>1.2051633999999998</v>
      </c>
      <c r="CA69" s="37">
        <v>133501.12330020004</v>
      </c>
      <c r="CB69" s="37">
        <v>552.4690458</v>
      </c>
      <c r="CC69" s="37">
        <v>0.9641719999999999</v>
      </c>
      <c r="CD69" s="37">
        <v>0.6627335999999999</v>
      </c>
      <c r="CE69" s="37">
        <v>4125.7289706</v>
      </c>
      <c r="CF69" s="37">
        <v>123.96975960000002</v>
      </c>
      <c r="CG69" s="37">
        <v>1.1500176000000002</v>
      </c>
      <c r="CH69" s="37">
        <v>1.4060080000000001</v>
      </c>
      <c r="CI69" s="37">
        <v>6388.9870402</v>
      </c>
      <c r="CJ69" s="2">
        <v>139.315977</v>
      </c>
      <c r="CK69" s="2">
        <v>0.9582944000000001</v>
      </c>
      <c r="CL69" s="2">
        <v>1.0093916</v>
      </c>
      <c r="CM69" s="40">
        <f t="shared" si="2"/>
        <v>3.285714286</v>
      </c>
      <c r="CN69" s="41">
        <f t="shared" si="3"/>
        <v>3.888888889</v>
      </c>
      <c r="CO69" s="2">
        <v>4.0</v>
      </c>
      <c r="CP69" s="2">
        <v>4.0</v>
      </c>
      <c r="CQ69" s="2">
        <v>2.0</v>
      </c>
      <c r="CR69" s="2">
        <v>4.0</v>
      </c>
      <c r="CS69" s="2">
        <v>4.0</v>
      </c>
      <c r="CT69" s="2">
        <v>1.0</v>
      </c>
      <c r="CU69" s="2">
        <v>4.0</v>
      </c>
      <c r="CV69" s="2">
        <v>6.0</v>
      </c>
      <c r="CW69" s="2">
        <v>6.0</v>
      </c>
      <c r="CX69" s="2">
        <f t="shared" si="4"/>
        <v>10</v>
      </c>
      <c r="CY69" s="42" t="str">
        <f t="shared" si="28"/>
        <v>1</v>
      </c>
      <c r="CZ69" s="42" t="str">
        <f t="shared" si="6"/>
        <v>1</v>
      </c>
      <c r="DA69" s="2">
        <f t="shared" si="7"/>
        <v>5</v>
      </c>
      <c r="DB69" s="42">
        <v>2.0</v>
      </c>
      <c r="DC69" s="42" t="str">
        <f t="shared" si="8"/>
        <v>1</v>
      </c>
      <c r="DD69" s="2">
        <v>1.0</v>
      </c>
      <c r="DE69" s="27">
        <v>2.0</v>
      </c>
      <c r="DF69" s="2">
        <v>0.0</v>
      </c>
      <c r="DG69" s="27">
        <v>1.0</v>
      </c>
      <c r="DH69" s="2">
        <v>1.0</v>
      </c>
      <c r="DI69" s="27">
        <v>2.0</v>
      </c>
      <c r="DJ69" s="2">
        <v>1.0</v>
      </c>
      <c r="DK69" s="27">
        <v>2.0</v>
      </c>
      <c r="DL69" s="2">
        <v>0.0</v>
      </c>
      <c r="DM69" s="27">
        <v>1.0</v>
      </c>
      <c r="DN69" s="2">
        <v>2.0</v>
      </c>
      <c r="DO69" s="27">
        <v>3.0</v>
      </c>
      <c r="DP69" s="2">
        <v>2.0</v>
      </c>
      <c r="DQ69" s="27">
        <v>3.0</v>
      </c>
      <c r="DR69" s="2">
        <v>1.0</v>
      </c>
      <c r="DS69" s="27">
        <v>2.0</v>
      </c>
      <c r="DT69" s="2">
        <v>0.0</v>
      </c>
      <c r="DU69" s="27">
        <v>1.0</v>
      </c>
      <c r="DV69" s="2">
        <v>2.0</v>
      </c>
      <c r="DW69" s="27">
        <v>3.0</v>
      </c>
      <c r="DX69" s="2">
        <v>2.0</v>
      </c>
      <c r="DY69" s="27">
        <v>3.0</v>
      </c>
      <c r="DZ69" s="2">
        <v>2.0</v>
      </c>
      <c r="EA69" s="27">
        <v>3.0</v>
      </c>
      <c r="EB69" s="2">
        <v>1.0</v>
      </c>
      <c r="EC69" s="27">
        <v>2.0</v>
      </c>
      <c r="ED69" s="2">
        <v>2.0</v>
      </c>
      <c r="EE69" s="27">
        <v>3.0</v>
      </c>
      <c r="EF69" s="2">
        <v>2.0</v>
      </c>
      <c r="EG69" s="27">
        <v>3.0</v>
      </c>
      <c r="EH69" s="2">
        <v>0.0</v>
      </c>
      <c r="EI69" s="27">
        <v>1.0</v>
      </c>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37">
        <v>0.0</v>
      </c>
      <c r="GI69" s="37">
        <v>2.0</v>
      </c>
      <c r="GJ69" s="37">
        <v>7.0</v>
      </c>
      <c r="GK69" s="37">
        <v>0.0</v>
      </c>
      <c r="GL69" s="37">
        <f t="shared" si="26"/>
        <v>2</v>
      </c>
      <c r="GM69" s="37">
        <f t="shared" si="27"/>
        <v>7</v>
      </c>
    </row>
    <row r="70" ht="15.75" customHeight="1">
      <c r="A70" s="1">
        <v>83.0</v>
      </c>
      <c r="B70" s="2" t="s">
        <v>192</v>
      </c>
      <c r="C70" s="81"/>
      <c r="D70" s="2" t="s">
        <v>350</v>
      </c>
      <c r="E70" s="80" t="s">
        <v>414</v>
      </c>
      <c r="F70" s="2">
        <v>2.0</v>
      </c>
      <c r="G70" s="2" t="s">
        <v>214</v>
      </c>
      <c r="H70" s="2" t="s">
        <v>370</v>
      </c>
      <c r="I70" s="81">
        <v>2.0</v>
      </c>
      <c r="J70" s="2">
        <v>12.0</v>
      </c>
      <c r="K70" s="2" t="s">
        <v>394</v>
      </c>
      <c r="L70" s="82">
        <v>31967.0</v>
      </c>
      <c r="M70" s="2">
        <v>5327.8</v>
      </c>
      <c r="N70" s="29">
        <v>1.0050684518371815</v>
      </c>
      <c r="O70" s="30">
        <v>0.17393466466911212</v>
      </c>
      <c r="P70" s="30">
        <v>0.6076691935054719</v>
      </c>
      <c r="Q70" s="2">
        <v>3.664865</v>
      </c>
      <c r="R70" s="2">
        <v>183278.335135</v>
      </c>
      <c r="S70" s="2">
        <v>710.832302</v>
      </c>
      <c r="T70" s="2">
        <v>0.97022</v>
      </c>
      <c r="U70" s="2">
        <v>3.051024</v>
      </c>
      <c r="V70" s="2">
        <v>12675.286486</v>
      </c>
      <c r="W70" s="2">
        <v>256.674837</v>
      </c>
      <c r="X70" s="2">
        <v>1.051395</v>
      </c>
      <c r="Y70" s="2">
        <v>3.555866</v>
      </c>
      <c r="Z70" s="2">
        <v>846.810811</v>
      </c>
      <c r="AA70" s="2">
        <v>64.340874</v>
      </c>
      <c r="AB70" s="2">
        <v>1.009058</v>
      </c>
      <c r="AC70" s="2">
        <v>3.312082</v>
      </c>
      <c r="AD70" s="2">
        <v>5083.048649</v>
      </c>
      <c r="AE70" s="2">
        <v>162.334113</v>
      </c>
      <c r="AF70" s="2">
        <v>0.99967</v>
      </c>
      <c r="AG70" s="2">
        <v>3.18646</v>
      </c>
      <c r="AH70" s="31">
        <v>0.103</v>
      </c>
      <c r="AI70" s="40">
        <v>3.1538876786942676</v>
      </c>
      <c r="AJ70" s="41">
        <v>0.07532269159852635</v>
      </c>
      <c r="AK70" s="41">
        <v>0.6157115424612777</v>
      </c>
      <c r="AL70" s="37">
        <v>3.132759</v>
      </c>
      <c r="AM70" s="37">
        <v>300430.339655</v>
      </c>
      <c r="AN70" s="37">
        <v>598.545774</v>
      </c>
      <c r="AO70" s="37">
        <v>0.987701</v>
      </c>
      <c r="AP70" s="37">
        <v>0.718003</v>
      </c>
      <c r="AQ70" s="37">
        <v>4761.665517</v>
      </c>
      <c r="AR70" s="37">
        <v>131.401739</v>
      </c>
      <c r="AS70" s="37">
        <v>1.117238</v>
      </c>
      <c r="AT70" s="37">
        <v>1.429048</v>
      </c>
      <c r="AU70" s="37">
        <v>541.1</v>
      </c>
      <c r="AV70" s="37">
        <v>45.15116</v>
      </c>
      <c r="AW70" s="37">
        <v>1.247188</v>
      </c>
      <c r="AX70" s="37">
        <v>0.919476</v>
      </c>
      <c r="AY70" s="37">
        <v>3855.77931</v>
      </c>
      <c r="AZ70" s="37">
        <v>107.773639</v>
      </c>
      <c r="BA70" s="37">
        <v>0.939825</v>
      </c>
      <c r="BB70" s="37">
        <v>1.017049</v>
      </c>
      <c r="BC70" s="31">
        <v>0.09</v>
      </c>
      <c r="BD70" s="32">
        <v>0.135</v>
      </c>
      <c r="BE70" s="31">
        <v>0.103</v>
      </c>
      <c r="BF70" s="31">
        <v>0.128</v>
      </c>
      <c r="BG70" s="31">
        <v>0.144</v>
      </c>
      <c r="BH70" s="41"/>
      <c r="BI70" s="41"/>
      <c r="BJ70" s="41"/>
      <c r="BK70" s="41"/>
      <c r="BL70" s="41"/>
      <c r="BM70" s="41"/>
      <c r="BN70" s="33"/>
      <c r="BO70" s="33"/>
      <c r="BP70" s="33"/>
      <c r="BQ70" s="35">
        <f t="shared" si="1"/>
        <v>4</v>
      </c>
      <c r="BR70" s="36">
        <v>0.8234835510340366</v>
      </c>
      <c r="BS70" s="37">
        <v>0.15881587652704607</v>
      </c>
      <c r="BT70" s="38">
        <v>0.5297393927496288</v>
      </c>
      <c r="BU70" s="39">
        <v>0.128</v>
      </c>
      <c r="BV70" s="37">
        <v>3.1363725000000002</v>
      </c>
      <c r="BW70" s="37">
        <v>683.234107</v>
      </c>
      <c r="BX70" s="37">
        <v>50.96166</v>
      </c>
      <c r="BY70" s="37">
        <v>0.93862775</v>
      </c>
      <c r="BZ70" s="37">
        <v>1.2567665</v>
      </c>
      <c r="CA70" s="37">
        <v>221399.41761625</v>
      </c>
      <c r="CB70" s="37">
        <v>588.814124</v>
      </c>
      <c r="CC70" s="37">
        <v>0.9780745000000001</v>
      </c>
      <c r="CD70" s="37">
        <v>0.7063300000000001</v>
      </c>
      <c r="CE70" s="37">
        <v>5471.986049749999</v>
      </c>
      <c r="CF70" s="37">
        <v>136.03656825</v>
      </c>
      <c r="CG70" s="37">
        <v>1.14641975</v>
      </c>
      <c r="CH70" s="37">
        <v>1.45012875</v>
      </c>
      <c r="CI70" s="37">
        <v>4684.741588249999</v>
      </c>
      <c r="CJ70" s="2">
        <v>119.6069505</v>
      </c>
      <c r="CK70" s="2">
        <v>0.94358075</v>
      </c>
      <c r="CL70" s="2">
        <v>1.0412355</v>
      </c>
      <c r="CM70" s="73">
        <f t="shared" si="2"/>
        <v>5.857142857</v>
      </c>
      <c r="CN70" s="74">
        <f t="shared" si="3"/>
        <v>5.888888889</v>
      </c>
      <c r="CO70" s="27">
        <v>6.0</v>
      </c>
      <c r="CP70" s="27">
        <v>6.0</v>
      </c>
      <c r="CQ70" s="27">
        <v>6.0</v>
      </c>
      <c r="CR70" s="27">
        <v>5.0</v>
      </c>
      <c r="CS70" s="27">
        <v>6.0</v>
      </c>
      <c r="CT70" s="27">
        <v>6.0</v>
      </c>
      <c r="CU70" s="27">
        <v>6.0</v>
      </c>
      <c r="CV70" s="27">
        <v>6.0</v>
      </c>
      <c r="CW70" s="27">
        <v>6.0</v>
      </c>
      <c r="CX70" s="27">
        <f t="shared" si="4"/>
        <v>0</v>
      </c>
      <c r="CY70" s="75" t="str">
        <f t="shared" si="28"/>
        <v>0</v>
      </c>
      <c r="CZ70" s="75" t="str">
        <f t="shared" si="6"/>
        <v>0</v>
      </c>
      <c r="DA70" s="27">
        <f t="shared" si="7"/>
        <v>0</v>
      </c>
      <c r="DB70" s="75" t="str">
        <f t="shared" ref="DB70:DB76" si="30">IF(OR(DA70&lt;2,DA70=2),"0", "1")</f>
        <v>0</v>
      </c>
      <c r="DC70" s="75" t="str">
        <f t="shared" si="8"/>
        <v>0</v>
      </c>
      <c r="DD70" s="27">
        <v>0.0</v>
      </c>
      <c r="DE70" s="27">
        <v>1.0</v>
      </c>
      <c r="DF70" s="27">
        <v>0.0</v>
      </c>
      <c r="DG70" s="27">
        <v>1.0</v>
      </c>
      <c r="DH70" s="27">
        <v>0.0</v>
      </c>
      <c r="DI70" s="27">
        <v>1.0</v>
      </c>
      <c r="DJ70" s="27">
        <v>0.0</v>
      </c>
      <c r="DK70" s="27">
        <v>1.0</v>
      </c>
      <c r="DL70" s="27">
        <v>0.0</v>
      </c>
      <c r="DM70" s="27">
        <v>1.0</v>
      </c>
      <c r="DN70" s="27">
        <v>0.0</v>
      </c>
      <c r="DO70" s="27">
        <v>1.0</v>
      </c>
      <c r="DP70" s="27">
        <v>0.0</v>
      </c>
      <c r="DQ70" s="27">
        <v>1.0</v>
      </c>
      <c r="DR70" s="27">
        <v>0.0</v>
      </c>
      <c r="DS70" s="27">
        <v>1.0</v>
      </c>
      <c r="DT70" s="27">
        <v>0.0</v>
      </c>
      <c r="DU70" s="27">
        <v>1.0</v>
      </c>
      <c r="DV70" s="27">
        <v>0.0</v>
      </c>
      <c r="DW70" s="27">
        <v>1.0</v>
      </c>
      <c r="DX70" s="27">
        <v>0.0</v>
      </c>
      <c r="DY70" s="27">
        <v>1.0</v>
      </c>
      <c r="DZ70" s="27">
        <v>0.0</v>
      </c>
      <c r="EA70" s="27">
        <v>1.0</v>
      </c>
      <c r="EB70" s="27">
        <v>0.0</v>
      </c>
      <c r="EC70" s="27">
        <v>1.0</v>
      </c>
      <c r="ED70" s="27">
        <v>0.0</v>
      </c>
      <c r="EE70" s="27">
        <v>1.0</v>
      </c>
      <c r="EF70" s="27">
        <v>0.0</v>
      </c>
      <c r="EG70" s="27">
        <v>1.0</v>
      </c>
      <c r="EH70" s="27">
        <v>0.0</v>
      </c>
      <c r="EI70" s="27">
        <v>1.0</v>
      </c>
      <c r="EJ70" s="2" t="s">
        <v>199</v>
      </c>
      <c r="EK70" s="2" t="s">
        <v>372</v>
      </c>
      <c r="EL70" s="37">
        <v>4.0</v>
      </c>
      <c r="EM70" s="37">
        <v>2.0</v>
      </c>
      <c r="EN70" s="37">
        <v>1.0</v>
      </c>
      <c r="EO70" s="37">
        <v>0.0</v>
      </c>
      <c r="EP70" s="37">
        <v>1.0</v>
      </c>
      <c r="EQ70" s="37">
        <v>0.0</v>
      </c>
      <c r="ER70" s="37">
        <v>1.0</v>
      </c>
      <c r="ES70" s="2"/>
      <c r="ET70" s="2"/>
      <c r="EU70" s="2"/>
      <c r="EV70" s="2"/>
      <c r="EW70" s="37">
        <v>1.0</v>
      </c>
      <c r="EX70" s="2" t="s">
        <v>201</v>
      </c>
      <c r="EY70" s="43">
        <v>40330.0</v>
      </c>
      <c r="EZ70" s="2" t="s">
        <v>214</v>
      </c>
      <c r="FA70" s="2" t="s">
        <v>262</v>
      </c>
      <c r="FB70" s="2" t="s">
        <v>203</v>
      </c>
      <c r="FC70" s="2" t="s">
        <v>205</v>
      </c>
      <c r="FD70" s="2" t="s">
        <v>204</v>
      </c>
      <c r="FE70" s="37">
        <v>1.0</v>
      </c>
      <c r="FF70" s="37">
        <v>0.0</v>
      </c>
      <c r="FG70" s="37">
        <v>0.0</v>
      </c>
      <c r="FH70" s="37">
        <v>0.0</v>
      </c>
      <c r="FI70" s="37">
        <v>0.0</v>
      </c>
      <c r="FJ70" s="37">
        <v>0.0</v>
      </c>
      <c r="FK70" s="37">
        <v>0.0</v>
      </c>
      <c r="FL70" s="2"/>
      <c r="FM70" s="2" t="s">
        <v>204</v>
      </c>
      <c r="FN70" s="37">
        <v>1.0</v>
      </c>
      <c r="FO70" s="37">
        <v>0.0</v>
      </c>
      <c r="FP70" s="37">
        <v>0.0</v>
      </c>
      <c r="FQ70" s="37">
        <v>0.0</v>
      </c>
      <c r="FR70" s="37">
        <v>0.0</v>
      </c>
      <c r="FS70" s="37">
        <v>0.0</v>
      </c>
      <c r="FT70" s="37">
        <v>1.0</v>
      </c>
      <c r="FU70" s="2"/>
      <c r="FV70" s="2" t="s">
        <v>206</v>
      </c>
      <c r="FW70" s="37">
        <v>0.0</v>
      </c>
      <c r="FX70" s="37">
        <v>1.0</v>
      </c>
      <c r="FY70" s="37">
        <v>1.0</v>
      </c>
      <c r="FZ70" s="37">
        <v>0.0</v>
      </c>
      <c r="GA70" s="37">
        <v>3.0</v>
      </c>
      <c r="GB70" s="2" t="s">
        <v>270</v>
      </c>
      <c r="GC70" s="2" t="s">
        <v>263</v>
      </c>
      <c r="GD70" s="37">
        <v>4.0</v>
      </c>
      <c r="GE70" s="2"/>
      <c r="GF70" s="2" t="s">
        <v>209</v>
      </c>
      <c r="GG70" s="2"/>
      <c r="GH70" s="37">
        <v>0.0</v>
      </c>
      <c r="GI70" s="37">
        <v>2.0</v>
      </c>
      <c r="GJ70" s="37">
        <v>2.0</v>
      </c>
      <c r="GK70" s="37">
        <v>0.0</v>
      </c>
      <c r="GL70" s="37">
        <f t="shared" si="26"/>
        <v>2</v>
      </c>
      <c r="GM70" s="37">
        <f t="shared" si="27"/>
        <v>2</v>
      </c>
    </row>
    <row r="71" ht="15.75" customHeight="1">
      <c r="A71" s="1">
        <v>84.0</v>
      </c>
      <c r="B71" s="2" t="s">
        <v>334</v>
      </c>
      <c r="D71" s="2" t="s">
        <v>226</v>
      </c>
      <c r="E71" s="80" t="s">
        <v>415</v>
      </c>
      <c r="F71" s="79">
        <v>2.0</v>
      </c>
      <c r="G71" s="2" t="s">
        <v>214</v>
      </c>
      <c r="H71" s="2" t="s">
        <v>370</v>
      </c>
      <c r="I71" s="81">
        <v>2.0</v>
      </c>
      <c r="J71" s="2">
        <v>12.0</v>
      </c>
      <c r="K71" s="2" t="s">
        <v>394</v>
      </c>
      <c r="L71" s="82">
        <v>45199.0</v>
      </c>
      <c r="M71" s="2">
        <v>6457.0</v>
      </c>
      <c r="N71" s="29">
        <v>0.910318790722</v>
      </c>
      <c r="O71" s="30">
        <v>0.1878949167</v>
      </c>
      <c r="P71" s="30">
        <v>0.7167779415</v>
      </c>
      <c r="Q71" s="2">
        <v>3.01634</v>
      </c>
      <c r="R71" s="2">
        <v>196218.336601</v>
      </c>
      <c r="S71" s="2">
        <v>695.32308</v>
      </c>
      <c r="T71" s="2">
        <v>1.021373</v>
      </c>
      <c r="U71" s="2">
        <v>3.028092</v>
      </c>
      <c r="V71" s="2">
        <v>12585.009804</v>
      </c>
      <c r="W71" s="2">
        <v>232.872217</v>
      </c>
      <c r="X71" s="2">
        <v>1.120819</v>
      </c>
      <c r="Y71" s="2">
        <v>3.553638</v>
      </c>
      <c r="Z71" s="2">
        <v>1866.820261</v>
      </c>
      <c r="AA71" s="2">
        <v>85.002049</v>
      </c>
      <c r="AB71" s="2">
        <v>1.092079</v>
      </c>
      <c r="AC71" s="2">
        <v>3.24333</v>
      </c>
      <c r="AD71" s="2">
        <v>10311.179739</v>
      </c>
      <c r="AE71" s="2">
        <v>205.813108</v>
      </c>
      <c r="AF71" s="2">
        <v>1.070222</v>
      </c>
      <c r="AG71" s="2">
        <v>3.15694</v>
      </c>
      <c r="AH71" s="33">
        <v>0.1</v>
      </c>
      <c r="AI71" s="29">
        <v>3.1975486394327226</v>
      </c>
      <c r="AJ71" s="30">
        <v>0.08545155694820399</v>
      </c>
      <c r="AK71" s="30">
        <v>0.6058202467226249</v>
      </c>
      <c r="AL71" s="37">
        <v>2.970917</v>
      </c>
      <c r="AM71" s="37">
        <v>219067.389262</v>
      </c>
      <c r="AN71" s="37">
        <v>581.744679</v>
      </c>
      <c r="AO71" s="37">
        <v>0.988278</v>
      </c>
      <c r="AP71" s="37">
        <v>0.69785</v>
      </c>
      <c r="AQ71" s="37">
        <v>4642.250559</v>
      </c>
      <c r="AR71" s="37">
        <v>128.05363</v>
      </c>
      <c r="AS71" s="37">
        <v>1.1524</v>
      </c>
      <c r="AT71" s="37">
        <v>1.449399</v>
      </c>
      <c r="AU71" s="37">
        <v>882.522371</v>
      </c>
      <c r="AV71" s="37">
        <v>55.584362</v>
      </c>
      <c r="AW71" s="37">
        <v>1.248728</v>
      </c>
      <c r="AX71" s="37">
        <v>0.938963</v>
      </c>
      <c r="AY71" s="37">
        <v>6032.058166</v>
      </c>
      <c r="AZ71" s="37">
        <v>130.398817</v>
      </c>
      <c r="BA71" s="37">
        <v>0.949749</v>
      </c>
      <c r="BB71" s="37">
        <v>1.037588</v>
      </c>
      <c r="BC71" s="31">
        <v>0.1</v>
      </c>
      <c r="BD71" s="32">
        <v>0.135</v>
      </c>
      <c r="BE71" s="33">
        <v>0.1</v>
      </c>
      <c r="BF71" s="31">
        <v>0.104</v>
      </c>
      <c r="BG71" s="34"/>
      <c r="BH71" s="34"/>
      <c r="BI71" s="34"/>
      <c r="BJ71" s="34"/>
      <c r="BK71" s="34"/>
      <c r="BL71" s="34"/>
      <c r="BM71" s="34"/>
      <c r="BN71" s="34"/>
      <c r="BO71" s="34"/>
      <c r="BP71" s="34"/>
      <c r="BQ71" s="35">
        <f t="shared" si="1"/>
        <v>3</v>
      </c>
      <c r="BR71" s="36">
        <v>0.8754905437592888</v>
      </c>
      <c r="BS71" s="37">
        <v>0.19711965861810846</v>
      </c>
      <c r="BT71" s="38">
        <v>0.6794232204771415</v>
      </c>
      <c r="BU71" s="39">
        <v>0.113</v>
      </c>
      <c r="BV71" s="37">
        <v>2.727266</v>
      </c>
      <c r="BW71" s="37">
        <v>1032.6151049999999</v>
      </c>
      <c r="BX71" s="37">
        <v>61.323558</v>
      </c>
      <c r="BY71" s="37">
        <v>0.9546406666666667</v>
      </c>
      <c r="BZ71" s="37">
        <v>1.2343119999999999</v>
      </c>
      <c r="CA71" s="37">
        <v>221970.68705133334</v>
      </c>
      <c r="CB71" s="37">
        <v>593.1794249999999</v>
      </c>
      <c r="CC71" s="37">
        <v>1.0024296666666668</v>
      </c>
      <c r="CD71" s="37">
        <v>0.711566</v>
      </c>
      <c r="CE71" s="37">
        <v>5073.20972</v>
      </c>
      <c r="CF71" s="37">
        <v>136.46204400000002</v>
      </c>
      <c r="CG71" s="37">
        <v>1.1606913333333333</v>
      </c>
      <c r="CH71" s="37">
        <v>1.4402613333333332</v>
      </c>
      <c r="CI71" s="37">
        <v>6531.758160666667</v>
      </c>
      <c r="CJ71" s="2">
        <v>142.20869366666668</v>
      </c>
      <c r="CK71" s="2">
        <v>0.960623</v>
      </c>
      <c r="CL71" s="2">
        <v>1.026991</v>
      </c>
      <c r="CM71" s="40">
        <f t="shared" si="2"/>
        <v>6</v>
      </c>
      <c r="CN71" s="41">
        <f t="shared" si="3"/>
        <v>6</v>
      </c>
      <c r="CO71" s="2">
        <v>6.0</v>
      </c>
      <c r="CP71" s="2">
        <v>6.0</v>
      </c>
      <c r="CQ71" s="2">
        <v>6.0</v>
      </c>
      <c r="CR71" s="2">
        <v>6.0</v>
      </c>
      <c r="CS71" s="2">
        <v>6.0</v>
      </c>
      <c r="CT71" s="2">
        <v>6.0</v>
      </c>
      <c r="CU71" s="2">
        <v>6.0</v>
      </c>
      <c r="CV71" s="2">
        <v>6.0</v>
      </c>
      <c r="CW71" s="2">
        <v>6.0</v>
      </c>
      <c r="CX71" s="2">
        <f t="shared" si="4"/>
        <v>2</v>
      </c>
      <c r="CY71" s="42" t="str">
        <f t="shared" si="28"/>
        <v>0</v>
      </c>
      <c r="CZ71" s="42" t="str">
        <f t="shared" si="6"/>
        <v>0</v>
      </c>
      <c r="DA71" s="2">
        <f t="shared" si="7"/>
        <v>0</v>
      </c>
      <c r="DB71" s="42" t="str">
        <f t="shared" si="30"/>
        <v>0</v>
      </c>
      <c r="DC71" s="42" t="str">
        <f t="shared" si="8"/>
        <v>0</v>
      </c>
      <c r="DD71" s="2">
        <v>0.0</v>
      </c>
      <c r="DE71" s="27">
        <v>1.0</v>
      </c>
      <c r="DF71" s="2">
        <v>0.0</v>
      </c>
      <c r="DG71" s="27">
        <v>1.0</v>
      </c>
      <c r="DH71" s="2">
        <v>0.0</v>
      </c>
      <c r="DI71" s="27">
        <v>1.0</v>
      </c>
      <c r="DJ71" s="2">
        <v>0.0</v>
      </c>
      <c r="DK71" s="27">
        <v>1.0</v>
      </c>
      <c r="DL71" s="2">
        <v>1.0</v>
      </c>
      <c r="DM71" s="27">
        <v>2.0</v>
      </c>
      <c r="DN71" s="2">
        <v>1.0</v>
      </c>
      <c r="DO71" s="27">
        <v>2.0</v>
      </c>
      <c r="DP71" s="2">
        <v>0.0</v>
      </c>
      <c r="DQ71" s="27">
        <v>1.0</v>
      </c>
      <c r="DR71" s="2">
        <v>0.0</v>
      </c>
      <c r="DS71" s="27">
        <v>1.0</v>
      </c>
      <c r="DT71" s="2">
        <v>0.0</v>
      </c>
      <c r="DU71" s="27">
        <v>1.0</v>
      </c>
      <c r="DV71" s="2">
        <v>0.0</v>
      </c>
      <c r="DW71" s="27">
        <v>1.0</v>
      </c>
      <c r="DX71" s="2">
        <v>0.0</v>
      </c>
      <c r="DY71" s="27">
        <v>1.0</v>
      </c>
      <c r="DZ71" s="2">
        <v>0.0</v>
      </c>
      <c r="EA71" s="27">
        <v>1.0</v>
      </c>
      <c r="EB71" s="2">
        <v>0.0</v>
      </c>
      <c r="EC71" s="27">
        <v>1.0</v>
      </c>
      <c r="ED71" s="2">
        <v>0.0</v>
      </c>
      <c r="EE71" s="27">
        <v>1.0</v>
      </c>
      <c r="EF71" s="2">
        <v>0.0</v>
      </c>
      <c r="EG71" s="27">
        <v>1.0</v>
      </c>
      <c r="EH71" s="2">
        <v>2.0</v>
      </c>
      <c r="EI71" s="27">
        <v>3.0</v>
      </c>
      <c r="EJ71" s="2" t="s">
        <v>199</v>
      </c>
      <c r="EK71" s="2" t="s">
        <v>390</v>
      </c>
      <c r="EL71" s="37">
        <v>5.0</v>
      </c>
      <c r="EM71" s="37">
        <v>2.0</v>
      </c>
      <c r="EN71" s="37">
        <v>2.0</v>
      </c>
      <c r="EO71" s="37">
        <v>0.0</v>
      </c>
      <c r="EP71" s="37">
        <v>1.0</v>
      </c>
      <c r="EQ71" s="37">
        <v>0.0</v>
      </c>
      <c r="ER71" s="37">
        <v>1.0</v>
      </c>
      <c r="ES71" s="2"/>
      <c r="ET71" s="2"/>
      <c r="EU71" s="2"/>
      <c r="EV71" s="2"/>
      <c r="EW71" s="37">
        <v>2.0</v>
      </c>
      <c r="EX71" s="2" t="s">
        <v>201</v>
      </c>
      <c r="EY71" s="43">
        <v>40575.0</v>
      </c>
      <c r="EZ71" s="2" t="s">
        <v>214</v>
      </c>
      <c r="FA71" s="2" t="s">
        <v>262</v>
      </c>
      <c r="FB71" s="2" t="s">
        <v>203</v>
      </c>
      <c r="FC71" s="2" t="s">
        <v>205</v>
      </c>
      <c r="FD71" s="2" t="s">
        <v>205</v>
      </c>
      <c r="FE71" s="37">
        <v>0.0</v>
      </c>
      <c r="FF71" s="37">
        <v>0.0</v>
      </c>
      <c r="FG71" s="37">
        <v>0.0</v>
      </c>
      <c r="FH71" s="37">
        <v>0.0</v>
      </c>
      <c r="FI71" s="37">
        <v>0.0</v>
      </c>
      <c r="FJ71" s="37">
        <v>0.0</v>
      </c>
      <c r="FK71" s="37">
        <v>0.0</v>
      </c>
      <c r="FL71" s="2" t="s">
        <v>416</v>
      </c>
      <c r="FM71" s="2" t="s">
        <v>205</v>
      </c>
      <c r="FN71" s="37">
        <v>0.0</v>
      </c>
      <c r="FO71" s="37">
        <v>0.0</v>
      </c>
      <c r="FP71" s="37">
        <v>0.0</v>
      </c>
      <c r="FQ71" s="37">
        <v>0.0</v>
      </c>
      <c r="FR71" s="37">
        <v>0.0</v>
      </c>
      <c r="FS71" s="37">
        <v>0.0</v>
      </c>
      <c r="FT71" s="37">
        <v>0.0</v>
      </c>
      <c r="FU71" s="2" t="s">
        <v>416</v>
      </c>
      <c r="FV71" s="2" t="s">
        <v>280</v>
      </c>
      <c r="FW71" s="37">
        <v>0.0</v>
      </c>
      <c r="FX71" s="37">
        <v>0.0</v>
      </c>
      <c r="FY71" s="37">
        <v>1.0</v>
      </c>
      <c r="FZ71" s="37">
        <v>0.0</v>
      </c>
      <c r="GA71" s="37">
        <v>1.0</v>
      </c>
      <c r="GB71" s="2" t="s">
        <v>270</v>
      </c>
      <c r="GC71" s="2" t="s">
        <v>243</v>
      </c>
      <c r="GD71" s="37">
        <v>3.0</v>
      </c>
      <c r="GE71" s="2"/>
      <c r="GF71" s="2" t="s">
        <v>286</v>
      </c>
      <c r="GG71" s="2" t="s">
        <v>417</v>
      </c>
      <c r="GH71" s="37">
        <v>1.0</v>
      </c>
      <c r="GI71" s="37">
        <v>1.0</v>
      </c>
      <c r="GJ71" s="37">
        <v>1.0</v>
      </c>
      <c r="GK71" s="37">
        <v>0.0</v>
      </c>
      <c r="GL71" s="37">
        <f t="shared" si="26"/>
        <v>2</v>
      </c>
      <c r="GM71" s="37">
        <f t="shared" si="27"/>
        <v>1</v>
      </c>
    </row>
    <row r="72" ht="15.75" customHeight="1">
      <c r="A72" s="1">
        <v>85.0</v>
      </c>
      <c r="B72" s="2" t="s">
        <v>274</v>
      </c>
      <c r="D72" s="2" t="s">
        <v>226</v>
      </c>
      <c r="E72" s="2" t="s">
        <v>418</v>
      </c>
      <c r="F72" s="2">
        <v>1.0</v>
      </c>
      <c r="G72" s="2" t="s">
        <v>196</v>
      </c>
      <c r="H72" s="2" t="s">
        <v>370</v>
      </c>
      <c r="I72" s="81">
        <v>2.0</v>
      </c>
      <c r="J72" s="2">
        <v>12.0</v>
      </c>
      <c r="K72" s="2" t="s">
        <v>394</v>
      </c>
      <c r="L72" s="82">
        <v>48696.0</v>
      </c>
      <c r="M72" s="2">
        <v>6956.6</v>
      </c>
      <c r="N72" s="29">
        <v>0.482511667976</v>
      </c>
      <c r="O72" s="30">
        <v>0.156397016</v>
      </c>
      <c r="P72" s="30">
        <v>0.4394510091</v>
      </c>
      <c r="Q72" s="2">
        <v>2.973776</v>
      </c>
      <c r="R72" s="2">
        <v>158848.56993</v>
      </c>
      <c r="S72" s="2">
        <v>685.606819</v>
      </c>
      <c r="T72" s="2">
        <v>1.046646</v>
      </c>
      <c r="U72" s="2">
        <v>3.013726</v>
      </c>
      <c r="V72" s="2">
        <v>13821.872378</v>
      </c>
      <c r="W72" s="2">
        <v>247.244508</v>
      </c>
      <c r="X72" s="2">
        <v>1.162369</v>
      </c>
      <c r="Y72" s="2">
        <v>3.610141</v>
      </c>
      <c r="Z72" s="2">
        <v>2708.155594</v>
      </c>
      <c r="AA72" s="2">
        <v>112.426704</v>
      </c>
      <c r="AB72" s="2">
        <v>1.137973</v>
      </c>
      <c r="AC72" s="2">
        <v>3.302155</v>
      </c>
      <c r="AD72" s="2">
        <v>16151.012238</v>
      </c>
      <c r="AE72" s="2">
        <v>272.295807</v>
      </c>
      <c r="AF72" s="2">
        <v>1.10827</v>
      </c>
      <c r="AG72" s="2">
        <v>3.239541</v>
      </c>
      <c r="AH72" s="31">
        <v>0.14</v>
      </c>
      <c r="AI72" s="29">
        <v>2.7262944005234875</v>
      </c>
      <c r="AJ72" s="30">
        <v>0.12072916432802995</v>
      </c>
      <c r="AK72" s="30">
        <v>0.5355025372886526</v>
      </c>
      <c r="AL72" s="37">
        <v>2.824195</v>
      </c>
      <c r="AM72" s="37">
        <v>177103.551784</v>
      </c>
      <c r="AN72" s="37">
        <v>572.023411</v>
      </c>
      <c r="AO72" s="37">
        <v>0.985681</v>
      </c>
      <c r="AP72" s="37">
        <v>0.686189</v>
      </c>
      <c r="AQ72" s="37">
        <v>4777.835509</v>
      </c>
      <c r="AR72" s="37">
        <v>132.97812</v>
      </c>
      <c r="AS72" s="37">
        <v>1.161639</v>
      </c>
      <c r="AT72" s="37">
        <v>1.446755</v>
      </c>
      <c r="AU72" s="37">
        <v>997.51436</v>
      </c>
      <c r="AV72" s="37">
        <v>60.063447</v>
      </c>
      <c r="AW72" s="37">
        <v>1.239461</v>
      </c>
      <c r="AX72" s="37">
        <v>0.948309</v>
      </c>
      <c r="AY72" s="37">
        <v>6424.815492</v>
      </c>
      <c r="AZ72" s="37">
        <v>139.785958</v>
      </c>
      <c r="BA72" s="37">
        <v>0.952552</v>
      </c>
      <c r="BB72" s="37">
        <v>1.027719</v>
      </c>
      <c r="BC72" s="31">
        <v>0.127</v>
      </c>
      <c r="BD72" s="32">
        <v>0.135</v>
      </c>
      <c r="BE72" s="31">
        <v>0.14</v>
      </c>
      <c r="BF72" s="31">
        <v>0.104</v>
      </c>
      <c r="BG72" s="31">
        <v>0.114</v>
      </c>
      <c r="BH72" s="34"/>
      <c r="BI72" s="34"/>
      <c r="BJ72" s="34"/>
      <c r="BK72" s="34"/>
      <c r="BL72" s="34"/>
      <c r="BM72" s="34"/>
      <c r="BN72" s="34"/>
      <c r="BO72" s="34"/>
      <c r="BP72" s="34"/>
      <c r="BQ72" s="35">
        <f t="shared" si="1"/>
        <v>4</v>
      </c>
      <c r="BR72" s="36">
        <v>0.8108466849706409</v>
      </c>
      <c r="BS72" s="37">
        <v>0.1845213272921016</v>
      </c>
      <c r="BT72" s="38">
        <v>0.6250214954394822</v>
      </c>
      <c r="BU72" s="39">
        <v>0.123</v>
      </c>
      <c r="BV72" s="37">
        <v>2.8681145000000003</v>
      </c>
      <c r="BW72" s="37">
        <v>1025.86528525</v>
      </c>
      <c r="BX72" s="37">
        <v>61.33589500000001</v>
      </c>
      <c r="BY72" s="37">
        <v>0.95001575</v>
      </c>
      <c r="BZ72" s="37">
        <v>1.24840275</v>
      </c>
      <c r="CA72" s="37">
        <v>194140.85980700003</v>
      </c>
      <c r="CB72" s="37">
        <v>585.6487905000001</v>
      </c>
      <c r="CC72" s="37">
        <v>0.9944467499999999</v>
      </c>
      <c r="CD72" s="37">
        <v>0.7025330000000001</v>
      </c>
      <c r="CE72" s="37">
        <v>4987.17431925</v>
      </c>
      <c r="CF72" s="37">
        <v>134.55428475</v>
      </c>
      <c r="CG72" s="37">
        <v>1.1621975</v>
      </c>
      <c r="CH72" s="37">
        <v>1.449895</v>
      </c>
      <c r="CI72" s="37">
        <v>6756.067225250001</v>
      </c>
      <c r="CJ72" s="2">
        <v>141.95202825</v>
      </c>
      <c r="CK72" s="2">
        <v>0.9537695</v>
      </c>
      <c r="CL72" s="2">
        <v>1.0418280000000002</v>
      </c>
      <c r="CM72" s="40">
        <f t="shared" si="2"/>
        <v>4.428571429</v>
      </c>
      <c r="CN72" s="41">
        <f t="shared" si="3"/>
        <v>4.777777778</v>
      </c>
      <c r="CO72" s="2">
        <v>4.0</v>
      </c>
      <c r="CP72" s="2">
        <v>5.0</v>
      </c>
      <c r="CQ72" s="2">
        <v>2.0</v>
      </c>
      <c r="CR72" s="2">
        <v>5.0</v>
      </c>
      <c r="CS72" s="2">
        <v>5.0</v>
      </c>
      <c r="CT72" s="2">
        <v>5.0</v>
      </c>
      <c r="CU72" s="2">
        <v>5.0</v>
      </c>
      <c r="CV72" s="2">
        <v>6.0</v>
      </c>
      <c r="CW72" s="2">
        <v>6.0</v>
      </c>
      <c r="CX72" s="2">
        <f t="shared" si="4"/>
        <v>7</v>
      </c>
      <c r="CY72" s="42" t="str">
        <f t="shared" si="28"/>
        <v>0</v>
      </c>
      <c r="CZ72" s="42" t="str">
        <f t="shared" si="6"/>
        <v>0</v>
      </c>
      <c r="DA72" s="2">
        <f t="shared" si="7"/>
        <v>3</v>
      </c>
      <c r="DB72" s="42" t="str">
        <f t="shared" si="30"/>
        <v>1</v>
      </c>
      <c r="DC72" s="42" t="str">
        <f t="shared" si="8"/>
        <v>0</v>
      </c>
      <c r="DD72" s="2">
        <v>1.0</v>
      </c>
      <c r="DE72" s="27">
        <v>2.0</v>
      </c>
      <c r="DF72" s="2">
        <v>0.0</v>
      </c>
      <c r="DG72" s="27">
        <v>1.0</v>
      </c>
      <c r="DH72" s="2">
        <v>1.0</v>
      </c>
      <c r="DI72" s="27">
        <v>2.0</v>
      </c>
      <c r="DJ72" s="2">
        <v>1.0</v>
      </c>
      <c r="DK72" s="27">
        <v>2.0</v>
      </c>
      <c r="DL72" s="2">
        <v>0.0</v>
      </c>
      <c r="DM72" s="27">
        <v>1.0</v>
      </c>
      <c r="DN72" s="2">
        <v>1.0</v>
      </c>
      <c r="DO72" s="27">
        <v>2.0</v>
      </c>
      <c r="DP72" s="2">
        <v>1.0</v>
      </c>
      <c r="DQ72" s="27">
        <v>2.0</v>
      </c>
      <c r="DR72" s="2">
        <v>1.0</v>
      </c>
      <c r="DS72" s="27">
        <v>2.0</v>
      </c>
      <c r="DT72" s="2">
        <v>1.0</v>
      </c>
      <c r="DU72" s="27">
        <v>2.0</v>
      </c>
      <c r="DV72" s="2">
        <v>0.0</v>
      </c>
      <c r="DW72" s="27">
        <v>1.0</v>
      </c>
      <c r="DX72" s="2">
        <v>1.0</v>
      </c>
      <c r="DY72" s="27">
        <v>2.0</v>
      </c>
      <c r="DZ72" s="2">
        <v>1.0</v>
      </c>
      <c r="EA72" s="27">
        <v>2.0</v>
      </c>
      <c r="EB72" s="2">
        <v>1.0</v>
      </c>
      <c r="EC72" s="27">
        <v>2.0</v>
      </c>
      <c r="ED72" s="2">
        <v>0.0</v>
      </c>
      <c r="EE72" s="27">
        <v>1.0</v>
      </c>
      <c r="EF72" s="2">
        <v>0.0</v>
      </c>
      <c r="EG72" s="27">
        <v>1.0</v>
      </c>
      <c r="EH72" s="2">
        <v>2.0</v>
      </c>
      <c r="EI72" s="27">
        <v>3.0</v>
      </c>
      <c r="EJ72" s="2" t="s">
        <v>199</v>
      </c>
      <c r="EK72" s="2" t="s">
        <v>372</v>
      </c>
      <c r="EL72" s="37">
        <v>4.0</v>
      </c>
      <c r="EM72" s="37">
        <v>2.0</v>
      </c>
      <c r="EN72" s="37">
        <v>1.0</v>
      </c>
      <c r="EO72" s="37">
        <v>0.0</v>
      </c>
      <c r="EP72" s="37">
        <v>1.0</v>
      </c>
      <c r="EQ72" s="37">
        <v>0.0</v>
      </c>
      <c r="ER72" s="37">
        <v>0.0</v>
      </c>
      <c r="ES72" s="37">
        <v>1.0</v>
      </c>
      <c r="ET72" s="37">
        <v>1.0</v>
      </c>
      <c r="EU72" s="37">
        <v>0.0</v>
      </c>
      <c r="EV72" s="2"/>
      <c r="EW72" s="37">
        <v>1.0</v>
      </c>
      <c r="EX72" s="2" t="s">
        <v>201</v>
      </c>
      <c r="EY72" s="43">
        <v>40179.0</v>
      </c>
      <c r="EZ72" s="2" t="s">
        <v>196</v>
      </c>
      <c r="FA72" s="2" t="s">
        <v>262</v>
      </c>
      <c r="FB72" s="2" t="s">
        <v>203</v>
      </c>
      <c r="FC72" s="2" t="s">
        <v>205</v>
      </c>
      <c r="FD72" s="2" t="s">
        <v>205</v>
      </c>
      <c r="FE72" s="37">
        <v>0.0</v>
      </c>
      <c r="FF72" s="37">
        <v>0.0</v>
      </c>
      <c r="FG72" s="37">
        <v>0.0</v>
      </c>
      <c r="FH72" s="37">
        <v>1.0</v>
      </c>
      <c r="FI72" s="37">
        <v>0.0</v>
      </c>
      <c r="FJ72" s="37">
        <v>0.0</v>
      </c>
      <c r="FK72" s="37">
        <v>1.0</v>
      </c>
      <c r="FL72" s="2"/>
      <c r="FM72" s="2" t="s">
        <v>205</v>
      </c>
      <c r="FN72" s="37">
        <v>0.0</v>
      </c>
      <c r="FO72" s="37">
        <v>0.0</v>
      </c>
      <c r="FP72" s="37">
        <v>0.0</v>
      </c>
      <c r="FQ72" s="37">
        <v>1.0</v>
      </c>
      <c r="FR72" s="37">
        <v>0.0</v>
      </c>
      <c r="FS72" s="37">
        <v>0.0</v>
      </c>
      <c r="FT72" s="37">
        <v>1.0</v>
      </c>
      <c r="FU72" s="2"/>
      <c r="FV72" s="2" t="s">
        <v>206</v>
      </c>
      <c r="FW72" s="37">
        <v>1.0</v>
      </c>
      <c r="FX72" s="37">
        <v>1.0</v>
      </c>
      <c r="FY72" s="37">
        <v>1.0</v>
      </c>
      <c r="FZ72" s="37">
        <v>0.0</v>
      </c>
      <c r="GA72" s="37">
        <v>7.0</v>
      </c>
      <c r="GB72" s="2" t="s">
        <v>270</v>
      </c>
      <c r="GC72" s="2" t="s">
        <v>243</v>
      </c>
      <c r="GD72" s="37">
        <v>3.0</v>
      </c>
      <c r="GE72" s="2"/>
      <c r="GF72" s="2" t="s">
        <v>209</v>
      </c>
      <c r="GG72" s="2"/>
      <c r="GH72" s="37">
        <v>2.0</v>
      </c>
      <c r="GI72" s="37">
        <v>2.0</v>
      </c>
      <c r="GJ72" s="37">
        <v>1.0</v>
      </c>
      <c r="GK72" s="37">
        <v>0.0</v>
      </c>
      <c r="GL72" s="37">
        <f t="shared" si="26"/>
        <v>4</v>
      </c>
      <c r="GM72" s="37">
        <f t="shared" si="27"/>
        <v>1</v>
      </c>
    </row>
    <row r="73" ht="15.75" customHeight="1">
      <c r="A73" s="1">
        <v>86.0</v>
      </c>
      <c r="B73" s="2" t="s">
        <v>419</v>
      </c>
      <c r="C73" s="2" t="s">
        <v>267</v>
      </c>
      <c r="D73" s="2" t="s">
        <v>336</v>
      </c>
      <c r="E73" s="80" t="s">
        <v>420</v>
      </c>
      <c r="F73" s="79">
        <v>1.0</v>
      </c>
      <c r="G73" s="2" t="s">
        <v>196</v>
      </c>
      <c r="H73" s="2" t="s">
        <v>370</v>
      </c>
      <c r="I73" s="81">
        <v>2.0</v>
      </c>
      <c r="J73" s="2">
        <v>12.0</v>
      </c>
      <c r="K73" s="2" t="s">
        <v>394</v>
      </c>
      <c r="L73" s="82">
        <v>21865.0</v>
      </c>
      <c r="M73" s="2">
        <v>3123.6</v>
      </c>
      <c r="N73" s="29">
        <v>0.979834488799</v>
      </c>
      <c r="O73" s="30">
        <v>0.1275663196</v>
      </c>
      <c r="P73" s="30">
        <v>0.5885200668</v>
      </c>
      <c r="Q73" s="2">
        <v>3.047782</v>
      </c>
      <c r="R73" s="2">
        <v>181470.409556</v>
      </c>
      <c r="S73" s="2">
        <v>660.412472</v>
      </c>
      <c r="T73" s="2">
        <v>1.030042</v>
      </c>
      <c r="U73" s="2">
        <v>2.976474</v>
      </c>
      <c r="V73" s="2">
        <v>8432.450512</v>
      </c>
      <c r="W73" s="2">
        <v>205.872452</v>
      </c>
      <c r="X73" s="2">
        <v>1.138195</v>
      </c>
      <c r="Y73" s="2">
        <v>3.54949</v>
      </c>
      <c r="Z73" s="2">
        <v>1536.648464</v>
      </c>
      <c r="AA73" s="2">
        <v>80.990532</v>
      </c>
      <c r="AB73" s="2">
        <v>1.10683</v>
      </c>
      <c r="AC73" s="2">
        <v>3.277269</v>
      </c>
      <c r="AD73" s="2">
        <v>9767.273038</v>
      </c>
      <c r="AE73" s="2">
        <v>195.399182</v>
      </c>
      <c r="AF73" s="2">
        <v>1.08579</v>
      </c>
      <c r="AG73" s="2">
        <v>3.171833</v>
      </c>
      <c r="AH73" s="33">
        <v>0.1</v>
      </c>
      <c r="AI73" s="29">
        <v>2.766164817450239</v>
      </c>
      <c r="AJ73" s="30">
        <v>0.08192366143611365</v>
      </c>
      <c r="AK73" s="30">
        <v>0.6151660065484178</v>
      </c>
      <c r="AL73" s="37">
        <v>2.898864</v>
      </c>
      <c r="AM73" s="37">
        <v>181845.476136</v>
      </c>
      <c r="AN73" s="37">
        <v>567.207345</v>
      </c>
      <c r="AO73" s="37">
        <v>0.979251</v>
      </c>
      <c r="AP73" s="37">
        <v>0.680412</v>
      </c>
      <c r="AQ73" s="37">
        <v>4546.151136</v>
      </c>
      <c r="AR73" s="37">
        <v>126.286039</v>
      </c>
      <c r="AS73" s="37">
        <v>1.160291</v>
      </c>
      <c r="AT73" s="37">
        <v>1.446497</v>
      </c>
      <c r="AU73" s="37">
        <v>964.565909</v>
      </c>
      <c r="AV73" s="37">
        <v>58.408323</v>
      </c>
      <c r="AW73" s="37">
        <v>1.265855</v>
      </c>
      <c r="AX73" s="37">
        <v>0.944251</v>
      </c>
      <c r="AY73" s="37">
        <v>6423.944318</v>
      </c>
      <c r="AZ73" s="37">
        <v>136.147338</v>
      </c>
      <c r="BA73" s="37">
        <v>0.954216</v>
      </c>
      <c r="BB73" s="37">
        <v>1.060488</v>
      </c>
      <c r="BC73" s="31">
        <v>0.107</v>
      </c>
      <c r="BD73" s="32">
        <v>0.135</v>
      </c>
      <c r="BE73" s="33">
        <v>0.1</v>
      </c>
      <c r="BF73" s="31">
        <v>0.102</v>
      </c>
      <c r="BG73" s="31">
        <v>0.097</v>
      </c>
      <c r="BH73" s="31">
        <v>0.109</v>
      </c>
      <c r="BI73" s="31">
        <v>0.136</v>
      </c>
      <c r="BJ73" s="34"/>
      <c r="BK73" s="34"/>
      <c r="BL73" s="34"/>
      <c r="BM73" s="34"/>
      <c r="BN73" s="34"/>
      <c r="BO73" s="34"/>
      <c r="BP73" s="34"/>
      <c r="BQ73" s="35">
        <f t="shared" si="1"/>
        <v>6</v>
      </c>
      <c r="BR73" s="36">
        <v>0.7966550740425955</v>
      </c>
      <c r="BS73" s="37">
        <v>0.1862248207000051</v>
      </c>
      <c r="BT73" s="38">
        <v>0.6856037197699076</v>
      </c>
      <c r="BU73" s="39">
        <v>0.113</v>
      </c>
      <c r="BV73" s="37">
        <v>2.745055166666667</v>
      </c>
      <c r="BW73" s="37">
        <v>1093.5751693333334</v>
      </c>
      <c r="BX73" s="37">
        <v>62.6759845</v>
      </c>
      <c r="BY73" s="37">
        <v>0.9575133333333333</v>
      </c>
      <c r="BZ73" s="37">
        <v>1.2181988333333333</v>
      </c>
      <c r="CA73" s="37">
        <v>204735.77179866665</v>
      </c>
      <c r="CB73" s="37">
        <v>581.4722003333333</v>
      </c>
      <c r="CC73" s="37">
        <v>1.0013698333333332</v>
      </c>
      <c r="CD73" s="37">
        <v>0.697523</v>
      </c>
      <c r="CE73" s="37">
        <v>4420.559281333332</v>
      </c>
      <c r="CF73" s="37">
        <v>129.51147233333333</v>
      </c>
      <c r="CG73" s="37">
        <v>1.1601105</v>
      </c>
      <c r="CH73" s="37">
        <v>1.4375933333333333</v>
      </c>
      <c r="CI73" s="37">
        <v>7174.381199166666</v>
      </c>
      <c r="CJ73" s="2">
        <v>147.07869333333335</v>
      </c>
      <c r="CK73" s="2">
        <v>0.9586501666666667</v>
      </c>
      <c r="CL73" s="2">
        <v>1.032004</v>
      </c>
      <c r="CM73" s="40">
        <f t="shared" si="2"/>
        <v>1.714285714</v>
      </c>
      <c r="CN73" s="41">
        <f t="shared" si="3"/>
        <v>1.888888889</v>
      </c>
      <c r="CO73" s="2">
        <v>1.0</v>
      </c>
      <c r="CP73" s="2">
        <v>1.0</v>
      </c>
      <c r="CQ73" s="2">
        <v>1.0</v>
      </c>
      <c r="CR73" s="2">
        <v>1.0</v>
      </c>
      <c r="CS73" s="2">
        <v>3.0</v>
      </c>
      <c r="CT73" s="2">
        <v>1.0</v>
      </c>
      <c r="CU73" s="2">
        <v>4.0</v>
      </c>
      <c r="CV73" s="2">
        <v>1.0</v>
      </c>
      <c r="CW73" s="2">
        <v>4.0</v>
      </c>
      <c r="CX73" s="2">
        <f t="shared" si="4"/>
        <v>9</v>
      </c>
      <c r="CY73" s="42" t="str">
        <f t="shared" si="28"/>
        <v>0</v>
      </c>
      <c r="CZ73" s="42" t="str">
        <f t="shared" si="6"/>
        <v>0</v>
      </c>
      <c r="DA73" s="2">
        <f t="shared" si="7"/>
        <v>3</v>
      </c>
      <c r="DB73" s="42" t="str">
        <f t="shared" si="30"/>
        <v>1</v>
      </c>
      <c r="DC73" s="42" t="str">
        <f t="shared" si="8"/>
        <v>0</v>
      </c>
      <c r="DD73" s="2">
        <v>0.0</v>
      </c>
      <c r="DE73" s="27">
        <v>1.0</v>
      </c>
      <c r="DF73" s="2">
        <v>1.0</v>
      </c>
      <c r="DG73" s="27">
        <v>2.0</v>
      </c>
      <c r="DH73" s="2">
        <v>1.0</v>
      </c>
      <c r="DI73" s="27">
        <v>2.0</v>
      </c>
      <c r="DJ73" s="2">
        <v>1.0</v>
      </c>
      <c r="DK73" s="27">
        <v>2.0</v>
      </c>
      <c r="DL73" s="2">
        <v>1.0</v>
      </c>
      <c r="DM73" s="27">
        <v>2.0</v>
      </c>
      <c r="DN73" s="2">
        <v>1.0</v>
      </c>
      <c r="DO73" s="27">
        <v>2.0</v>
      </c>
      <c r="DP73" s="2">
        <v>1.0</v>
      </c>
      <c r="DQ73" s="27">
        <v>2.0</v>
      </c>
      <c r="DR73" s="2">
        <v>1.0</v>
      </c>
      <c r="DS73" s="27">
        <v>2.0</v>
      </c>
      <c r="DT73" s="2">
        <v>0.0</v>
      </c>
      <c r="DU73" s="27">
        <v>1.0</v>
      </c>
      <c r="DV73" s="2">
        <v>2.0</v>
      </c>
      <c r="DW73" s="27">
        <v>3.0</v>
      </c>
      <c r="DX73" s="2">
        <v>1.0</v>
      </c>
      <c r="DY73" s="27">
        <v>2.0</v>
      </c>
      <c r="DZ73" s="2">
        <v>1.0</v>
      </c>
      <c r="EA73" s="27">
        <v>2.0</v>
      </c>
      <c r="EB73" s="2">
        <v>1.0</v>
      </c>
      <c r="EC73" s="27">
        <v>2.0</v>
      </c>
      <c r="ED73" s="2">
        <v>2.0</v>
      </c>
      <c r="EE73" s="27">
        <v>3.0</v>
      </c>
      <c r="EF73" s="2">
        <v>2.0</v>
      </c>
      <c r="EG73" s="27">
        <v>3.0</v>
      </c>
      <c r="EH73" s="2">
        <v>0.0</v>
      </c>
      <c r="EI73" s="27">
        <v>1.0</v>
      </c>
      <c r="EJ73" s="2" t="s">
        <v>199</v>
      </c>
      <c r="EK73" s="2" t="s">
        <v>372</v>
      </c>
      <c r="EL73" s="37">
        <v>4.0</v>
      </c>
      <c r="EM73" s="37">
        <v>2.0</v>
      </c>
      <c r="EN73" s="37">
        <v>0.0</v>
      </c>
      <c r="EO73" s="37">
        <v>0.0</v>
      </c>
      <c r="EP73" s="37">
        <v>2.0</v>
      </c>
      <c r="EQ73" s="37">
        <v>0.0</v>
      </c>
      <c r="ER73" s="37">
        <v>0.0</v>
      </c>
      <c r="ES73" s="37">
        <v>1.0</v>
      </c>
      <c r="ET73" s="37">
        <v>0.0</v>
      </c>
      <c r="EU73" s="37">
        <v>0.0</v>
      </c>
      <c r="EV73" s="2"/>
      <c r="EW73" s="37">
        <v>1.0</v>
      </c>
      <c r="EX73" s="2" t="s">
        <v>242</v>
      </c>
      <c r="EY73" s="43">
        <v>39904.0</v>
      </c>
      <c r="EZ73" s="2" t="s">
        <v>196</v>
      </c>
      <c r="FA73" s="2" t="s">
        <v>262</v>
      </c>
      <c r="FB73" s="2" t="s">
        <v>203</v>
      </c>
      <c r="FC73" s="2" t="s">
        <v>205</v>
      </c>
      <c r="FD73" s="2" t="s">
        <v>205</v>
      </c>
      <c r="FE73" s="37">
        <v>0.0</v>
      </c>
      <c r="FF73" s="37">
        <v>0.0</v>
      </c>
      <c r="FG73" s="37">
        <v>0.0</v>
      </c>
      <c r="FH73" s="37">
        <v>0.0</v>
      </c>
      <c r="FI73" s="37">
        <v>0.0</v>
      </c>
      <c r="FJ73" s="37">
        <v>0.0</v>
      </c>
      <c r="FK73" s="37">
        <v>1.0</v>
      </c>
      <c r="FL73" s="2"/>
      <c r="FM73" s="2" t="s">
        <v>205</v>
      </c>
      <c r="FN73" s="37">
        <v>0.0</v>
      </c>
      <c r="FO73" s="37">
        <v>0.0</v>
      </c>
      <c r="FP73" s="37">
        <v>0.0</v>
      </c>
      <c r="FQ73" s="37">
        <v>0.0</v>
      </c>
      <c r="FR73" s="37">
        <v>0.0</v>
      </c>
      <c r="FS73" s="37">
        <v>0.0</v>
      </c>
      <c r="FT73" s="37">
        <v>1.0</v>
      </c>
      <c r="FU73" s="2"/>
      <c r="FV73" s="2" t="s">
        <v>206</v>
      </c>
      <c r="FW73" s="37">
        <v>0.0</v>
      </c>
      <c r="FX73" s="37">
        <v>0.0</v>
      </c>
      <c r="FY73" s="37">
        <v>1.0</v>
      </c>
      <c r="FZ73" s="37">
        <v>0.0</v>
      </c>
      <c r="GA73" s="37">
        <v>3.0</v>
      </c>
      <c r="GB73" s="2" t="s">
        <v>270</v>
      </c>
      <c r="GC73" s="2" t="s">
        <v>263</v>
      </c>
      <c r="GD73" s="37">
        <v>4.0</v>
      </c>
      <c r="GE73" s="2"/>
      <c r="GF73" s="2" t="s">
        <v>209</v>
      </c>
      <c r="GG73" s="2"/>
      <c r="GH73" s="37">
        <v>1.0</v>
      </c>
      <c r="GI73" s="37">
        <v>3.0</v>
      </c>
      <c r="GJ73" s="37">
        <v>2.0</v>
      </c>
      <c r="GK73" s="37">
        <v>1.0</v>
      </c>
      <c r="GL73" s="37">
        <f t="shared" si="26"/>
        <v>4</v>
      </c>
      <c r="GM73" s="37">
        <f t="shared" si="27"/>
        <v>3</v>
      </c>
    </row>
    <row r="74" ht="15.75" customHeight="1">
      <c r="A74" s="1">
        <v>87.0</v>
      </c>
      <c r="B74" s="2" t="s">
        <v>281</v>
      </c>
      <c r="C74" s="2" t="s">
        <v>260</v>
      </c>
      <c r="D74" s="2" t="s">
        <v>265</v>
      </c>
      <c r="E74" s="80" t="s">
        <v>421</v>
      </c>
      <c r="F74" s="79">
        <v>2.0</v>
      </c>
      <c r="G74" s="2" t="s">
        <v>214</v>
      </c>
      <c r="H74" s="2" t="s">
        <v>370</v>
      </c>
      <c r="I74" s="81">
        <v>2.0</v>
      </c>
      <c r="J74" s="2">
        <v>12.0</v>
      </c>
      <c r="K74" s="2" t="s">
        <v>422</v>
      </c>
      <c r="L74" s="82">
        <v>13951.0</v>
      </c>
      <c r="M74" s="2">
        <v>4650.3</v>
      </c>
      <c r="N74" s="29">
        <v>0.235096345022</v>
      </c>
      <c r="O74" s="30">
        <v>0.0</v>
      </c>
      <c r="P74" s="30">
        <v>0.3614915983</v>
      </c>
      <c r="Q74" s="2">
        <v>3.094017</v>
      </c>
      <c r="R74" s="2">
        <v>125675.735043</v>
      </c>
      <c r="S74" s="2">
        <v>661.768558</v>
      </c>
      <c r="T74" s="2">
        <v>0.967101</v>
      </c>
      <c r="U74" s="2">
        <v>2.978479</v>
      </c>
      <c r="V74" s="2">
        <v>7365.649573</v>
      </c>
      <c r="W74" s="2">
        <v>199.591305</v>
      </c>
      <c r="X74" s="2">
        <v>1.087525</v>
      </c>
      <c r="Y74" s="2">
        <v>3.456756</v>
      </c>
      <c r="Z74" s="2">
        <v>1250.162393</v>
      </c>
      <c r="AA74" s="2">
        <v>69.759263</v>
      </c>
      <c r="AB74" s="2">
        <v>1.04746</v>
      </c>
      <c r="AC74" s="2">
        <v>3.225368</v>
      </c>
      <c r="AD74" s="2">
        <v>5266.376068</v>
      </c>
      <c r="AE74" s="2">
        <v>168.076796</v>
      </c>
      <c r="AF74" s="2">
        <v>1.016381</v>
      </c>
      <c r="AG74" s="2">
        <v>3.141316</v>
      </c>
      <c r="AH74" s="31">
        <v>0.14</v>
      </c>
      <c r="AI74" s="29">
        <v>0.7395066668909236</v>
      </c>
      <c r="AJ74" s="30">
        <v>0.031571148204824664</v>
      </c>
      <c r="AK74" s="30">
        <v>0.29683455801790243</v>
      </c>
      <c r="AL74" s="37">
        <v>2.93047</v>
      </c>
      <c r="AM74" s="37">
        <v>137471.204499</v>
      </c>
      <c r="AN74" s="37">
        <v>554.676571</v>
      </c>
      <c r="AO74" s="37">
        <v>0.980381</v>
      </c>
      <c r="AP74" s="37">
        <v>0.665381</v>
      </c>
      <c r="AQ74" s="37">
        <v>5081.656442</v>
      </c>
      <c r="AR74" s="37">
        <v>143.410516</v>
      </c>
      <c r="AS74" s="37">
        <v>1.169264</v>
      </c>
      <c r="AT74" s="37">
        <v>1.460132</v>
      </c>
      <c r="AU74" s="37">
        <v>1125.261759</v>
      </c>
      <c r="AV74" s="37">
        <v>62.694857</v>
      </c>
      <c r="AW74" s="37">
        <v>1.271906</v>
      </c>
      <c r="AX74" s="37">
        <v>0.948237</v>
      </c>
      <c r="AY74" s="37">
        <v>7163.924335</v>
      </c>
      <c r="AZ74" s="37">
        <v>143.314318</v>
      </c>
      <c r="BA74" s="37">
        <v>0.962124</v>
      </c>
      <c r="BB74" s="37">
        <v>1.058947</v>
      </c>
      <c r="BC74" s="31">
        <v>0.138</v>
      </c>
      <c r="BD74" s="32">
        <v>0.135</v>
      </c>
      <c r="BE74" s="31">
        <v>0.14</v>
      </c>
      <c r="BF74" s="31">
        <v>0.14</v>
      </c>
      <c r="BG74" s="31">
        <v>0.145</v>
      </c>
      <c r="BH74" s="31">
        <v>0.137</v>
      </c>
      <c r="BI74" s="34"/>
      <c r="BJ74" s="34"/>
      <c r="BK74" s="34"/>
      <c r="BL74" s="34"/>
      <c r="BM74" s="34"/>
      <c r="BN74" s="34"/>
      <c r="BO74" s="34"/>
      <c r="BP74" s="34"/>
      <c r="BQ74" s="35">
        <f t="shared" si="1"/>
        <v>5</v>
      </c>
      <c r="BR74" s="36">
        <v>0.5108334299570063</v>
      </c>
      <c r="BS74" s="37">
        <v>0.13784908744072155</v>
      </c>
      <c r="BT74" s="38">
        <v>0.4715852915507678</v>
      </c>
      <c r="BU74" s="39">
        <v>0.139</v>
      </c>
      <c r="BV74" s="37">
        <v>2.74671</v>
      </c>
      <c r="BW74" s="37">
        <v>993.3771743999998</v>
      </c>
      <c r="BX74" s="37">
        <v>58.4094424</v>
      </c>
      <c r="BY74" s="37">
        <v>0.9432039999999999</v>
      </c>
      <c r="BZ74" s="37">
        <v>1.2070952</v>
      </c>
      <c r="CA74" s="37">
        <v>134410.2910438</v>
      </c>
      <c r="CB74" s="37">
        <v>550.5189174</v>
      </c>
      <c r="CC74" s="37">
        <v>0.9567662</v>
      </c>
      <c r="CD74" s="37">
        <v>0.6603944</v>
      </c>
      <c r="CE74" s="37">
        <v>4201.444649</v>
      </c>
      <c r="CF74" s="37">
        <v>121.9062026</v>
      </c>
      <c r="CG74" s="37">
        <v>1.1494334</v>
      </c>
      <c r="CH74" s="37">
        <v>1.4197777999999999</v>
      </c>
      <c r="CI74" s="37">
        <v>6368.042895</v>
      </c>
      <c r="CJ74" s="2">
        <v>138.0613498</v>
      </c>
      <c r="CK74" s="2">
        <v>0.9543956</v>
      </c>
      <c r="CL74" s="2">
        <v>0.9974048</v>
      </c>
      <c r="CM74" s="40">
        <f t="shared" si="2"/>
        <v>5</v>
      </c>
      <c r="CN74" s="41">
        <f t="shared" si="3"/>
        <v>4.666666667</v>
      </c>
      <c r="CO74" s="2">
        <v>5.0</v>
      </c>
      <c r="CP74" s="2">
        <v>4.0</v>
      </c>
      <c r="CQ74" s="2">
        <v>3.0</v>
      </c>
      <c r="CR74" s="2">
        <v>6.0</v>
      </c>
      <c r="CS74" s="2">
        <v>6.0</v>
      </c>
      <c r="CT74" s="2">
        <v>5.0</v>
      </c>
      <c r="CU74" s="2">
        <v>6.0</v>
      </c>
      <c r="CV74" s="2">
        <v>2.0</v>
      </c>
      <c r="CW74" s="2">
        <v>5.0</v>
      </c>
      <c r="CX74" s="2">
        <f t="shared" si="4"/>
        <v>12</v>
      </c>
      <c r="CY74" s="42">
        <v>2.0</v>
      </c>
      <c r="CZ74" s="42" t="str">
        <f t="shared" si="6"/>
        <v>1</v>
      </c>
      <c r="DA74" s="2">
        <f t="shared" si="7"/>
        <v>3</v>
      </c>
      <c r="DB74" s="42" t="str">
        <f t="shared" si="30"/>
        <v>1</v>
      </c>
      <c r="DC74" s="42" t="str">
        <f t="shared" si="8"/>
        <v>0</v>
      </c>
      <c r="DD74" s="2">
        <v>2.0</v>
      </c>
      <c r="DE74" s="27">
        <v>3.0</v>
      </c>
      <c r="DF74" s="2">
        <v>1.0</v>
      </c>
      <c r="DG74" s="27">
        <v>2.0</v>
      </c>
      <c r="DH74" s="2">
        <v>1.0</v>
      </c>
      <c r="DI74" s="27">
        <v>2.0</v>
      </c>
      <c r="DJ74" s="2">
        <v>1.0</v>
      </c>
      <c r="DK74" s="27">
        <v>2.0</v>
      </c>
      <c r="DL74" s="2">
        <v>2.0</v>
      </c>
      <c r="DM74" s="27">
        <v>3.0</v>
      </c>
      <c r="DN74" s="2">
        <v>2.0</v>
      </c>
      <c r="DO74" s="27">
        <v>3.0</v>
      </c>
      <c r="DP74" s="2">
        <v>1.0</v>
      </c>
      <c r="DQ74" s="27">
        <v>2.0</v>
      </c>
      <c r="DR74" s="2">
        <v>1.0</v>
      </c>
      <c r="DS74" s="27">
        <v>2.0</v>
      </c>
      <c r="DT74" s="2">
        <v>0.0</v>
      </c>
      <c r="DU74" s="27">
        <v>1.0</v>
      </c>
      <c r="DV74" s="2">
        <v>1.0</v>
      </c>
      <c r="DW74" s="27">
        <v>2.0</v>
      </c>
      <c r="DX74" s="2">
        <v>1.0</v>
      </c>
      <c r="DY74" s="27">
        <v>2.0</v>
      </c>
      <c r="DZ74" s="2">
        <v>1.0</v>
      </c>
      <c r="EA74" s="27">
        <v>2.0</v>
      </c>
      <c r="EB74" s="2">
        <v>1.0</v>
      </c>
      <c r="EC74" s="27">
        <v>2.0</v>
      </c>
      <c r="ED74" s="2">
        <v>2.0</v>
      </c>
      <c r="EE74" s="27">
        <v>3.0</v>
      </c>
      <c r="EF74" s="2">
        <v>2.0</v>
      </c>
      <c r="EG74" s="27">
        <v>3.0</v>
      </c>
      <c r="EH74" s="2">
        <v>0.0</v>
      </c>
      <c r="EI74" s="27">
        <v>1.0</v>
      </c>
      <c r="EJ74" s="2" t="s">
        <v>199</v>
      </c>
      <c r="EK74" s="2" t="s">
        <v>372</v>
      </c>
      <c r="EL74" s="37">
        <v>5.0</v>
      </c>
      <c r="EM74" s="37">
        <v>3.0</v>
      </c>
      <c r="EN74" s="37">
        <v>0.0</v>
      </c>
      <c r="EO74" s="37">
        <v>0.0</v>
      </c>
      <c r="EP74" s="37">
        <v>1.0</v>
      </c>
      <c r="EQ74" s="37">
        <v>1.0</v>
      </c>
      <c r="ER74" s="37">
        <v>1.0</v>
      </c>
      <c r="ES74" s="37">
        <v>0.0</v>
      </c>
      <c r="ET74" s="37">
        <v>0.0</v>
      </c>
      <c r="EU74" s="37">
        <v>0.0</v>
      </c>
      <c r="EV74" s="2"/>
      <c r="EW74" s="37">
        <v>1.0</v>
      </c>
      <c r="EX74" s="2" t="s">
        <v>201</v>
      </c>
      <c r="EY74" s="43">
        <v>40391.0</v>
      </c>
      <c r="EZ74" s="2" t="s">
        <v>214</v>
      </c>
      <c r="FA74" s="2" t="s">
        <v>262</v>
      </c>
      <c r="FB74" s="2" t="s">
        <v>203</v>
      </c>
      <c r="FC74" s="2" t="s">
        <v>204</v>
      </c>
      <c r="FD74" s="2" t="s">
        <v>204</v>
      </c>
      <c r="FE74" s="37">
        <v>1.0</v>
      </c>
      <c r="FF74" s="37">
        <v>1.0</v>
      </c>
      <c r="FG74" s="37">
        <v>0.0</v>
      </c>
      <c r="FH74" s="37">
        <v>0.0</v>
      </c>
      <c r="FI74" s="37">
        <v>0.0</v>
      </c>
      <c r="FJ74" s="37">
        <v>0.0</v>
      </c>
      <c r="FK74" s="37">
        <v>1.0</v>
      </c>
      <c r="FL74" s="2"/>
      <c r="FM74" s="2" t="s">
        <v>205</v>
      </c>
      <c r="FN74" s="37">
        <v>0.0</v>
      </c>
      <c r="FO74" s="37">
        <v>1.0</v>
      </c>
      <c r="FP74" s="37">
        <v>0.0</v>
      </c>
      <c r="FQ74" s="37">
        <v>0.0</v>
      </c>
      <c r="FR74" s="37">
        <v>0.0</v>
      </c>
      <c r="FS74" s="37">
        <v>0.0</v>
      </c>
      <c r="FT74" s="37">
        <v>0.0</v>
      </c>
      <c r="FU74" s="2" t="s">
        <v>423</v>
      </c>
      <c r="FV74" s="2" t="s">
        <v>383</v>
      </c>
      <c r="FW74" s="37">
        <v>0.0</v>
      </c>
      <c r="FX74" s="37">
        <v>1.0</v>
      </c>
      <c r="FY74" s="37">
        <v>1.0</v>
      </c>
      <c r="FZ74" s="37">
        <v>0.0</v>
      </c>
      <c r="GA74" s="37">
        <v>10.0</v>
      </c>
      <c r="GB74" s="2" t="s">
        <v>207</v>
      </c>
      <c r="GC74" s="2" t="s">
        <v>263</v>
      </c>
      <c r="GD74" s="37">
        <v>4.0</v>
      </c>
      <c r="GE74" s="2"/>
      <c r="GF74" s="2" t="s">
        <v>209</v>
      </c>
      <c r="GG74" s="2"/>
      <c r="GH74" s="37">
        <v>1.0</v>
      </c>
      <c r="GI74" s="37">
        <v>1.0</v>
      </c>
      <c r="GJ74" s="37">
        <v>1.0</v>
      </c>
      <c r="GK74" s="37">
        <v>0.0</v>
      </c>
      <c r="GL74" s="37">
        <f t="shared" si="26"/>
        <v>2</v>
      </c>
      <c r="GM74" s="37">
        <f t="shared" si="27"/>
        <v>1</v>
      </c>
    </row>
    <row r="75" ht="15.75" customHeight="1">
      <c r="A75" s="1">
        <v>89.0</v>
      </c>
      <c r="B75" s="2" t="s">
        <v>210</v>
      </c>
      <c r="C75" s="2" t="s">
        <v>267</v>
      </c>
      <c r="D75" s="2" t="s">
        <v>264</v>
      </c>
      <c r="E75" s="80" t="s">
        <v>424</v>
      </c>
      <c r="F75" s="79">
        <v>2.0</v>
      </c>
      <c r="G75" s="2" t="s">
        <v>214</v>
      </c>
      <c r="H75" s="2" t="s">
        <v>370</v>
      </c>
      <c r="I75" s="81">
        <v>2.0</v>
      </c>
      <c r="J75" s="2">
        <v>12.0</v>
      </c>
      <c r="K75" s="2" t="s">
        <v>422</v>
      </c>
      <c r="L75" s="82">
        <v>41820.0</v>
      </c>
      <c r="M75" s="2">
        <v>5974.3</v>
      </c>
      <c r="N75" s="29">
        <v>0.93525148535</v>
      </c>
      <c r="O75" s="30">
        <v>0.1412895003</v>
      </c>
      <c r="P75" s="30">
        <v>0.6204580704</v>
      </c>
      <c r="Q75" s="2">
        <v>3.056782</v>
      </c>
      <c r="R75" s="2">
        <v>175603.684543</v>
      </c>
      <c r="S75" s="2">
        <v>660.156955</v>
      </c>
      <c r="T75" s="2">
        <v>1.022436</v>
      </c>
      <c r="U75" s="2">
        <v>2.976096</v>
      </c>
      <c r="V75" s="2">
        <v>8369.911672</v>
      </c>
      <c r="W75" s="2">
        <v>206.477277</v>
      </c>
      <c r="X75" s="2">
        <v>1.129613</v>
      </c>
      <c r="Y75" s="2">
        <v>3.551894</v>
      </c>
      <c r="Z75" s="2">
        <v>1570.687697</v>
      </c>
      <c r="AA75" s="2">
        <v>81.818302</v>
      </c>
      <c r="AB75" s="2">
        <v>1.099784</v>
      </c>
      <c r="AC75" s="2">
        <v>3.278358</v>
      </c>
      <c r="AD75" s="2">
        <v>9876.0</v>
      </c>
      <c r="AE75" s="2">
        <v>199.179527</v>
      </c>
      <c r="AF75" s="2">
        <v>1.077789</v>
      </c>
      <c r="AG75" s="2">
        <v>3.173478</v>
      </c>
      <c r="AH75" s="31">
        <v>0.105</v>
      </c>
      <c r="AI75" s="29">
        <v>2.699692969249602</v>
      </c>
      <c r="AJ75" s="30">
        <v>0.08487264089855723</v>
      </c>
      <c r="AK75" s="30">
        <v>0.6172311754860613</v>
      </c>
      <c r="AL75" s="37">
        <v>2.897982</v>
      </c>
      <c r="AM75" s="37">
        <v>181325.220852</v>
      </c>
      <c r="AN75" s="37">
        <v>567.344593</v>
      </c>
      <c r="AO75" s="37">
        <v>0.979982</v>
      </c>
      <c r="AP75" s="37">
        <v>0.680577</v>
      </c>
      <c r="AQ75" s="37">
        <v>4588.924888</v>
      </c>
      <c r="AR75" s="37">
        <v>127.064158</v>
      </c>
      <c r="AS75" s="37">
        <v>1.16141</v>
      </c>
      <c r="AT75" s="37">
        <v>1.447415</v>
      </c>
      <c r="AU75" s="37">
        <v>971.080717</v>
      </c>
      <c r="AV75" s="37">
        <v>58.704552</v>
      </c>
      <c r="AW75" s="37">
        <v>1.266284</v>
      </c>
      <c r="AX75" s="37">
        <v>0.944996</v>
      </c>
      <c r="AY75" s="37">
        <v>6472.349776</v>
      </c>
      <c r="AZ75" s="37">
        <v>136.712282</v>
      </c>
      <c r="BA75" s="37">
        <v>0.95483</v>
      </c>
      <c r="BB75" s="37">
        <v>1.06114</v>
      </c>
      <c r="BC75" s="31">
        <v>0.108</v>
      </c>
      <c r="BD75" s="32">
        <v>0.135</v>
      </c>
      <c r="BE75" s="31">
        <v>0.105</v>
      </c>
      <c r="BF75" s="31">
        <v>0.084</v>
      </c>
      <c r="BG75" s="31">
        <v>0.105</v>
      </c>
      <c r="BH75" s="31">
        <v>0.169</v>
      </c>
      <c r="BI75" s="31">
        <v>0.117</v>
      </c>
      <c r="BJ75" s="31">
        <v>0.113</v>
      </c>
      <c r="BK75" s="31">
        <v>0.094</v>
      </c>
      <c r="BL75" s="31">
        <v>0.12</v>
      </c>
      <c r="BM75" s="31">
        <v>0.128</v>
      </c>
      <c r="BN75" s="31">
        <v>0.099</v>
      </c>
      <c r="BO75" s="31">
        <v>0.138</v>
      </c>
      <c r="BP75" s="34"/>
      <c r="BQ75" s="35">
        <f t="shared" si="1"/>
        <v>12</v>
      </c>
      <c r="BR75" s="36">
        <v>0.8647280003886344</v>
      </c>
      <c r="BS75" s="37">
        <v>0.1828183179533796</v>
      </c>
      <c r="BT75" s="38">
        <v>0.6714814881413924</v>
      </c>
      <c r="BU75" s="39">
        <v>0.117</v>
      </c>
      <c r="BV75" s="37">
        <v>2.8648685</v>
      </c>
      <c r="BW75" s="37">
        <v>1010.2080348333335</v>
      </c>
      <c r="BX75" s="37">
        <v>59.93853133333334</v>
      </c>
      <c r="BY75" s="37">
        <v>0.9540029166666667</v>
      </c>
      <c r="BZ75" s="37">
        <v>1.21550675</v>
      </c>
      <c r="CA75" s="37">
        <v>225375.87515750004</v>
      </c>
      <c r="CB75" s="37">
        <v>585.5210815833333</v>
      </c>
      <c r="CC75" s="37">
        <v>1.0002516666666668</v>
      </c>
      <c r="CD75" s="37">
        <v>0.7023796666666667</v>
      </c>
      <c r="CE75" s="37">
        <v>4330.568669416666</v>
      </c>
      <c r="CF75" s="37">
        <v>130.26006199999998</v>
      </c>
      <c r="CG75" s="37">
        <v>1.1533478333333333</v>
      </c>
      <c r="CH75" s="37">
        <v>1.4351635</v>
      </c>
      <c r="CI75" s="37">
        <v>6527.380982750001</v>
      </c>
      <c r="CJ75" s="2">
        <v>140.99185299999996</v>
      </c>
      <c r="CK75" s="2">
        <v>0.9555173333333334</v>
      </c>
      <c r="CL75" s="2">
        <v>1.0335663333333334</v>
      </c>
      <c r="CM75" s="40">
        <f t="shared" si="2"/>
        <v>3.714285714</v>
      </c>
      <c r="CN75" s="41">
        <f t="shared" si="3"/>
        <v>3.888888889</v>
      </c>
      <c r="CO75" s="2">
        <v>5.0</v>
      </c>
      <c r="CP75" s="2">
        <v>1.0</v>
      </c>
      <c r="CQ75" s="2">
        <v>1.0</v>
      </c>
      <c r="CR75" s="2">
        <v>3.0</v>
      </c>
      <c r="CS75" s="2">
        <v>6.0</v>
      </c>
      <c r="CT75" s="2">
        <v>4.0</v>
      </c>
      <c r="CU75" s="2">
        <v>6.0</v>
      </c>
      <c r="CV75" s="2">
        <v>6.0</v>
      </c>
      <c r="CW75" s="2">
        <v>3.0</v>
      </c>
      <c r="CX75" s="2">
        <f t="shared" si="4"/>
        <v>10</v>
      </c>
      <c r="CY75" s="42" t="str">
        <f t="shared" ref="CY75:CY80" si="31">IF(OR(CX75&lt;9,CX75=9),"0", "1")</f>
        <v>1</v>
      </c>
      <c r="CZ75" s="42" t="str">
        <f t="shared" si="6"/>
        <v>1</v>
      </c>
      <c r="DA75" s="2">
        <f t="shared" si="7"/>
        <v>2</v>
      </c>
      <c r="DB75" s="42" t="str">
        <f t="shared" si="30"/>
        <v>0</v>
      </c>
      <c r="DC75" s="42" t="str">
        <f t="shared" si="8"/>
        <v>0</v>
      </c>
      <c r="DD75" s="2">
        <v>1.0</v>
      </c>
      <c r="DE75" s="27">
        <v>2.0</v>
      </c>
      <c r="DF75" s="2">
        <v>0.0</v>
      </c>
      <c r="DG75" s="27">
        <v>1.0</v>
      </c>
      <c r="DH75" s="2">
        <v>1.0</v>
      </c>
      <c r="DI75" s="27">
        <v>2.0</v>
      </c>
      <c r="DJ75" s="2">
        <v>0.0</v>
      </c>
      <c r="DK75" s="27">
        <v>1.0</v>
      </c>
      <c r="DL75" s="2">
        <v>2.0</v>
      </c>
      <c r="DM75" s="27">
        <v>3.0</v>
      </c>
      <c r="DN75" s="2">
        <v>1.0</v>
      </c>
      <c r="DO75" s="27">
        <v>2.0</v>
      </c>
      <c r="DP75" s="2">
        <v>1.0</v>
      </c>
      <c r="DQ75" s="27">
        <v>2.0</v>
      </c>
      <c r="DR75" s="2">
        <v>1.0</v>
      </c>
      <c r="DS75" s="27">
        <v>2.0</v>
      </c>
      <c r="DT75" s="2">
        <v>1.0</v>
      </c>
      <c r="DU75" s="27">
        <v>2.0</v>
      </c>
      <c r="DV75" s="2">
        <v>2.0</v>
      </c>
      <c r="DW75" s="27">
        <v>3.0</v>
      </c>
      <c r="DX75" s="2">
        <v>1.0</v>
      </c>
      <c r="DY75" s="27">
        <v>2.0</v>
      </c>
      <c r="DZ75" s="2">
        <v>0.0</v>
      </c>
      <c r="EA75" s="27">
        <v>1.0</v>
      </c>
      <c r="EB75" s="2">
        <v>1.0</v>
      </c>
      <c r="EC75" s="27">
        <v>2.0</v>
      </c>
      <c r="ED75" s="2">
        <v>2.0</v>
      </c>
      <c r="EE75" s="27">
        <v>3.0</v>
      </c>
      <c r="EF75" s="2">
        <v>2.0</v>
      </c>
      <c r="EG75" s="27">
        <v>3.0</v>
      </c>
      <c r="EH75" s="2">
        <v>0.0</v>
      </c>
      <c r="EI75" s="27">
        <v>1.0</v>
      </c>
      <c r="EJ75" s="2" t="s">
        <v>199</v>
      </c>
      <c r="EK75" s="2" t="s">
        <v>372</v>
      </c>
      <c r="EL75" s="37">
        <v>5.0</v>
      </c>
      <c r="EM75" s="37">
        <v>4.0</v>
      </c>
      <c r="EN75" s="37">
        <v>0.0</v>
      </c>
      <c r="EO75" s="37">
        <v>0.0</v>
      </c>
      <c r="EP75" s="37">
        <v>1.0</v>
      </c>
      <c r="EQ75" s="37">
        <v>0.0</v>
      </c>
      <c r="ER75" s="37">
        <v>1.0</v>
      </c>
      <c r="ES75" s="2"/>
      <c r="ET75" s="2"/>
      <c r="EU75" s="2"/>
      <c r="EV75" s="2"/>
      <c r="EW75" s="37">
        <v>3.0</v>
      </c>
      <c r="EX75" s="2" t="s">
        <v>201</v>
      </c>
      <c r="EY75" s="46">
        <v>40087.0</v>
      </c>
      <c r="EZ75" s="2" t="s">
        <v>214</v>
      </c>
      <c r="FA75" s="2" t="s">
        <v>262</v>
      </c>
      <c r="FB75" s="2" t="s">
        <v>326</v>
      </c>
      <c r="FC75" s="2" t="s">
        <v>205</v>
      </c>
      <c r="FD75" s="2" t="s">
        <v>205</v>
      </c>
      <c r="FE75" s="37">
        <v>0.0</v>
      </c>
      <c r="FF75" s="37">
        <v>0.0</v>
      </c>
      <c r="FG75" s="37">
        <v>1.0</v>
      </c>
      <c r="FH75" s="37">
        <v>0.0</v>
      </c>
      <c r="FI75" s="37">
        <v>0.0</v>
      </c>
      <c r="FJ75" s="37">
        <v>1.0</v>
      </c>
      <c r="FK75" s="37">
        <v>0.0</v>
      </c>
      <c r="FL75" s="2" t="s">
        <v>425</v>
      </c>
      <c r="FM75" s="2" t="s">
        <v>205</v>
      </c>
      <c r="FN75" s="37">
        <v>0.0</v>
      </c>
      <c r="FO75" s="37">
        <v>0.0</v>
      </c>
      <c r="FP75" s="37">
        <v>1.0</v>
      </c>
      <c r="FQ75" s="37">
        <v>0.0</v>
      </c>
      <c r="FR75" s="37">
        <v>0.0</v>
      </c>
      <c r="FS75" s="37">
        <v>1.0</v>
      </c>
      <c r="FT75" s="37">
        <v>0.0</v>
      </c>
      <c r="FU75" s="2" t="s">
        <v>425</v>
      </c>
      <c r="FV75" s="2" t="s">
        <v>206</v>
      </c>
      <c r="FW75" s="37">
        <v>0.0</v>
      </c>
      <c r="FX75" s="37">
        <v>0.0</v>
      </c>
      <c r="FY75" s="37">
        <v>1.0</v>
      </c>
      <c r="FZ75" s="37">
        <v>0.0</v>
      </c>
      <c r="GA75" s="37">
        <v>4.0</v>
      </c>
      <c r="GB75" s="2" t="s">
        <v>270</v>
      </c>
      <c r="GC75" s="2" t="s">
        <v>243</v>
      </c>
      <c r="GD75" s="37">
        <v>1.0</v>
      </c>
      <c r="GE75" s="2"/>
      <c r="GF75" s="2" t="s">
        <v>209</v>
      </c>
      <c r="GG75" s="2"/>
      <c r="GH75" s="37">
        <v>1.0</v>
      </c>
      <c r="GI75" s="37">
        <v>3.0</v>
      </c>
      <c r="GJ75" s="37">
        <v>4.0</v>
      </c>
      <c r="GK75" s="37">
        <v>3.0</v>
      </c>
      <c r="GL75" s="37">
        <f t="shared" si="26"/>
        <v>4</v>
      </c>
      <c r="GM75" s="37">
        <f t="shared" si="27"/>
        <v>7</v>
      </c>
    </row>
    <row r="76" ht="15.75" customHeight="1">
      <c r="A76" s="1">
        <v>90.0</v>
      </c>
      <c r="B76" s="2" t="s">
        <v>295</v>
      </c>
      <c r="D76" s="2" t="s">
        <v>264</v>
      </c>
      <c r="E76" s="80" t="s">
        <v>426</v>
      </c>
      <c r="F76" s="79">
        <v>2.0</v>
      </c>
      <c r="G76" s="2"/>
      <c r="H76" s="2" t="s">
        <v>370</v>
      </c>
      <c r="I76" s="81">
        <v>2.0</v>
      </c>
      <c r="J76" s="2">
        <v>12.0</v>
      </c>
      <c r="K76" s="2" t="s">
        <v>422</v>
      </c>
      <c r="L76" s="80"/>
      <c r="M76" s="2"/>
      <c r="N76" s="29">
        <v>0.517830199117</v>
      </c>
      <c r="O76" s="30">
        <v>0.1233065987</v>
      </c>
      <c r="P76" s="30">
        <v>0.3733523202</v>
      </c>
      <c r="Q76" s="2">
        <v>2.962406</v>
      </c>
      <c r="R76" s="2">
        <v>159804.407895</v>
      </c>
      <c r="S76" s="2">
        <v>684.41979</v>
      </c>
      <c r="T76" s="2">
        <v>1.058852</v>
      </c>
      <c r="U76" s="2">
        <v>3.011971</v>
      </c>
      <c r="V76" s="2">
        <v>14537.986842</v>
      </c>
      <c r="W76" s="2">
        <v>256.576947</v>
      </c>
      <c r="X76" s="2">
        <v>1.174284</v>
      </c>
      <c r="Y76" s="2">
        <v>3.618541</v>
      </c>
      <c r="Z76" s="2">
        <v>2688.994361</v>
      </c>
      <c r="AA76" s="2">
        <v>115.613339</v>
      </c>
      <c r="AB76" s="2">
        <v>1.143511</v>
      </c>
      <c r="AC76" s="2">
        <v>3.321297</v>
      </c>
      <c r="AD76" s="2">
        <v>16357.618421</v>
      </c>
      <c r="AE76" s="2">
        <v>279.431309</v>
      </c>
      <c r="AF76" s="2">
        <v>1.118811</v>
      </c>
      <c r="AG76" s="2">
        <v>3.264638</v>
      </c>
      <c r="AH76" s="31">
        <v>0.145</v>
      </c>
      <c r="AI76" s="29">
        <v>2.396701920646895</v>
      </c>
      <c r="AJ76" s="30">
        <v>0.13585826325129663</v>
      </c>
      <c r="AK76" s="30">
        <v>0.42160295360302247</v>
      </c>
      <c r="AL76" s="37">
        <v>2.805851</v>
      </c>
      <c r="AM76" s="37">
        <v>160862.772163</v>
      </c>
      <c r="AN76" s="37">
        <v>566.983848</v>
      </c>
      <c r="AO76" s="37">
        <v>0.985804</v>
      </c>
      <c r="AP76" s="37">
        <v>0.680144</v>
      </c>
      <c r="AQ76" s="37">
        <v>4691.742908</v>
      </c>
      <c r="AR76" s="37">
        <v>131.40364</v>
      </c>
      <c r="AS76" s="37">
        <v>1.16668</v>
      </c>
      <c r="AT76" s="37">
        <v>1.443366</v>
      </c>
      <c r="AU76" s="37">
        <v>1015.713652</v>
      </c>
      <c r="AV76" s="37">
        <v>60.627141</v>
      </c>
      <c r="AW76" s="37">
        <v>1.241156</v>
      </c>
      <c r="AX76" s="37">
        <v>0.952605</v>
      </c>
      <c r="AY76" s="37">
        <v>6530.513298</v>
      </c>
      <c r="AZ76" s="37">
        <v>140.4471</v>
      </c>
      <c r="BA76" s="37">
        <v>0.955444</v>
      </c>
      <c r="BB76" s="37">
        <v>1.022952</v>
      </c>
      <c r="BC76" s="31">
        <v>0.128</v>
      </c>
      <c r="BD76" s="32">
        <v>0.135</v>
      </c>
      <c r="BE76" s="31">
        <v>0.145</v>
      </c>
      <c r="BF76" s="31">
        <v>0.14</v>
      </c>
      <c r="BG76" s="31">
        <v>0.144</v>
      </c>
      <c r="BH76" s="31">
        <v>0.138</v>
      </c>
      <c r="BI76" s="34"/>
      <c r="BJ76" s="34"/>
      <c r="BK76" s="34"/>
      <c r="BL76" s="34"/>
      <c r="BM76" s="34"/>
      <c r="BN76" s="34"/>
      <c r="BO76" s="34"/>
      <c r="BP76" s="34"/>
      <c r="BQ76" s="35">
        <f t="shared" si="1"/>
        <v>5</v>
      </c>
      <c r="BR76" s="36">
        <v>0.6780515798515128</v>
      </c>
      <c r="BS76" s="37">
        <v>0.18922410420804944</v>
      </c>
      <c r="BT76" s="38">
        <v>0.49550133882044234</v>
      </c>
      <c r="BU76" s="39">
        <v>0.14</v>
      </c>
      <c r="BV76" s="37">
        <v>2.6721732</v>
      </c>
      <c r="BW76" s="37">
        <v>1386.3670412</v>
      </c>
      <c r="BX76" s="37">
        <v>72.20732319999999</v>
      </c>
      <c r="BY76" s="37">
        <v>0.9525627999999999</v>
      </c>
      <c r="BZ76" s="37">
        <v>1.2288852000000001</v>
      </c>
      <c r="CA76" s="37">
        <v>140161.3316332</v>
      </c>
      <c r="CB76" s="37">
        <v>563.3540618</v>
      </c>
      <c r="CC76" s="37">
        <v>0.9839196000000001</v>
      </c>
      <c r="CD76" s="37">
        <v>0.6757902</v>
      </c>
      <c r="CE76" s="37">
        <v>5730.820715</v>
      </c>
      <c r="CF76" s="37">
        <v>139.8763366</v>
      </c>
      <c r="CG76" s="37">
        <v>1.1824424</v>
      </c>
      <c r="CH76" s="37">
        <v>1.47318</v>
      </c>
      <c r="CI76" s="37">
        <v>9500.038575800001</v>
      </c>
      <c r="CJ76" s="2">
        <v>173.9749188</v>
      </c>
      <c r="CK76" s="2">
        <v>0.9534732</v>
      </c>
      <c r="CL76" s="2">
        <v>1.0453036</v>
      </c>
      <c r="CM76" s="40">
        <f t="shared" si="2"/>
        <v>3.714285714</v>
      </c>
      <c r="CN76" s="41">
        <f t="shared" si="3"/>
        <v>3.888888889</v>
      </c>
      <c r="CO76" s="2">
        <v>6.0</v>
      </c>
      <c r="CP76" s="2">
        <v>1.0</v>
      </c>
      <c r="CQ76" s="2">
        <v>5.0</v>
      </c>
      <c r="CR76" s="2">
        <v>6.0</v>
      </c>
      <c r="CS76" s="2">
        <v>6.0</v>
      </c>
      <c r="CT76" s="2">
        <v>1.0</v>
      </c>
      <c r="CU76" s="2">
        <v>1.0</v>
      </c>
      <c r="CV76" s="2">
        <v>5.0</v>
      </c>
      <c r="CW76" s="2">
        <v>4.0</v>
      </c>
      <c r="CX76" s="2">
        <f t="shared" si="4"/>
        <v>8</v>
      </c>
      <c r="CY76" s="42" t="str">
        <f t="shared" si="31"/>
        <v>0</v>
      </c>
      <c r="CZ76" s="42" t="str">
        <f t="shared" si="6"/>
        <v>0</v>
      </c>
      <c r="DA76" s="2">
        <f t="shared" si="7"/>
        <v>2</v>
      </c>
      <c r="DB76" s="42" t="str">
        <f t="shared" si="30"/>
        <v>0</v>
      </c>
      <c r="DC76" s="42" t="str">
        <f t="shared" si="8"/>
        <v>0</v>
      </c>
      <c r="DD76" s="2">
        <v>1.0</v>
      </c>
      <c r="DE76" s="27">
        <v>2.0</v>
      </c>
      <c r="DF76" s="2">
        <v>1.0</v>
      </c>
      <c r="DG76" s="27">
        <v>2.0</v>
      </c>
      <c r="DH76" s="2">
        <v>2.0</v>
      </c>
      <c r="DI76" s="27">
        <v>3.0</v>
      </c>
      <c r="DJ76" s="2">
        <v>1.0</v>
      </c>
      <c r="DK76" s="27">
        <v>2.0</v>
      </c>
      <c r="DL76" s="2">
        <v>1.0</v>
      </c>
      <c r="DM76" s="27">
        <v>2.0</v>
      </c>
      <c r="DN76" s="2">
        <v>0.0</v>
      </c>
      <c r="DO76" s="27">
        <v>1.0</v>
      </c>
      <c r="DP76" s="2">
        <v>1.0</v>
      </c>
      <c r="DQ76" s="27">
        <v>2.0</v>
      </c>
      <c r="DR76" s="2">
        <v>0.0</v>
      </c>
      <c r="DS76" s="27">
        <v>1.0</v>
      </c>
      <c r="DT76" s="2">
        <v>1.0</v>
      </c>
      <c r="DU76" s="27">
        <v>2.0</v>
      </c>
      <c r="DV76" s="2">
        <v>0.0</v>
      </c>
      <c r="DW76" s="27">
        <v>1.0</v>
      </c>
      <c r="DX76" s="2">
        <v>1.0</v>
      </c>
      <c r="DY76" s="27">
        <v>2.0</v>
      </c>
      <c r="DZ76" s="2">
        <v>0.0</v>
      </c>
      <c r="EA76" s="27">
        <v>1.0</v>
      </c>
      <c r="EB76" s="2">
        <v>1.0</v>
      </c>
      <c r="EC76" s="27">
        <v>2.0</v>
      </c>
      <c r="ED76" s="2">
        <v>0.0</v>
      </c>
      <c r="EE76" s="27">
        <v>1.0</v>
      </c>
      <c r="EF76" s="2">
        <v>1.0</v>
      </c>
      <c r="EG76" s="27">
        <v>2.0</v>
      </c>
      <c r="EH76" s="2">
        <v>2.0</v>
      </c>
      <c r="EI76" s="27">
        <v>3.0</v>
      </c>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37">
        <v>0.0</v>
      </c>
      <c r="GI76" s="37">
        <v>1.0</v>
      </c>
      <c r="GJ76" s="37">
        <v>0.0</v>
      </c>
      <c r="GK76" s="37">
        <v>3.0</v>
      </c>
      <c r="GL76" s="37">
        <f t="shared" si="26"/>
        <v>1</v>
      </c>
      <c r="GM76" s="37">
        <f t="shared" si="27"/>
        <v>3</v>
      </c>
    </row>
    <row r="77" ht="15.75" customHeight="1">
      <c r="A77" s="1">
        <v>91.0</v>
      </c>
      <c r="B77" s="2" t="s">
        <v>224</v>
      </c>
      <c r="D77" s="2" t="s">
        <v>288</v>
      </c>
      <c r="E77" s="80" t="s">
        <v>427</v>
      </c>
      <c r="F77" s="79">
        <v>1.0</v>
      </c>
      <c r="G77" s="2" t="s">
        <v>196</v>
      </c>
      <c r="H77" s="2" t="s">
        <v>370</v>
      </c>
      <c r="I77" s="81">
        <v>2.0</v>
      </c>
      <c r="J77" s="2">
        <v>12.0</v>
      </c>
      <c r="K77" s="2" t="s">
        <v>422</v>
      </c>
      <c r="L77" s="82">
        <v>23789.0</v>
      </c>
      <c r="M77" s="2">
        <v>3411.3</v>
      </c>
      <c r="N77" s="29">
        <v>0.291044656215</v>
      </c>
      <c r="O77" s="30">
        <v>0.0</v>
      </c>
      <c r="P77" s="30">
        <v>0.3572298797</v>
      </c>
      <c r="Q77" s="2">
        <v>3.039548</v>
      </c>
      <c r="R77" s="2">
        <v>123274.864407</v>
      </c>
      <c r="S77" s="2">
        <v>671.356791</v>
      </c>
      <c r="T77" s="2">
        <v>0.979567</v>
      </c>
      <c r="U77" s="2">
        <v>2.992656</v>
      </c>
      <c r="V77" s="2">
        <v>7948.649718</v>
      </c>
      <c r="W77" s="2">
        <v>217.676903</v>
      </c>
      <c r="X77" s="2">
        <v>1.101316</v>
      </c>
      <c r="Y77" s="2">
        <v>3.507611</v>
      </c>
      <c r="Z77" s="2">
        <v>1583.966102</v>
      </c>
      <c r="AA77" s="2">
        <v>81.059016</v>
      </c>
      <c r="AB77" s="2">
        <v>1.080374</v>
      </c>
      <c r="AC77" s="2">
        <v>3.251044</v>
      </c>
      <c r="AD77" s="2">
        <v>6435.497175</v>
      </c>
      <c r="AE77" s="2">
        <v>191.296132</v>
      </c>
      <c r="AF77" s="2">
        <v>1.039108</v>
      </c>
      <c r="AG77" s="2">
        <v>3.194908</v>
      </c>
      <c r="AH77" s="31">
        <v>0.14</v>
      </c>
      <c r="AI77" s="29">
        <v>0.9224567582165606</v>
      </c>
      <c r="AJ77" s="30">
        <v>0.04747865735336296</v>
      </c>
      <c r="AK77" s="30">
        <v>0.29992627696876767</v>
      </c>
      <c r="AL77" s="37">
        <v>2.842294</v>
      </c>
      <c r="AM77" s="37">
        <v>137889.385305</v>
      </c>
      <c r="AN77" s="37">
        <v>554.008529</v>
      </c>
      <c r="AO77" s="37">
        <v>0.979818</v>
      </c>
      <c r="AP77" s="37">
        <v>0.66458</v>
      </c>
      <c r="AQ77" s="37">
        <v>4972.826165</v>
      </c>
      <c r="AR77" s="37">
        <v>139.572157</v>
      </c>
      <c r="AS77" s="37">
        <v>1.171448</v>
      </c>
      <c r="AT77" s="37">
        <v>1.461991</v>
      </c>
      <c r="AU77" s="37">
        <v>1129.449821</v>
      </c>
      <c r="AV77" s="37">
        <v>63.34542</v>
      </c>
      <c r="AW77" s="37">
        <v>1.25633</v>
      </c>
      <c r="AX77" s="37">
        <v>0.947488</v>
      </c>
      <c r="AY77" s="37">
        <v>7448.560932</v>
      </c>
      <c r="AZ77" s="37">
        <v>148.619658</v>
      </c>
      <c r="BA77" s="37">
        <v>0.959628</v>
      </c>
      <c r="BB77" s="37">
        <v>1.044775</v>
      </c>
      <c r="BC77" s="31">
        <v>0.139</v>
      </c>
      <c r="BD77" s="32">
        <v>0.135</v>
      </c>
      <c r="BE77" s="31">
        <v>0.14</v>
      </c>
      <c r="BF77" s="31">
        <v>0.145</v>
      </c>
      <c r="BG77" s="31">
        <v>0.138</v>
      </c>
      <c r="BH77" s="34"/>
      <c r="BI77" s="34"/>
      <c r="BJ77" s="34"/>
      <c r="BK77" s="34"/>
      <c r="BL77" s="34"/>
      <c r="BM77" s="34"/>
      <c r="BN77" s="34"/>
      <c r="BO77" s="34"/>
      <c r="BP77" s="34"/>
      <c r="BQ77" s="35">
        <f t="shared" si="1"/>
        <v>4</v>
      </c>
      <c r="BR77" s="36">
        <v>0.47129682900577236</v>
      </c>
      <c r="BS77" s="37">
        <v>0.09389781259510863</v>
      </c>
      <c r="BT77" s="38">
        <v>0.41118704908027104</v>
      </c>
      <c r="BU77" s="39">
        <v>0.14</v>
      </c>
      <c r="BV77" s="37">
        <v>2.7583</v>
      </c>
      <c r="BW77" s="37">
        <v>960.951971</v>
      </c>
      <c r="BX77" s="37">
        <v>57.93044999999999</v>
      </c>
      <c r="BY77" s="37">
        <v>0.93564975</v>
      </c>
      <c r="BZ77" s="37">
        <v>1.21319725</v>
      </c>
      <c r="CA77" s="37">
        <v>142603.9170425</v>
      </c>
      <c r="CB77" s="37">
        <v>551.2765617500002</v>
      </c>
      <c r="CC77" s="37">
        <v>0.9520460000000001</v>
      </c>
      <c r="CD77" s="37">
        <v>0.66130325</v>
      </c>
      <c r="CE77" s="37">
        <v>4313.88494675</v>
      </c>
      <c r="CF77" s="37">
        <v>124.73253725000001</v>
      </c>
      <c r="CG77" s="37">
        <v>1.1378925</v>
      </c>
      <c r="CH77" s="37">
        <v>1.422841</v>
      </c>
      <c r="CI77" s="37">
        <v>6104.737215749999</v>
      </c>
      <c r="CJ77" s="2">
        <v>137.073567</v>
      </c>
      <c r="CK77" s="2">
        <v>0.9462405</v>
      </c>
      <c r="CL77" s="2">
        <v>0.9993865000000001</v>
      </c>
      <c r="CM77" s="40">
        <f t="shared" si="2"/>
        <v>5</v>
      </c>
      <c r="CN77" s="41">
        <f t="shared" si="3"/>
        <v>4.555555556</v>
      </c>
      <c r="CO77" s="2">
        <v>5.0</v>
      </c>
      <c r="CP77" s="2">
        <v>4.0</v>
      </c>
      <c r="CQ77" s="2">
        <v>5.0</v>
      </c>
      <c r="CR77" s="2">
        <v>6.0</v>
      </c>
      <c r="CS77" s="2">
        <v>6.0</v>
      </c>
      <c r="CT77" s="2">
        <v>4.0</v>
      </c>
      <c r="CU77" s="2">
        <v>5.0</v>
      </c>
      <c r="CV77" s="2">
        <v>2.0</v>
      </c>
      <c r="CW77" s="2">
        <v>4.0</v>
      </c>
      <c r="CX77" s="2">
        <f t="shared" si="4"/>
        <v>6</v>
      </c>
      <c r="CY77" s="42" t="str">
        <f t="shared" si="31"/>
        <v>0</v>
      </c>
      <c r="CZ77" s="42" t="str">
        <f t="shared" si="6"/>
        <v>0</v>
      </c>
      <c r="DA77" s="2">
        <f t="shared" si="7"/>
        <v>6</v>
      </c>
      <c r="DB77" s="42">
        <v>2.0</v>
      </c>
      <c r="DC77" s="42" t="str">
        <f t="shared" si="8"/>
        <v>1</v>
      </c>
      <c r="DD77" s="2">
        <v>1.0</v>
      </c>
      <c r="DE77" s="27">
        <v>2.0</v>
      </c>
      <c r="DF77" s="2">
        <v>1.0</v>
      </c>
      <c r="DG77" s="27">
        <v>2.0</v>
      </c>
      <c r="DH77" s="2">
        <v>1.0</v>
      </c>
      <c r="DI77" s="27">
        <v>2.0</v>
      </c>
      <c r="DJ77" s="2">
        <v>1.0</v>
      </c>
      <c r="DK77" s="27">
        <v>2.0</v>
      </c>
      <c r="DL77" s="2">
        <v>2.0</v>
      </c>
      <c r="DM77" s="27">
        <v>3.0</v>
      </c>
      <c r="DN77" s="2">
        <v>0.0</v>
      </c>
      <c r="DO77" s="27">
        <v>1.0</v>
      </c>
      <c r="DP77" s="2">
        <v>0.0</v>
      </c>
      <c r="DQ77" s="27">
        <v>1.0</v>
      </c>
      <c r="DR77" s="2">
        <v>0.0</v>
      </c>
      <c r="DS77" s="27">
        <v>1.0</v>
      </c>
      <c r="DT77" s="2">
        <v>0.0</v>
      </c>
      <c r="DU77" s="27">
        <v>1.0</v>
      </c>
      <c r="DV77" s="2">
        <v>0.0</v>
      </c>
      <c r="DW77" s="27">
        <v>1.0</v>
      </c>
      <c r="DX77" s="2">
        <v>2.0</v>
      </c>
      <c r="DY77" s="27">
        <v>3.0</v>
      </c>
      <c r="DZ77" s="2">
        <v>2.0</v>
      </c>
      <c r="EA77" s="27">
        <v>3.0</v>
      </c>
      <c r="EB77" s="2">
        <v>2.0</v>
      </c>
      <c r="EC77" s="27">
        <v>3.0</v>
      </c>
      <c r="ED77" s="2">
        <v>1.0</v>
      </c>
      <c r="EE77" s="27">
        <v>2.0</v>
      </c>
      <c r="EF77" s="2">
        <v>1.0</v>
      </c>
      <c r="EG77" s="27">
        <v>2.0</v>
      </c>
      <c r="EH77" s="2">
        <v>1.0</v>
      </c>
      <c r="EI77" s="27">
        <v>2.0</v>
      </c>
      <c r="EJ77" s="2" t="s">
        <v>238</v>
      </c>
      <c r="EK77" s="2" t="s">
        <v>372</v>
      </c>
      <c r="EL77" s="37">
        <v>4.0</v>
      </c>
      <c r="EM77" s="37">
        <v>2.0</v>
      </c>
      <c r="EN77" s="37">
        <v>1.0</v>
      </c>
      <c r="EO77" s="37">
        <v>0.0</v>
      </c>
      <c r="EP77" s="37">
        <v>1.0</v>
      </c>
      <c r="EQ77" s="37">
        <v>0.0</v>
      </c>
      <c r="ER77" s="37">
        <v>1.0</v>
      </c>
      <c r="ES77" s="2"/>
      <c r="ET77" s="2"/>
      <c r="EU77" s="2"/>
      <c r="EV77" s="2"/>
      <c r="EW77" s="37">
        <v>2.0</v>
      </c>
      <c r="EX77" s="2" t="s">
        <v>201</v>
      </c>
      <c r="EY77" s="46">
        <v>40452.0</v>
      </c>
      <c r="EZ77" s="2" t="s">
        <v>196</v>
      </c>
      <c r="FA77" s="2" t="s">
        <v>262</v>
      </c>
      <c r="FB77" s="2" t="s">
        <v>216</v>
      </c>
      <c r="FC77" s="2" t="s">
        <v>204</v>
      </c>
      <c r="FD77" s="2" t="s">
        <v>204</v>
      </c>
      <c r="FE77" s="37">
        <v>1.0</v>
      </c>
      <c r="FF77" s="37">
        <v>0.0</v>
      </c>
      <c r="FG77" s="37">
        <v>0.0</v>
      </c>
      <c r="FH77" s="37">
        <v>0.0</v>
      </c>
      <c r="FI77" s="37">
        <v>0.0</v>
      </c>
      <c r="FJ77" s="37">
        <v>0.0</v>
      </c>
      <c r="FK77" s="37">
        <v>1.0</v>
      </c>
      <c r="FL77" s="2"/>
      <c r="FM77" s="2" t="s">
        <v>204</v>
      </c>
      <c r="FN77" s="37">
        <v>1.0</v>
      </c>
      <c r="FO77" s="37">
        <v>0.0</v>
      </c>
      <c r="FP77" s="37">
        <v>0.0</v>
      </c>
      <c r="FQ77" s="37">
        <v>0.0</v>
      </c>
      <c r="FR77" s="37">
        <v>0.0</v>
      </c>
      <c r="FS77" s="37">
        <v>0.0</v>
      </c>
      <c r="FT77" s="37">
        <v>1.0</v>
      </c>
      <c r="FU77" s="2"/>
      <c r="FV77" s="2" t="s">
        <v>383</v>
      </c>
      <c r="FW77" s="37">
        <v>1.0</v>
      </c>
      <c r="FX77" s="37">
        <v>1.0</v>
      </c>
      <c r="FY77" s="37">
        <v>1.0</v>
      </c>
      <c r="FZ77" s="37">
        <v>0.0</v>
      </c>
      <c r="GA77" s="37">
        <v>17.0</v>
      </c>
      <c r="GB77" s="2" t="s">
        <v>207</v>
      </c>
      <c r="GC77" s="2" t="s">
        <v>243</v>
      </c>
      <c r="GD77" s="37">
        <v>4.0</v>
      </c>
      <c r="GE77" s="2"/>
      <c r="GF77" s="2" t="s">
        <v>209</v>
      </c>
      <c r="GG77" s="2"/>
      <c r="GH77" s="37">
        <v>0.0</v>
      </c>
      <c r="GI77" s="37">
        <v>2.0</v>
      </c>
      <c r="GJ77" s="37">
        <v>0.0</v>
      </c>
      <c r="GK77" s="37">
        <v>0.0</v>
      </c>
      <c r="GL77" s="37">
        <f t="shared" si="26"/>
        <v>2</v>
      </c>
      <c r="GM77" s="37">
        <f t="shared" si="27"/>
        <v>0</v>
      </c>
    </row>
    <row r="78" ht="15.75" customHeight="1">
      <c r="A78" s="1">
        <v>92.0</v>
      </c>
      <c r="B78" s="2" t="s">
        <v>428</v>
      </c>
      <c r="C78" s="2" t="s">
        <v>341</v>
      </c>
      <c r="D78" s="2" t="s">
        <v>429</v>
      </c>
      <c r="E78" s="80" t="s">
        <v>430</v>
      </c>
      <c r="F78" s="79">
        <v>1.0</v>
      </c>
      <c r="G78" s="2" t="s">
        <v>196</v>
      </c>
      <c r="H78" s="2" t="s">
        <v>370</v>
      </c>
      <c r="I78" s="81">
        <v>2.0</v>
      </c>
      <c r="J78" s="2">
        <v>12.0</v>
      </c>
      <c r="K78" s="2" t="s">
        <v>422</v>
      </c>
      <c r="L78" s="82">
        <v>22013.0</v>
      </c>
      <c r="M78" s="2">
        <v>3144.7</v>
      </c>
      <c r="N78" s="29">
        <v>0.910168945673</v>
      </c>
      <c r="O78" s="30">
        <v>0.1318106399</v>
      </c>
      <c r="P78" s="30">
        <v>0.6026936089</v>
      </c>
      <c r="Q78" s="2">
        <v>3.103448</v>
      </c>
      <c r="R78" s="2">
        <v>176688.682759</v>
      </c>
      <c r="S78" s="2">
        <v>654.048726</v>
      </c>
      <c r="T78" s="2">
        <v>1.019507</v>
      </c>
      <c r="U78" s="2">
        <v>2.967065</v>
      </c>
      <c r="V78" s="2">
        <v>8223.034483</v>
      </c>
      <c r="W78" s="2">
        <v>201.580938</v>
      </c>
      <c r="X78" s="2">
        <v>1.12662</v>
      </c>
      <c r="Y78" s="2">
        <v>3.54078</v>
      </c>
      <c r="Z78" s="2">
        <v>1482.834483</v>
      </c>
      <c r="AA78" s="2">
        <v>79.126055</v>
      </c>
      <c r="AB78" s="2">
        <v>1.096928</v>
      </c>
      <c r="AC78" s="2">
        <v>3.27723</v>
      </c>
      <c r="AD78" s="2">
        <v>9437.37931</v>
      </c>
      <c r="AE78" s="2">
        <v>192.577335</v>
      </c>
      <c r="AF78" s="2">
        <v>1.073918</v>
      </c>
      <c r="AG78" s="2">
        <v>3.168783</v>
      </c>
      <c r="AH78" s="31">
        <v>0.105</v>
      </c>
      <c r="AI78" s="29">
        <v>2.7094580965147297</v>
      </c>
      <c r="AJ78" s="30">
        <v>0.0827932170050761</v>
      </c>
      <c r="AK78" s="30">
        <v>0.6178808065300849</v>
      </c>
      <c r="AL78" s="37">
        <v>2.906574</v>
      </c>
      <c r="AM78" s="37">
        <v>182219.245675</v>
      </c>
      <c r="AN78" s="37">
        <v>566.767494</v>
      </c>
      <c r="AO78" s="37">
        <v>0.9781</v>
      </c>
      <c r="AP78" s="37">
        <v>0.679884</v>
      </c>
      <c r="AQ78" s="37">
        <v>4557.591696</v>
      </c>
      <c r="AR78" s="37">
        <v>126.231888</v>
      </c>
      <c r="AS78" s="37">
        <v>1.159692</v>
      </c>
      <c r="AT78" s="37">
        <v>1.445661</v>
      </c>
      <c r="AU78" s="37">
        <v>969.072664</v>
      </c>
      <c r="AV78" s="37">
        <v>58.239881</v>
      </c>
      <c r="AW78" s="37">
        <v>1.264391</v>
      </c>
      <c r="AX78" s="37">
        <v>0.944546</v>
      </c>
      <c r="AY78" s="37">
        <v>6383.222607</v>
      </c>
      <c r="AZ78" s="37">
        <v>135.746107</v>
      </c>
      <c r="BA78" s="37">
        <v>0.954681</v>
      </c>
      <c r="BB78" s="37">
        <v>1.059813</v>
      </c>
      <c r="BC78" s="31">
        <v>0.108</v>
      </c>
      <c r="BD78" s="32">
        <v>0.135</v>
      </c>
      <c r="BE78" s="31">
        <v>0.105</v>
      </c>
      <c r="BF78" s="31">
        <v>0.113</v>
      </c>
      <c r="BG78" s="31">
        <v>0.107</v>
      </c>
      <c r="BH78" s="34"/>
      <c r="BI78" s="34"/>
      <c r="BJ78" s="34"/>
      <c r="BK78" s="34"/>
      <c r="BL78" s="34"/>
      <c r="BM78" s="34"/>
      <c r="BN78" s="34"/>
      <c r="BO78" s="34"/>
      <c r="BP78" s="34"/>
      <c r="BQ78" s="35">
        <f t="shared" si="1"/>
        <v>4</v>
      </c>
      <c r="BR78" s="36">
        <v>0.8488291400109476</v>
      </c>
      <c r="BS78" s="37">
        <v>0.1888500808210371</v>
      </c>
      <c r="BT78" s="38">
        <v>0.6781637383290758</v>
      </c>
      <c r="BU78" s="39">
        <v>0.115</v>
      </c>
      <c r="BV78" s="37">
        <v>2.74087425</v>
      </c>
      <c r="BW78" s="37">
        <v>1125.755187</v>
      </c>
      <c r="BX78" s="37">
        <v>63.422357749999996</v>
      </c>
      <c r="BY78" s="37">
        <v>0.9593185</v>
      </c>
      <c r="BZ78" s="37">
        <v>1.20114725</v>
      </c>
      <c r="CA78" s="37">
        <v>192807.57631875</v>
      </c>
      <c r="CB78" s="37">
        <v>579.4072955</v>
      </c>
      <c r="CC78" s="37">
        <v>1.0027249999999999</v>
      </c>
      <c r="CD78" s="37">
        <v>0.6950465000000001</v>
      </c>
      <c r="CE78" s="37">
        <v>4049.69844225</v>
      </c>
      <c r="CF78" s="37">
        <v>127.21494150000001</v>
      </c>
      <c r="CG78" s="37">
        <v>1.1617495</v>
      </c>
      <c r="CH78" s="37">
        <v>1.42790125</v>
      </c>
      <c r="CI78" s="37">
        <v>7224.198175500001</v>
      </c>
      <c r="CJ78" s="2">
        <v>150.27599225</v>
      </c>
      <c r="CK78" s="2">
        <v>0.96024575</v>
      </c>
      <c r="CL78" s="2">
        <v>1.02795325</v>
      </c>
      <c r="CM78" s="40">
        <f t="shared" si="2"/>
        <v>3.714285714</v>
      </c>
      <c r="CN78" s="41">
        <f t="shared" si="3"/>
        <v>3.777777778</v>
      </c>
      <c r="CO78" s="2">
        <v>4.0</v>
      </c>
      <c r="CP78" s="2">
        <v>4.0</v>
      </c>
      <c r="CQ78" s="2">
        <v>2.0</v>
      </c>
      <c r="CR78" s="2">
        <v>2.0</v>
      </c>
      <c r="CS78" s="2">
        <v>5.0</v>
      </c>
      <c r="CT78" s="2">
        <v>5.0</v>
      </c>
      <c r="CU78" s="2">
        <v>4.0</v>
      </c>
      <c r="CV78" s="2">
        <v>4.0</v>
      </c>
      <c r="CW78" s="2">
        <v>4.0</v>
      </c>
      <c r="CX78" s="2">
        <f t="shared" si="4"/>
        <v>6</v>
      </c>
      <c r="CY78" s="42" t="str">
        <f t="shared" si="31"/>
        <v>0</v>
      </c>
      <c r="CZ78" s="42" t="str">
        <f t="shared" si="6"/>
        <v>0</v>
      </c>
      <c r="DA78" s="2">
        <f t="shared" si="7"/>
        <v>2</v>
      </c>
      <c r="DB78" s="42" t="str">
        <f t="shared" ref="DB78:DB80" si="32">IF(OR(DA78&lt;2,DA78=2),"0", "1")</f>
        <v>0</v>
      </c>
      <c r="DC78" s="42" t="str">
        <f t="shared" si="8"/>
        <v>0</v>
      </c>
      <c r="DD78" s="2">
        <v>0.0</v>
      </c>
      <c r="DE78" s="27">
        <v>1.0</v>
      </c>
      <c r="DF78" s="2">
        <v>1.0</v>
      </c>
      <c r="DG78" s="27">
        <v>2.0</v>
      </c>
      <c r="DH78" s="2">
        <v>0.0</v>
      </c>
      <c r="DI78" s="27">
        <v>1.0</v>
      </c>
      <c r="DJ78" s="2">
        <v>0.0</v>
      </c>
      <c r="DK78" s="27">
        <v>1.0</v>
      </c>
      <c r="DL78" s="2">
        <v>0.0</v>
      </c>
      <c r="DM78" s="27">
        <v>1.0</v>
      </c>
      <c r="DN78" s="2">
        <v>0.0</v>
      </c>
      <c r="DO78" s="27">
        <v>1.0</v>
      </c>
      <c r="DP78" s="2">
        <v>1.0</v>
      </c>
      <c r="DQ78" s="27">
        <v>2.0</v>
      </c>
      <c r="DR78" s="2">
        <v>2.0</v>
      </c>
      <c r="DS78" s="27">
        <v>3.0</v>
      </c>
      <c r="DT78" s="2">
        <v>0.0</v>
      </c>
      <c r="DU78" s="27">
        <v>1.0</v>
      </c>
      <c r="DV78" s="2">
        <v>2.0</v>
      </c>
      <c r="DW78" s="27">
        <v>3.0</v>
      </c>
      <c r="DX78" s="2">
        <v>1.0</v>
      </c>
      <c r="DY78" s="27">
        <v>2.0</v>
      </c>
      <c r="DZ78" s="2">
        <v>0.0</v>
      </c>
      <c r="EA78" s="27">
        <v>1.0</v>
      </c>
      <c r="EB78" s="2">
        <v>1.0</v>
      </c>
      <c r="EC78" s="27">
        <v>2.0</v>
      </c>
      <c r="ED78" s="2">
        <v>2.0</v>
      </c>
      <c r="EE78" s="27">
        <v>3.0</v>
      </c>
      <c r="EF78" s="2">
        <v>2.0</v>
      </c>
      <c r="EG78" s="27">
        <v>3.0</v>
      </c>
      <c r="EH78" s="2">
        <v>0.0</v>
      </c>
      <c r="EI78" s="27">
        <v>1.0</v>
      </c>
      <c r="EJ78" s="2" t="s">
        <v>199</v>
      </c>
      <c r="EK78" s="2" t="s">
        <v>372</v>
      </c>
      <c r="EL78" s="37">
        <v>4.0</v>
      </c>
      <c r="EM78" s="37">
        <v>2.0</v>
      </c>
      <c r="EN78" s="37">
        <v>0.0</v>
      </c>
      <c r="EO78" s="37">
        <v>0.0</v>
      </c>
      <c r="EP78" s="37">
        <v>1.0</v>
      </c>
      <c r="EQ78" s="37">
        <v>1.0</v>
      </c>
      <c r="ER78" s="37">
        <v>1.0</v>
      </c>
      <c r="ES78" s="2"/>
      <c r="ET78" s="2"/>
      <c r="EU78" s="2"/>
      <c r="EV78" s="2"/>
      <c r="EW78" s="37">
        <v>1.0</v>
      </c>
      <c r="EX78" s="2" t="s">
        <v>201</v>
      </c>
      <c r="EY78" s="46">
        <v>40087.0</v>
      </c>
      <c r="EZ78" s="2" t="s">
        <v>196</v>
      </c>
      <c r="FA78" s="2" t="s">
        <v>262</v>
      </c>
      <c r="FB78" s="2" t="s">
        <v>203</v>
      </c>
      <c r="FC78" s="2" t="s">
        <v>205</v>
      </c>
      <c r="FD78" s="2" t="s">
        <v>205</v>
      </c>
      <c r="FE78" s="37">
        <v>0.0</v>
      </c>
      <c r="FF78" s="37">
        <v>0.0</v>
      </c>
      <c r="FG78" s="37">
        <v>0.0</v>
      </c>
      <c r="FH78" s="37">
        <v>0.0</v>
      </c>
      <c r="FI78" s="37">
        <v>0.0</v>
      </c>
      <c r="FJ78" s="37">
        <v>0.0</v>
      </c>
      <c r="FK78" s="37">
        <v>1.0</v>
      </c>
      <c r="FL78" s="2" t="s">
        <v>431</v>
      </c>
      <c r="FM78" s="2" t="s">
        <v>205</v>
      </c>
      <c r="FN78" s="37">
        <v>0.0</v>
      </c>
      <c r="FO78" s="37">
        <v>0.0</v>
      </c>
      <c r="FP78" s="37">
        <v>0.0</v>
      </c>
      <c r="FQ78" s="37">
        <v>0.0</v>
      </c>
      <c r="FR78" s="37">
        <v>0.0</v>
      </c>
      <c r="FS78" s="37">
        <v>0.0</v>
      </c>
      <c r="FT78" s="37">
        <v>1.0</v>
      </c>
      <c r="FU78" s="2"/>
      <c r="FV78" s="2" t="s">
        <v>206</v>
      </c>
      <c r="FW78" s="37">
        <v>1.0</v>
      </c>
      <c r="FX78" s="37">
        <v>1.0</v>
      </c>
      <c r="FY78" s="37">
        <v>1.0</v>
      </c>
      <c r="FZ78" s="37">
        <v>0.0</v>
      </c>
      <c r="GA78" s="37">
        <v>2.0</v>
      </c>
      <c r="GB78" s="2" t="s">
        <v>270</v>
      </c>
      <c r="GC78" s="2" t="s">
        <v>208</v>
      </c>
      <c r="GD78" s="37">
        <v>2.0</v>
      </c>
      <c r="GE78" s="2"/>
      <c r="GF78" s="2" t="s">
        <v>209</v>
      </c>
      <c r="GG78" s="2"/>
      <c r="GH78" s="37">
        <v>0.0</v>
      </c>
      <c r="GI78" s="37">
        <v>1.0</v>
      </c>
      <c r="GJ78" s="37">
        <v>0.0</v>
      </c>
      <c r="GK78" s="37">
        <v>1.0</v>
      </c>
      <c r="GL78" s="37">
        <f t="shared" si="26"/>
        <v>1</v>
      </c>
      <c r="GM78" s="37">
        <f t="shared" si="27"/>
        <v>1</v>
      </c>
    </row>
    <row r="79" ht="15.75" customHeight="1">
      <c r="A79" s="1">
        <v>93.0</v>
      </c>
      <c r="B79" s="2" t="s">
        <v>192</v>
      </c>
      <c r="D79" s="2" t="s">
        <v>192</v>
      </c>
      <c r="E79" s="80" t="s">
        <v>432</v>
      </c>
      <c r="F79" s="79">
        <v>1.0</v>
      </c>
      <c r="G79" s="2" t="s">
        <v>196</v>
      </c>
      <c r="H79" s="2" t="s">
        <v>370</v>
      </c>
      <c r="I79" s="81">
        <v>2.0</v>
      </c>
      <c r="J79" s="2">
        <v>12.0</v>
      </c>
      <c r="K79" s="2" t="s">
        <v>422</v>
      </c>
      <c r="L79" s="82">
        <v>30723.0</v>
      </c>
      <c r="M79" s="2">
        <v>4389.0</v>
      </c>
      <c r="N79" s="29">
        <v>0.327097133118</v>
      </c>
      <c r="O79" s="30">
        <v>0.0</v>
      </c>
      <c r="P79" s="30">
        <v>0.2876691884</v>
      </c>
      <c r="Q79" s="2">
        <v>3.007067</v>
      </c>
      <c r="R79" s="2">
        <v>126218.618375</v>
      </c>
      <c r="S79" s="2">
        <v>676.589477</v>
      </c>
      <c r="T79" s="2">
        <v>1.021863</v>
      </c>
      <c r="U79" s="2">
        <v>3.000393</v>
      </c>
      <c r="V79" s="2">
        <v>10622.173145</v>
      </c>
      <c r="W79" s="2">
        <v>244.41359</v>
      </c>
      <c r="X79" s="2">
        <v>1.148964</v>
      </c>
      <c r="Y79" s="2">
        <v>3.564036</v>
      </c>
      <c r="Z79" s="2">
        <v>2083.169611</v>
      </c>
      <c r="AA79" s="2">
        <v>96.016141</v>
      </c>
      <c r="AB79" s="2">
        <v>1.127338</v>
      </c>
      <c r="AC79" s="2">
        <v>3.279142</v>
      </c>
      <c r="AD79" s="2">
        <v>9479.180212</v>
      </c>
      <c r="AE79" s="2">
        <v>219.123561</v>
      </c>
      <c r="AF79" s="2">
        <v>1.089924</v>
      </c>
      <c r="AG79" s="2">
        <v>3.244137</v>
      </c>
      <c r="AH79" s="31">
        <v>0.135</v>
      </c>
      <c r="AI79" s="29">
        <v>1.0560111268968948</v>
      </c>
      <c r="AJ79" s="30">
        <v>0.0786379162741659</v>
      </c>
      <c r="AK79" s="30">
        <v>0.41155045482632663</v>
      </c>
      <c r="AL79" s="37">
        <v>2.822917</v>
      </c>
      <c r="AM79" s="37">
        <v>134385.925595</v>
      </c>
      <c r="AN79" s="37">
        <v>553.816932</v>
      </c>
      <c r="AO79" s="37">
        <v>0.971786</v>
      </c>
      <c r="AP79" s="37">
        <v>0.66435</v>
      </c>
      <c r="AQ79" s="37">
        <v>4948.599702</v>
      </c>
      <c r="AR79" s="37">
        <v>136.012564</v>
      </c>
      <c r="AS79" s="37">
        <v>1.163996</v>
      </c>
      <c r="AT79" s="37">
        <v>1.454168</v>
      </c>
      <c r="AU79" s="37">
        <v>1092.953869</v>
      </c>
      <c r="AV79" s="37">
        <v>61.926373</v>
      </c>
      <c r="AW79" s="37">
        <v>1.248275</v>
      </c>
      <c r="AX79" s="37">
        <v>0.94087</v>
      </c>
      <c r="AY79" s="37">
        <v>7376.809524</v>
      </c>
      <c r="AZ79" s="37">
        <v>148.953618</v>
      </c>
      <c r="BA79" s="37">
        <v>0.951523</v>
      </c>
      <c r="BB79" s="37">
        <v>1.039935</v>
      </c>
      <c r="BC79" s="31">
        <v>0.14</v>
      </c>
      <c r="BD79" s="32">
        <v>0.135</v>
      </c>
      <c r="BE79" s="31">
        <v>0.135</v>
      </c>
      <c r="BF79" s="31">
        <v>0.135</v>
      </c>
      <c r="BG79" s="31">
        <v>0.134</v>
      </c>
      <c r="BH79" s="31">
        <v>0.133</v>
      </c>
      <c r="BI79" s="31">
        <v>0.141</v>
      </c>
      <c r="BJ79" s="31">
        <v>0.138</v>
      </c>
      <c r="BK79" s="31">
        <v>0.137</v>
      </c>
      <c r="BL79" s="34"/>
      <c r="BM79" s="34"/>
      <c r="BN79" s="34"/>
      <c r="BO79" s="34"/>
      <c r="BP79" s="34"/>
      <c r="BQ79" s="35">
        <f t="shared" si="1"/>
        <v>8</v>
      </c>
      <c r="BR79" s="36">
        <v>0.5007893322765724</v>
      </c>
      <c r="BS79" s="37">
        <v>0.10275413120651895</v>
      </c>
      <c r="BT79" s="38">
        <v>0.49476923074248547</v>
      </c>
      <c r="BU79" s="39">
        <v>0.136</v>
      </c>
      <c r="BV79" s="37">
        <v>2.773394875</v>
      </c>
      <c r="BW79" s="37">
        <v>1165.37390125</v>
      </c>
      <c r="BX79" s="37">
        <v>63.760976625</v>
      </c>
      <c r="BY79" s="37">
        <v>0.9516578750000001</v>
      </c>
      <c r="BZ79" s="37">
        <v>1.2174749999999999</v>
      </c>
      <c r="CA79" s="37">
        <v>127888.664478625</v>
      </c>
      <c r="CB79" s="37">
        <v>555.884915625</v>
      </c>
      <c r="CC79" s="37">
        <v>0.9690716250000001</v>
      </c>
      <c r="CD79" s="37">
        <v>0.6668307500000001</v>
      </c>
      <c r="CE79" s="37">
        <v>4806.369249</v>
      </c>
      <c r="CF79" s="37">
        <v>136.260318</v>
      </c>
      <c r="CG79" s="37">
        <v>1.15708775</v>
      </c>
      <c r="CH79" s="37">
        <v>1.4298618750000003</v>
      </c>
      <c r="CI79" s="37">
        <v>6981.347855749999</v>
      </c>
      <c r="CJ79" s="2">
        <v>146.47140475</v>
      </c>
      <c r="CK79" s="2">
        <v>0.9613302499999999</v>
      </c>
      <c r="CL79" s="2">
        <v>1.022592625</v>
      </c>
      <c r="CM79" s="40">
        <f t="shared" si="2"/>
        <v>3.714285714</v>
      </c>
      <c r="CN79" s="41">
        <f t="shared" si="3"/>
        <v>3.555555556</v>
      </c>
      <c r="CO79" s="2">
        <v>4.0</v>
      </c>
      <c r="CP79" s="2">
        <v>4.0</v>
      </c>
      <c r="CQ79" s="2">
        <v>2.0</v>
      </c>
      <c r="CR79" s="2">
        <v>3.0</v>
      </c>
      <c r="CS79" s="2">
        <v>5.0</v>
      </c>
      <c r="CT79" s="2">
        <v>4.0</v>
      </c>
      <c r="CU79" s="2">
        <v>4.0</v>
      </c>
      <c r="CV79" s="2">
        <v>3.0</v>
      </c>
      <c r="CW79" s="2">
        <v>3.0</v>
      </c>
      <c r="CX79" s="2">
        <f t="shared" si="4"/>
        <v>5</v>
      </c>
      <c r="CY79" s="42" t="str">
        <f t="shared" si="31"/>
        <v>0</v>
      </c>
      <c r="CZ79" s="42" t="str">
        <f t="shared" si="6"/>
        <v>0</v>
      </c>
      <c r="DA79" s="2">
        <f t="shared" si="7"/>
        <v>1</v>
      </c>
      <c r="DB79" s="42" t="str">
        <f t="shared" si="32"/>
        <v>0</v>
      </c>
      <c r="DC79" s="42" t="str">
        <f t="shared" si="8"/>
        <v>0</v>
      </c>
      <c r="DD79" s="2">
        <v>0.0</v>
      </c>
      <c r="DE79" s="27">
        <v>1.0</v>
      </c>
      <c r="DF79" s="2">
        <v>1.0</v>
      </c>
      <c r="DG79" s="27">
        <v>2.0</v>
      </c>
      <c r="DH79" s="2">
        <v>0.0</v>
      </c>
      <c r="DI79" s="27">
        <v>1.0</v>
      </c>
      <c r="DJ79" s="2">
        <v>0.0</v>
      </c>
      <c r="DK79" s="27">
        <v>1.0</v>
      </c>
      <c r="DL79" s="2">
        <v>0.0</v>
      </c>
      <c r="DM79" s="27">
        <v>1.0</v>
      </c>
      <c r="DN79" s="2">
        <v>0.0</v>
      </c>
      <c r="DO79" s="27">
        <v>1.0</v>
      </c>
      <c r="DP79" s="2">
        <v>1.0</v>
      </c>
      <c r="DQ79" s="27">
        <v>2.0</v>
      </c>
      <c r="DR79" s="2">
        <v>1.0</v>
      </c>
      <c r="DS79" s="27">
        <v>2.0</v>
      </c>
      <c r="DT79" s="2">
        <v>0.0</v>
      </c>
      <c r="DU79" s="27">
        <v>1.0</v>
      </c>
      <c r="DV79" s="2">
        <v>2.0</v>
      </c>
      <c r="DW79" s="27">
        <v>3.0</v>
      </c>
      <c r="DX79" s="2">
        <v>0.0</v>
      </c>
      <c r="DY79" s="27">
        <v>1.0</v>
      </c>
      <c r="DZ79" s="2">
        <v>0.0</v>
      </c>
      <c r="EA79" s="27">
        <v>1.0</v>
      </c>
      <c r="EB79" s="2">
        <v>1.0</v>
      </c>
      <c r="EC79" s="27">
        <v>2.0</v>
      </c>
      <c r="ED79" s="2">
        <v>2.0</v>
      </c>
      <c r="EE79" s="27">
        <v>3.0</v>
      </c>
      <c r="EF79" s="2">
        <v>2.0</v>
      </c>
      <c r="EG79" s="27">
        <v>3.0</v>
      </c>
      <c r="EH79" s="2">
        <v>0.0</v>
      </c>
      <c r="EI79" s="27">
        <v>1.0</v>
      </c>
      <c r="EJ79" s="2" t="s">
        <v>199</v>
      </c>
      <c r="EK79" s="2" t="s">
        <v>372</v>
      </c>
      <c r="EL79" s="37">
        <v>4.0</v>
      </c>
      <c r="EM79" s="37">
        <v>2.0</v>
      </c>
      <c r="EN79" s="37">
        <v>0.0</v>
      </c>
      <c r="EO79" s="37">
        <v>0.0</v>
      </c>
      <c r="EP79" s="37">
        <v>1.0</v>
      </c>
      <c r="EQ79" s="37">
        <v>1.0</v>
      </c>
      <c r="ER79" s="37">
        <v>1.0</v>
      </c>
      <c r="ES79" s="2"/>
      <c r="ET79" s="2"/>
      <c r="EU79" s="2"/>
      <c r="EV79" s="2"/>
      <c r="EW79" s="37">
        <v>4.0</v>
      </c>
      <c r="EX79" s="2" t="s">
        <v>201</v>
      </c>
      <c r="EY79" s="43">
        <v>40299.0</v>
      </c>
      <c r="EZ79" s="2" t="s">
        <v>196</v>
      </c>
      <c r="FA79" s="2" t="s">
        <v>262</v>
      </c>
      <c r="FB79" s="2" t="s">
        <v>326</v>
      </c>
      <c r="FC79" s="2" t="s">
        <v>205</v>
      </c>
      <c r="FD79" s="2" t="s">
        <v>205</v>
      </c>
      <c r="FE79" s="37">
        <v>0.0</v>
      </c>
      <c r="FF79" s="37">
        <v>0.0</v>
      </c>
      <c r="FG79" s="37">
        <v>0.0</v>
      </c>
      <c r="FH79" s="37">
        <v>0.0</v>
      </c>
      <c r="FI79" s="37">
        <v>0.0</v>
      </c>
      <c r="FJ79" s="37">
        <v>1.0</v>
      </c>
      <c r="FK79" s="37">
        <v>1.0</v>
      </c>
      <c r="FL79" s="2"/>
      <c r="FM79" s="2" t="s">
        <v>205</v>
      </c>
      <c r="FN79" s="37">
        <v>0.0</v>
      </c>
      <c r="FO79" s="37">
        <v>0.0</v>
      </c>
      <c r="FP79" s="37">
        <v>0.0</v>
      </c>
      <c r="FQ79" s="37">
        <v>0.0</v>
      </c>
      <c r="FR79" s="37">
        <v>0.0</v>
      </c>
      <c r="FS79" s="37">
        <v>1.0</v>
      </c>
      <c r="FT79" s="37">
        <v>1.0</v>
      </c>
      <c r="FU79" s="2"/>
      <c r="FV79" s="2" t="s">
        <v>217</v>
      </c>
      <c r="FW79" s="37">
        <v>1.0</v>
      </c>
      <c r="FX79" s="37">
        <v>0.0</v>
      </c>
      <c r="FY79" s="37">
        <v>1.0</v>
      </c>
      <c r="FZ79" s="37">
        <v>0.0</v>
      </c>
      <c r="GA79" s="37">
        <v>2.0</v>
      </c>
      <c r="GB79" s="2" t="s">
        <v>270</v>
      </c>
      <c r="GC79" s="2" t="s">
        <v>243</v>
      </c>
      <c r="GD79" s="37">
        <v>4.0</v>
      </c>
      <c r="GE79" s="2"/>
      <c r="GF79" s="2" t="s">
        <v>209</v>
      </c>
      <c r="GG79" s="2"/>
      <c r="GH79" s="37">
        <v>2.0</v>
      </c>
      <c r="GI79" s="37">
        <v>3.0</v>
      </c>
      <c r="GJ79" s="37">
        <v>3.0</v>
      </c>
      <c r="GK79" s="37">
        <v>1.0</v>
      </c>
      <c r="GL79" s="37">
        <f t="shared" si="26"/>
        <v>5</v>
      </c>
      <c r="GM79" s="37">
        <f t="shared" si="27"/>
        <v>4</v>
      </c>
    </row>
    <row r="80" ht="15.75" customHeight="1">
      <c r="A80" s="1">
        <v>94.0</v>
      </c>
      <c r="B80" s="2" t="s">
        <v>433</v>
      </c>
      <c r="D80" s="2" t="s">
        <v>268</v>
      </c>
      <c r="E80" s="80" t="s">
        <v>434</v>
      </c>
      <c r="F80" s="79">
        <v>2.0</v>
      </c>
      <c r="G80" s="2" t="s">
        <v>214</v>
      </c>
      <c r="H80" s="2" t="s">
        <v>370</v>
      </c>
      <c r="I80" s="81">
        <v>2.0</v>
      </c>
      <c r="J80" s="2">
        <v>12.0</v>
      </c>
      <c r="K80" s="2" t="s">
        <v>435</v>
      </c>
      <c r="L80" s="82">
        <v>31002.0</v>
      </c>
      <c r="M80" s="2">
        <v>5167.0</v>
      </c>
      <c r="N80" s="29">
        <v>0.620852208576</v>
      </c>
      <c r="O80" s="30">
        <v>0.1701651552</v>
      </c>
      <c r="P80" s="30">
        <v>0.296886723</v>
      </c>
      <c r="Q80" s="2">
        <v>3.21875</v>
      </c>
      <c r="R80" s="2">
        <v>87490.223214</v>
      </c>
      <c r="S80" s="2">
        <v>608.160762</v>
      </c>
      <c r="T80" s="2">
        <v>0.956911</v>
      </c>
      <c r="U80" s="2">
        <v>2.899216</v>
      </c>
      <c r="V80" s="2">
        <v>5779.102679</v>
      </c>
      <c r="W80" s="2">
        <v>160.130517</v>
      </c>
      <c r="X80" s="2">
        <v>1.095475</v>
      </c>
      <c r="Y80" s="2">
        <v>3.465228</v>
      </c>
      <c r="Z80" s="2">
        <v>1191.022321</v>
      </c>
      <c r="AA80" s="2">
        <v>69.529581</v>
      </c>
      <c r="AB80" s="2">
        <v>1.078469</v>
      </c>
      <c r="AC80" s="2">
        <v>3.276701</v>
      </c>
      <c r="AD80" s="2">
        <v>6906.142857</v>
      </c>
      <c r="AE80" s="2">
        <v>162.153612</v>
      </c>
      <c r="AF80" s="2">
        <v>1.031876</v>
      </c>
      <c r="AG80" s="2">
        <v>3.092809</v>
      </c>
      <c r="AH80" s="31">
        <v>0.12</v>
      </c>
      <c r="AI80" s="29">
        <v>2.178899022776672</v>
      </c>
      <c r="AJ80" s="30">
        <v>0.07520806796143287</v>
      </c>
      <c r="AK80" s="30">
        <v>0.49246380672025114</v>
      </c>
      <c r="AL80" s="37">
        <v>2.951064</v>
      </c>
      <c r="AM80" s="37">
        <v>256803.664894</v>
      </c>
      <c r="AN80" s="37">
        <v>587.483659</v>
      </c>
      <c r="AO80" s="37">
        <v>0.991333</v>
      </c>
      <c r="AP80" s="37">
        <v>0.704734</v>
      </c>
      <c r="AQ80" s="37">
        <v>5083.292553</v>
      </c>
      <c r="AR80" s="37">
        <v>136.867432</v>
      </c>
      <c r="AS80" s="37">
        <v>1.147223</v>
      </c>
      <c r="AT80" s="37">
        <v>1.454722</v>
      </c>
      <c r="AU80" s="37">
        <v>899.47234</v>
      </c>
      <c r="AV80" s="37">
        <v>57.014944</v>
      </c>
      <c r="AW80" s="37">
        <v>1.254736</v>
      </c>
      <c r="AX80" s="37">
        <v>0.936418</v>
      </c>
      <c r="AY80" s="37">
        <v>6152.854255</v>
      </c>
      <c r="AZ80" s="37">
        <v>134.338591</v>
      </c>
      <c r="BA80" s="37">
        <v>0.945004</v>
      </c>
      <c r="BB80" s="37">
        <v>1.034904</v>
      </c>
      <c r="BC80" s="31">
        <v>0.108</v>
      </c>
      <c r="BD80" s="32">
        <v>0.135</v>
      </c>
      <c r="BE80" s="31">
        <v>0.12</v>
      </c>
      <c r="BF80" s="31">
        <v>0.118</v>
      </c>
      <c r="BG80" s="31">
        <v>0.13</v>
      </c>
      <c r="BH80" s="34"/>
      <c r="BI80" s="34"/>
      <c r="BJ80" s="34"/>
      <c r="BK80" s="34"/>
      <c r="BL80" s="34"/>
      <c r="BM80" s="34"/>
      <c r="BN80" s="34"/>
      <c r="BO80" s="34"/>
      <c r="BP80" s="34"/>
      <c r="BQ80" s="35">
        <f t="shared" si="1"/>
        <v>4</v>
      </c>
      <c r="BR80" s="36">
        <v>0.8644353719675557</v>
      </c>
      <c r="BS80" s="37">
        <v>0.20075872927917549</v>
      </c>
      <c r="BT80" s="38">
        <v>0.49173088903263834</v>
      </c>
      <c r="BU80" s="39">
        <v>0.126</v>
      </c>
      <c r="BV80" s="37">
        <v>2.78476</v>
      </c>
      <c r="BW80" s="37">
        <v>1103.0381852500002</v>
      </c>
      <c r="BX80" s="37">
        <v>62.484382</v>
      </c>
      <c r="BY80" s="37">
        <v>0.94871975</v>
      </c>
      <c r="BZ80" s="37">
        <v>1.21596525</v>
      </c>
      <c r="CA80" s="37">
        <v>162120.34566475</v>
      </c>
      <c r="CB80" s="37">
        <v>562.7867679999999</v>
      </c>
      <c r="CC80" s="37">
        <v>0.9818375</v>
      </c>
      <c r="CD80" s="37">
        <v>0.6751097500000001</v>
      </c>
      <c r="CE80" s="37">
        <v>4316.18830425</v>
      </c>
      <c r="CF80" s="37">
        <v>121.98155475</v>
      </c>
      <c r="CG80" s="37">
        <v>1.1576085</v>
      </c>
      <c r="CH80" s="37">
        <v>1.4102729999999999</v>
      </c>
      <c r="CI80" s="37">
        <v>7131.658477999999</v>
      </c>
      <c r="CJ80" s="2">
        <v>147.68945925</v>
      </c>
      <c r="CK80" s="2">
        <v>0.95185375</v>
      </c>
      <c r="CL80" s="2">
        <v>1.0203680000000002</v>
      </c>
      <c r="CM80" s="40">
        <f t="shared" si="2"/>
        <v>3.428571429</v>
      </c>
      <c r="CN80" s="41">
        <f t="shared" si="3"/>
        <v>3.444444444</v>
      </c>
      <c r="CO80" s="2">
        <v>5.0</v>
      </c>
      <c r="CP80" s="2">
        <v>2.0</v>
      </c>
      <c r="CQ80" s="2">
        <v>5.0</v>
      </c>
      <c r="CR80" s="2">
        <v>2.0</v>
      </c>
      <c r="CS80" s="2">
        <v>5.0</v>
      </c>
      <c r="CT80" s="2">
        <v>2.0</v>
      </c>
      <c r="CU80" s="2">
        <v>3.0</v>
      </c>
      <c r="CV80" s="2">
        <v>5.0</v>
      </c>
      <c r="CW80" s="2">
        <v>2.0</v>
      </c>
      <c r="CX80" s="2">
        <f t="shared" si="4"/>
        <v>11</v>
      </c>
      <c r="CY80" s="42" t="str">
        <f t="shared" si="31"/>
        <v>1</v>
      </c>
      <c r="CZ80" s="42" t="str">
        <f t="shared" si="6"/>
        <v>1</v>
      </c>
      <c r="DA80" s="2">
        <f t="shared" si="7"/>
        <v>2</v>
      </c>
      <c r="DB80" s="42" t="str">
        <f t="shared" si="32"/>
        <v>0</v>
      </c>
      <c r="DC80" s="42" t="str">
        <f t="shared" si="8"/>
        <v>0</v>
      </c>
      <c r="DD80" s="2">
        <v>1.0</v>
      </c>
      <c r="DE80" s="27">
        <v>2.0</v>
      </c>
      <c r="DF80" s="2">
        <v>0.0</v>
      </c>
      <c r="DG80" s="27">
        <v>1.0</v>
      </c>
      <c r="DH80" s="2">
        <v>1.0</v>
      </c>
      <c r="DI80" s="27">
        <v>2.0</v>
      </c>
      <c r="DJ80" s="2">
        <v>0.0</v>
      </c>
      <c r="DK80" s="27">
        <v>1.0</v>
      </c>
      <c r="DL80" s="2">
        <v>1.0</v>
      </c>
      <c r="DM80" s="27">
        <v>2.0</v>
      </c>
      <c r="DN80" s="2">
        <v>2.0</v>
      </c>
      <c r="DO80" s="27">
        <v>3.0</v>
      </c>
      <c r="DP80" s="2">
        <v>2.0</v>
      </c>
      <c r="DQ80" s="27">
        <v>3.0</v>
      </c>
      <c r="DR80" s="2">
        <v>2.0</v>
      </c>
      <c r="DS80" s="27">
        <v>3.0</v>
      </c>
      <c r="DT80" s="2">
        <v>0.0</v>
      </c>
      <c r="DU80" s="27">
        <v>1.0</v>
      </c>
      <c r="DV80" s="2">
        <v>2.0</v>
      </c>
      <c r="DW80" s="27">
        <v>3.0</v>
      </c>
      <c r="DX80" s="2">
        <v>1.0</v>
      </c>
      <c r="DY80" s="27">
        <v>2.0</v>
      </c>
      <c r="DZ80" s="2">
        <v>1.0</v>
      </c>
      <c r="EA80" s="27">
        <v>2.0</v>
      </c>
      <c r="EB80" s="2">
        <v>0.0</v>
      </c>
      <c r="EC80" s="27">
        <v>1.0</v>
      </c>
      <c r="ED80" s="2">
        <v>2.0</v>
      </c>
      <c r="EE80" s="27">
        <v>3.0</v>
      </c>
      <c r="EF80" s="2">
        <v>2.0</v>
      </c>
      <c r="EG80" s="27">
        <v>3.0</v>
      </c>
      <c r="EH80" s="2">
        <v>0.0</v>
      </c>
      <c r="EI80" s="27">
        <v>1.0</v>
      </c>
      <c r="EJ80" s="2" t="s">
        <v>199</v>
      </c>
      <c r="EK80" s="2" t="s">
        <v>372</v>
      </c>
      <c r="EL80" s="37">
        <v>3.0</v>
      </c>
      <c r="EM80" s="37">
        <v>2.0</v>
      </c>
      <c r="EN80" s="37">
        <v>0.0</v>
      </c>
      <c r="EO80" s="37">
        <v>0.0</v>
      </c>
      <c r="EP80" s="37">
        <v>1.0</v>
      </c>
      <c r="EQ80" s="37">
        <v>0.0</v>
      </c>
      <c r="ER80" s="37">
        <v>1.0</v>
      </c>
      <c r="ES80" s="2"/>
      <c r="ET80" s="2"/>
      <c r="EU80" s="2"/>
      <c r="EV80" s="2"/>
      <c r="EW80" s="37">
        <v>1.0</v>
      </c>
      <c r="EX80" s="2" t="s">
        <v>201</v>
      </c>
      <c r="EY80" s="46">
        <v>40513.0</v>
      </c>
      <c r="EZ80" s="2" t="s">
        <v>214</v>
      </c>
      <c r="FA80" s="2" t="s">
        <v>262</v>
      </c>
      <c r="FB80" s="2" t="s">
        <v>203</v>
      </c>
      <c r="FC80" s="2" t="s">
        <v>205</v>
      </c>
      <c r="FD80" s="2" t="s">
        <v>205</v>
      </c>
      <c r="FE80" s="37">
        <v>1.0</v>
      </c>
      <c r="FF80" s="37">
        <v>0.0</v>
      </c>
      <c r="FG80" s="37">
        <v>0.0</v>
      </c>
      <c r="FH80" s="37">
        <v>1.0</v>
      </c>
      <c r="FI80" s="37">
        <v>0.0</v>
      </c>
      <c r="FJ80" s="37">
        <v>0.0</v>
      </c>
      <c r="FK80" s="37">
        <v>1.0</v>
      </c>
      <c r="FL80" s="2"/>
      <c r="FM80" s="2" t="s">
        <v>205</v>
      </c>
      <c r="FN80" s="37">
        <v>1.0</v>
      </c>
      <c r="FO80" s="37">
        <v>0.0</v>
      </c>
      <c r="FP80" s="37">
        <v>0.0</v>
      </c>
      <c r="FQ80" s="37">
        <v>1.0</v>
      </c>
      <c r="FR80" s="37">
        <v>0.0</v>
      </c>
      <c r="FS80" s="37">
        <v>0.0</v>
      </c>
      <c r="FT80" s="37">
        <v>1.0</v>
      </c>
      <c r="FU80" s="2"/>
      <c r="FV80" s="2" t="s">
        <v>383</v>
      </c>
      <c r="FW80" s="37">
        <v>0.0</v>
      </c>
      <c r="FX80" s="37">
        <v>1.0</v>
      </c>
      <c r="FY80" s="37">
        <v>0.0</v>
      </c>
      <c r="FZ80" s="37">
        <v>0.0</v>
      </c>
      <c r="GA80" s="37">
        <v>16.0</v>
      </c>
      <c r="GB80" s="2" t="s">
        <v>207</v>
      </c>
      <c r="GC80" s="2" t="s">
        <v>208</v>
      </c>
      <c r="GD80" s="37">
        <v>4.0</v>
      </c>
      <c r="GE80" s="2"/>
      <c r="GF80" s="2" t="s">
        <v>209</v>
      </c>
      <c r="GG80" s="2"/>
      <c r="GH80" s="37">
        <v>1.0</v>
      </c>
      <c r="GI80" s="37">
        <v>0.0</v>
      </c>
      <c r="GJ80" s="37">
        <v>0.0</v>
      </c>
      <c r="GK80" s="37">
        <v>1.0</v>
      </c>
      <c r="GL80" s="37">
        <f t="shared" si="26"/>
        <v>1</v>
      </c>
      <c r="GM80" s="37">
        <f t="shared" si="27"/>
        <v>1</v>
      </c>
    </row>
    <row r="81" ht="15.75" customHeight="1">
      <c r="A81" s="1">
        <v>95.0</v>
      </c>
      <c r="B81" s="2" t="s">
        <v>192</v>
      </c>
      <c r="D81" s="2" t="s">
        <v>240</v>
      </c>
      <c r="E81" s="80" t="s">
        <v>436</v>
      </c>
      <c r="F81" s="79">
        <v>2.0</v>
      </c>
      <c r="G81" s="2" t="s">
        <v>214</v>
      </c>
      <c r="H81" s="2" t="s">
        <v>370</v>
      </c>
      <c r="I81" s="81">
        <v>2.0</v>
      </c>
      <c r="J81" s="2">
        <v>12.0</v>
      </c>
      <c r="K81" s="2" t="s">
        <v>435</v>
      </c>
      <c r="L81" s="80"/>
      <c r="M81" s="2"/>
      <c r="N81" s="29">
        <v>0.921205414812</v>
      </c>
      <c r="O81" s="30">
        <v>0.1037613743</v>
      </c>
      <c r="P81" s="30">
        <v>0.4875973854</v>
      </c>
      <c r="Q81" s="2">
        <v>3.136752</v>
      </c>
      <c r="R81" s="2">
        <v>168101.346154</v>
      </c>
      <c r="S81" s="2">
        <v>639.967823</v>
      </c>
      <c r="T81" s="2">
        <v>0.987947</v>
      </c>
      <c r="U81" s="2">
        <v>2.946245</v>
      </c>
      <c r="V81" s="2">
        <v>7316.405983</v>
      </c>
      <c r="W81" s="2">
        <v>185.051865</v>
      </c>
      <c r="X81" s="2">
        <v>1.106801</v>
      </c>
      <c r="Y81" s="2">
        <v>3.532063</v>
      </c>
      <c r="Z81" s="2">
        <v>1321.098291</v>
      </c>
      <c r="AA81" s="2">
        <v>74.298739</v>
      </c>
      <c r="AB81" s="2">
        <v>1.081404</v>
      </c>
      <c r="AC81" s="2">
        <v>3.308444</v>
      </c>
      <c r="AD81" s="2">
        <v>8167.42735</v>
      </c>
      <c r="AE81" s="2">
        <v>172.500174</v>
      </c>
      <c r="AF81" s="2">
        <v>1.055968</v>
      </c>
      <c r="AG81" s="2">
        <v>3.173816</v>
      </c>
      <c r="AH81" s="31">
        <v>0.085</v>
      </c>
      <c r="AI81" s="29">
        <v>2.8844438527886145</v>
      </c>
      <c r="AJ81" s="30">
        <v>0.07160933836685497</v>
      </c>
      <c r="AK81" s="30">
        <v>0.5835002555640038</v>
      </c>
      <c r="AL81" s="37">
        <v>2.933333</v>
      </c>
      <c r="AM81" s="37">
        <v>193095.150667</v>
      </c>
      <c r="AN81" s="37">
        <v>571.160218</v>
      </c>
      <c r="AO81" s="37">
        <v>0.974713</v>
      </c>
      <c r="AP81" s="37">
        <v>0.685154</v>
      </c>
      <c r="AQ81" s="37">
        <v>4430.965333</v>
      </c>
      <c r="AR81" s="37">
        <v>123.799153</v>
      </c>
      <c r="AS81" s="37">
        <v>1.145604</v>
      </c>
      <c r="AT81" s="37">
        <v>1.427227</v>
      </c>
      <c r="AU81" s="37">
        <v>917.610667</v>
      </c>
      <c r="AV81" s="37">
        <v>55.518949</v>
      </c>
      <c r="AW81" s="37">
        <v>1.258994</v>
      </c>
      <c r="AX81" s="37">
        <v>0.934105</v>
      </c>
      <c r="AY81" s="37">
        <v>6037.710667</v>
      </c>
      <c r="AZ81" s="37">
        <v>130.713168</v>
      </c>
      <c r="BA81" s="37">
        <v>0.952187</v>
      </c>
      <c r="BB81" s="37">
        <v>1.068427</v>
      </c>
      <c r="BC81" s="31">
        <v>0.1</v>
      </c>
      <c r="BD81" s="32">
        <v>0.135</v>
      </c>
      <c r="BE81" s="31">
        <v>0.085</v>
      </c>
      <c r="BF81" s="31">
        <v>0.096</v>
      </c>
      <c r="BG81" s="31">
        <v>0.109</v>
      </c>
      <c r="BH81" s="31">
        <v>0.13</v>
      </c>
      <c r="BI81" s="31">
        <v>0.088</v>
      </c>
      <c r="BJ81" s="34"/>
      <c r="BK81" s="34"/>
      <c r="BL81" s="34"/>
      <c r="BM81" s="34"/>
      <c r="BN81" s="34"/>
      <c r="BO81" s="34"/>
      <c r="BP81" s="34"/>
      <c r="BQ81" s="35">
        <f t="shared" si="1"/>
        <v>6</v>
      </c>
      <c r="BR81" s="36">
        <v>0.8705319274157377</v>
      </c>
      <c r="BS81" s="37">
        <v>0.14836324814134816</v>
      </c>
      <c r="BT81" s="38">
        <v>0.6309710255024608</v>
      </c>
      <c r="BU81" s="39">
        <v>0.107</v>
      </c>
      <c r="BV81" s="37">
        <v>2.7806561666666667</v>
      </c>
      <c r="BW81" s="37">
        <v>1060.0494028333333</v>
      </c>
      <c r="BX81" s="37">
        <v>61.4171055</v>
      </c>
      <c r="BY81" s="37">
        <v>0.957538</v>
      </c>
      <c r="BZ81" s="37">
        <v>1.2108153333333334</v>
      </c>
      <c r="CA81" s="37">
        <v>222538.7746433333</v>
      </c>
      <c r="CB81" s="37">
        <v>580.5628568333334</v>
      </c>
      <c r="CC81" s="37">
        <v>0.9993685000000001</v>
      </c>
      <c r="CD81" s="37">
        <v>0.6964323333333332</v>
      </c>
      <c r="CE81" s="37">
        <v>4053.832288833333</v>
      </c>
      <c r="CF81" s="37">
        <v>126.84292083333332</v>
      </c>
      <c r="CG81" s="37">
        <v>1.1519601666666666</v>
      </c>
      <c r="CH81" s="37">
        <v>1.4303218333333334</v>
      </c>
      <c r="CI81" s="37">
        <v>6943.642787000001</v>
      </c>
      <c r="CJ81" s="2">
        <v>144.02937533333332</v>
      </c>
      <c r="CK81" s="2">
        <v>0.9589816666666667</v>
      </c>
      <c r="CL81" s="2">
        <v>1.0382149999999999</v>
      </c>
      <c r="CM81" s="40">
        <f t="shared" si="2"/>
        <v>4.142857143</v>
      </c>
      <c r="CN81" s="41">
        <f t="shared" si="3"/>
        <v>4.444444444</v>
      </c>
      <c r="CO81" s="2">
        <v>4.0</v>
      </c>
      <c r="CP81" s="2">
        <v>2.0</v>
      </c>
      <c r="CQ81" s="2">
        <v>4.0</v>
      </c>
      <c r="CR81" s="2">
        <v>5.0</v>
      </c>
      <c r="CS81" s="2">
        <v>4.0</v>
      </c>
      <c r="CT81" s="2">
        <v>4.0</v>
      </c>
      <c r="CU81" s="2">
        <v>6.0</v>
      </c>
      <c r="CV81" s="2">
        <v>6.0</v>
      </c>
      <c r="CW81" s="2">
        <v>5.0</v>
      </c>
      <c r="CX81" s="2">
        <f t="shared" si="4"/>
        <v>13</v>
      </c>
      <c r="CY81" s="42">
        <v>2.0</v>
      </c>
      <c r="CZ81" s="42" t="str">
        <f t="shared" si="6"/>
        <v>1</v>
      </c>
      <c r="DA81" s="2">
        <f t="shared" si="7"/>
        <v>5</v>
      </c>
      <c r="DB81" s="42">
        <v>2.0</v>
      </c>
      <c r="DC81" s="42" t="str">
        <f t="shared" si="8"/>
        <v>1</v>
      </c>
      <c r="DD81" s="2">
        <v>1.0</v>
      </c>
      <c r="DE81" s="27">
        <v>2.0</v>
      </c>
      <c r="DF81" s="2">
        <v>1.0</v>
      </c>
      <c r="DG81" s="27">
        <v>2.0</v>
      </c>
      <c r="DH81" s="2">
        <v>1.0</v>
      </c>
      <c r="DI81" s="27">
        <v>2.0</v>
      </c>
      <c r="DJ81" s="2">
        <v>1.0</v>
      </c>
      <c r="DK81" s="27">
        <v>2.0</v>
      </c>
      <c r="DL81" s="2">
        <v>2.0</v>
      </c>
      <c r="DM81" s="27">
        <v>3.0</v>
      </c>
      <c r="DN81" s="2">
        <v>1.0</v>
      </c>
      <c r="DO81" s="27">
        <v>2.0</v>
      </c>
      <c r="DP81" s="2">
        <v>2.0</v>
      </c>
      <c r="DQ81" s="27">
        <v>3.0</v>
      </c>
      <c r="DR81" s="2">
        <v>2.0</v>
      </c>
      <c r="DS81" s="27">
        <v>3.0</v>
      </c>
      <c r="DT81" s="2">
        <v>1.0</v>
      </c>
      <c r="DU81" s="27">
        <v>2.0</v>
      </c>
      <c r="DV81" s="2">
        <v>1.0</v>
      </c>
      <c r="DW81" s="27">
        <v>2.0</v>
      </c>
      <c r="DX81" s="2">
        <v>2.0</v>
      </c>
      <c r="DY81" s="27">
        <v>3.0</v>
      </c>
      <c r="DZ81" s="2">
        <v>2.0</v>
      </c>
      <c r="EA81" s="27">
        <v>3.0</v>
      </c>
      <c r="EB81" s="2">
        <v>1.0</v>
      </c>
      <c r="EC81" s="27">
        <v>2.0</v>
      </c>
      <c r="ED81" s="2">
        <v>2.0</v>
      </c>
      <c r="EE81" s="27">
        <v>3.0</v>
      </c>
      <c r="EF81" s="2">
        <v>1.0</v>
      </c>
      <c r="EG81" s="27">
        <v>2.0</v>
      </c>
      <c r="EH81" s="2">
        <v>0.0</v>
      </c>
      <c r="EI81" s="27">
        <v>1.0</v>
      </c>
      <c r="EJ81" s="2" t="s">
        <v>199</v>
      </c>
      <c r="EK81" s="2" t="s">
        <v>372</v>
      </c>
      <c r="EL81" s="37">
        <v>4.0</v>
      </c>
      <c r="EM81" s="37">
        <v>2.0</v>
      </c>
      <c r="EN81" s="37">
        <v>0.0</v>
      </c>
      <c r="EO81" s="37">
        <v>0.0</v>
      </c>
      <c r="EP81" s="37">
        <v>1.0</v>
      </c>
      <c r="EQ81" s="37">
        <v>1.0</v>
      </c>
      <c r="ER81" s="37">
        <v>1.0</v>
      </c>
      <c r="ES81" s="2"/>
      <c r="ET81" s="2"/>
      <c r="EU81" s="2"/>
      <c r="EV81" s="2"/>
      <c r="EW81" s="37">
        <v>2.0</v>
      </c>
      <c r="EX81" s="2" t="s">
        <v>201</v>
      </c>
      <c r="EY81" s="43">
        <v>40360.0</v>
      </c>
      <c r="EZ81" s="2" t="s">
        <v>214</v>
      </c>
      <c r="FA81" s="2" t="s">
        <v>262</v>
      </c>
      <c r="FB81" s="2" t="s">
        <v>203</v>
      </c>
      <c r="FC81" s="2" t="s">
        <v>205</v>
      </c>
      <c r="FD81" s="2" t="s">
        <v>205</v>
      </c>
      <c r="FE81" s="37">
        <v>0.0</v>
      </c>
      <c r="FF81" s="37">
        <v>0.0</v>
      </c>
      <c r="FG81" s="37">
        <v>0.0</v>
      </c>
      <c r="FH81" s="37">
        <v>0.0</v>
      </c>
      <c r="FI81" s="37">
        <v>0.0</v>
      </c>
      <c r="FJ81" s="37">
        <v>0.0</v>
      </c>
      <c r="FK81" s="37">
        <v>1.0</v>
      </c>
      <c r="FL81" s="2"/>
      <c r="FM81" s="2" t="s">
        <v>205</v>
      </c>
      <c r="FN81" s="37">
        <v>0.0</v>
      </c>
      <c r="FO81" s="37">
        <v>0.0</v>
      </c>
      <c r="FP81" s="37">
        <v>0.0</v>
      </c>
      <c r="FQ81" s="37">
        <v>0.0</v>
      </c>
      <c r="FR81" s="37">
        <v>0.0</v>
      </c>
      <c r="FS81" s="37">
        <v>0.0</v>
      </c>
      <c r="FT81" s="37">
        <v>1.0</v>
      </c>
      <c r="FU81" s="2"/>
      <c r="FV81" s="2" t="s">
        <v>206</v>
      </c>
      <c r="FW81" s="37">
        <v>1.0</v>
      </c>
      <c r="FX81" s="37">
        <v>1.0</v>
      </c>
      <c r="FY81" s="37">
        <v>1.0</v>
      </c>
      <c r="FZ81" s="37">
        <v>0.0</v>
      </c>
      <c r="GA81" s="37">
        <v>8.0</v>
      </c>
      <c r="GB81" s="2" t="s">
        <v>270</v>
      </c>
      <c r="GC81" s="2" t="s">
        <v>208</v>
      </c>
      <c r="GD81" s="37">
        <v>4.0</v>
      </c>
      <c r="GE81" s="2"/>
      <c r="GF81" s="2" t="s">
        <v>209</v>
      </c>
      <c r="GG81" s="2"/>
      <c r="GH81" s="37">
        <v>2.0</v>
      </c>
      <c r="GI81" s="37">
        <v>1.0</v>
      </c>
      <c r="GJ81" s="37">
        <v>1.0</v>
      </c>
      <c r="GK81" s="37">
        <v>1.0</v>
      </c>
      <c r="GL81" s="37">
        <f t="shared" si="26"/>
        <v>3</v>
      </c>
      <c r="GM81" s="37">
        <f t="shared" si="27"/>
        <v>2</v>
      </c>
    </row>
    <row r="82" ht="15.75" customHeight="1">
      <c r="A82" s="1">
        <v>96.0</v>
      </c>
      <c r="B82" s="2" t="s">
        <v>239</v>
      </c>
      <c r="C82" s="2" t="s">
        <v>437</v>
      </c>
      <c r="D82" s="2" t="s">
        <v>264</v>
      </c>
      <c r="E82" s="80" t="s">
        <v>438</v>
      </c>
      <c r="F82" s="2">
        <v>2.0</v>
      </c>
      <c r="G82" s="2" t="s">
        <v>214</v>
      </c>
      <c r="H82" s="2" t="s">
        <v>370</v>
      </c>
      <c r="I82" s="81">
        <v>2.0</v>
      </c>
      <c r="J82" s="2">
        <v>12.0</v>
      </c>
      <c r="K82" s="2" t="s">
        <v>435</v>
      </c>
      <c r="L82" s="82">
        <v>41687.0</v>
      </c>
      <c r="M82" s="2">
        <v>5955.3</v>
      </c>
      <c r="N82" s="29">
        <v>0.757299959511</v>
      </c>
      <c r="O82" s="30">
        <v>0.3052868673</v>
      </c>
      <c r="P82" s="30">
        <v>0.581104154</v>
      </c>
      <c r="Q82" s="2">
        <v>2.995465</v>
      </c>
      <c r="R82" s="2">
        <v>211167.585034</v>
      </c>
      <c r="S82" s="2">
        <v>701.817944</v>
      </c>
      <c r="T82" s="2">
        <v>1.05993</v>
      </c>
      <c r="U82" s="2">
        <v>3.037695</v>
      </c>
      <c r="V82" s="2">
        <v>14269.113379</v>
      </c>
      <c r="W82" s="2">
        <v>249.74059</v>
      </c>
      <c r="X82" s="2">
        <v>1.15309</v>
      </c>
      <c r="Y82" s="2">
        <v>3.60299</v>
      </c>
      <c r="Z82" s="2">
        <v>2239.507937</v>
      </c>
      <c r="AA82" s="2">
        <v>95.988928</v>
      </c>
      <c r="AB82" s="2">
        <v>1.125091</v>
      </c>
      <c r="AC82" s="2">
        <v>3.273535</v>
      </c>
      <c r="AD82" s="2">
        <v>13679.768707</v>
      </c>
      <c r="AE82" s="2">
        <v>236.176212</v>
      </c>
      <c r="AF82" s="2">
        <v>1.101173</v>
      </c>
      <c r="AG82" s="2">
        <v>3.197202</v>
      </c>
      <c r="AH82" s="31">
        <v>0.115</v>
      </c>
      <c r="AI82" s="29">
        <v>3.123896368652468</v>
      </c>
      <c r="AJ82" s="30">
        <v>0.08888499385888779</v>
      </c>
      <c r="AK82" s="30">
        <v>0.6145011005554245</v>
      </c>
      <c r="AL82" s="37">
        <v>2.89332</v>
      </c>
      <c r="AM82" s="37">
        <v>204355.017946</v>
      </c>
      <c r="AN82" s="37">
        <v>578.886523</v>
      </c>
      <c r="AO82" s="37">
        <v>0.991706</v>
      </c>
      <c r="AP82" s="37">
        <v>0.694421</v>
      </c>
      <c r="AQ82" s="37">
        <v>4904.586241</v>
      </c>
      <c r="AR82" s="37">
        <v>134.002757</v>
      </c>
      <c r="AS82" s="37">
        <v>1.164187</v>
      </c>
      <c r="AT82" s="37">
        <v>1.461616</v>
      </c>
      <c r="AU82" s="37">
        <v>979.698903</v>
      </c>
      <c r="AV82" s="37">
        <v>60.159304</v>
      </c>
      <c r="AW82" s="37">
        <v>1.260799</v>
      </c>
      <c r="AX82" s="37">
        <v>0.945307</v>
      </c>
      <c r="AY82" s="37">
        <v>6481.878365</v>
      </c>
      <c r="AZ82" s="37">
        <v>140.468756</v>
      </c>
      <c r="BA82" s="37">
        <v>0.954314</v>
      </c>
      <c r="BB82" s="37">
        <v>1.050913</v>
      </c>
      <c r="BC82" s="31">
        <v>0.11</v>
      </c>
      <c r="BD82" s="32">
        <v>0.135</v>
      </c>
      <c r="BE82" s="31">
        <v>0.115</v>
      </c>
      <c r="BF82" s="31">
        <v>0.145</v>
      </c>
      <c r="BG82" s="31">
        <v>0.096</v>
      </c>
      <c r="BH82" s="31">
        <v>0.111</v>
      </c>
      <c r="BI82" s="31">
        <v>0.092</v>
      </c>
      <c r="BJ82" s="34"/>
      <c r="BK82" s="34"/>
      <c r="BL82" s="34"/>
      <c r="BM82" s="34"/>
      <c r="BN82" s="34"/>
      <c r="BO82" s="34"/>
      <c r="BP82" s="34"/>
      <c r="BQ82" s="35">
        <f t="shared" si="1"/>
        <v>6</v>
      </c>
      <c r="BR82" s="36">
        <v>0.735041110618697</v>
      </c>
      <c r="BS82" s="37">
        <v>0.17501657074186985</v>
      </c>
      <c r="BT82" s="38">
        <v>0.6095438617406237</v>
      </c>
      <c r="BU82" s="39">
        <v>0.116</v>
      </c>
      <c r="BV82" s="37">
        <v>2.7551473333333334</v>
      </c>
      <c r="BW82" s="37">
        <v>1006.5211348333333</v>
      </c>
      <c r="BX82" s="37">
        <v>61.553162166666674</v>
      </c>
      <c r="BY82" s="37">
        <v>0.9545778333333333</v>
      </c>
      <c r="BZ82" s="37">
        <v>1.240526</v>
      </c>
      <c r="CA82" s="37">
        <v>191764.40668833334</v>
      </c>
      <c r="CB82" s="37">
        <v>578.1058198333334</v>
      </c>
      <c r="CC82" s="37">
        <v>0.9938168333333333</v>
      </c>
      <c r="CD82" s="37">
        <v>0.6934851666666667</v>
      </c>
      <c r="CE82" s="37">
        <v>5151.722501333334</v>
      </c>
      <c r="CF82" s="37">
        <v>134.38315366666666</v>
      </c>
      <c r="CG82" s="37">
        <v>1.1665606666666666</v>
      </c>
      <c r="CH82" s="37">
        <v>1.4564386666666669</v>
      </c>
      <c r="CI82" s="37">
        <v>6921.336467</v>
      </c>
      <c r="CJ82" s="2">
        <v>146.816855</v>
      </c>
      <c r="CK82" s="2">
        <v>0.9561938333333333</v>
      </c>
      <c r="CL82" s="2">
        <v>1.0336361666666665</v>
      </c>
      <c r="CM82" s="40">
        <f t="shared" si="2"/>
        <v>3.571428571</v>
      </c>
      <c r="CN82" s="41">
        <f t="shared" si="3"/>
        <v>4.111111111</v>
      </c>
      <c r="CO82" s="2">
        <v>4.0</v>
      </c>
      <c r="CP82" s="2">
        <v>4.0</v>
      </c>
      <c r="CQ82" s="2">
        <v>2.0</v>
      </c>
      <c r="CR82" s="2">
        <v>2.0</v>
      </c>
      <c r="CS82" s="2">
        <v>6.0</v>
      </c>
      <c r="CT82" s="2">
        <v>2.0</v>
      </c>
      <c r="CU82" s="2">
        <v>5.0</v>
      </c>
      <c r="CV82" s="2">
        <v>6.0</v>
      </c>
      <c r="CW82" s="2">
        <v>6.0</v>
      </c>
      <c r="CX82" s="2">
        <f t="shared" si="4"/>
        <v>8</v>
      </c>
      <c r="CY82" s="42" t="str">
        <f t="shared" ref="CY82:CY83" si="33">IF(OR(CX82&lt;9,CX82=9),"0", "1")</f>
        <v>0</v>
      </c>
      <c r="CZ82" s="42" t="str">
        <f t="shared" si="6"/>
        <v>0</v>
      </c>
      <c r="DA82" s="2">
        <f t="shared" si="7"/>
        <v>3</v>
      </c>
      <c r="DB82" s="42" t="str">
        <f t="shared" ref="DB82:DB83" si="34">IF(OR(DA82&lt;2,DA82=2),"0", "1")</f>
        <v>1</v>
      </c>
      <c r="DC82" s="42" t="str">
        <f t="shared" si="8"/>
        <v>0</v>
      </c>
      <c r="DD82" s="2">
        <v>1.0</v>
      </c>
      <c r="DE82" s="27">
        <v>2.0</v>
      </c>
      <c r="DF82" s="2">
        <v>0.0</v>
      </c>
      <c r="DG82" s="27">
        <v>1.0</v>
      </c>
      <c r="DH82" s="2">
        <v>1.0</v>
      </c>
      <c r="DI82" s="27">
        <v>2.0</v>
      </c>
      <c r="DJ82" s="2">
        <v>0.0</v>
      </c>
      <c r="DK82" s="27">
        <v>1.0</v>
      </c>
      <c r="DL82" s="2">
        <v>0.0</v>
      </c>
      <c r="DM82" s="27">
        <v>1.0</v>
      </c>
      <c r="DN82" s="2">
        <v>2.0</v>
      </c>
      <c r="DO82" s="27">
        <v>3.0</v>
      </c>
      <c r="DP82" s="2">
        <v>1.0</v>
      </c>
      <c r="DQ82" s="27">
        <v>2.0</v>
      </c>
      <c r="DR82" s="2">
        <v>1.0</v>
      </c>
      <c r="DS82" s="27">
        <v>2.0</v>
      </c>
      <c r="DT82" s="2">
        <v>0.0</v>
      </c>
      <c r="DU82" s="27">
        <v>1.0</v>
      </c>
      <c r="DV82" s="2">
        <v>2.0</v>
      </c>
      <c r="DW82" s="27">
        <v>3.0</v>
      </c>
      <c r="DX82" s="2">
        <v>1.0</v>
      </c>
      <c r="DY82" s="27">
        <v>2.0</v>
      </c>
      <c r="DZ82" s="2">
        <v>1.0</v>
      </c>
      <c r="EA82" s="27">
        <v>2.0</v>
      </c>
      <c r="EB82" s="2">
        <v>1.0</v>
      </c>
      <c r="EC82" s="27">
        <v>2.0</v>
      </c>
      <c r="ED82" s="2">
        <v>2.0</v>
      </c>
      <c r="EE82" s="27">
        <v>3.0</v>
      </c>
      <c r="EF82" s="2">
        <v>2.0</v>
      </c>
      <c r="EG82" s="27">
        <v>3.0</v>
      </c>
      <c r="EH82" s="2">
        <v>0.0</v>
      </c>
      <c r="EI82" s="27">
        <v>1.0</v>
      </c>
      <c r="EJ82" s="2" t="s">
        <v>238</v>
      </c>
      <c r="EK82" s="2" t="s">
        <v>372</v>
      </c>
      <c r="EL82" s="37">
        <v>4.0</v>
      </c>
      <c r="EM82" s="37">
        <v>2.0</v>
      </c>
      <c r="EN82" s="37">
        <v>0.0</v>
      </c>
      <c r="EO82" s="37">
        <v>1.0</v>
      </c>
      <c r="EP82" s="37">
        <v>1.0</v>
      </c>
      <c r="EQ82" s="37">
        <v>0.0</v>
      </c>
      <c r="ER82" s="37">
        <v>1.0</v>
      </c>
      <c r="ES82" s="2"/>
      <c r="ET82" s="2"/>
      <c r="EU82" s="2"/>
      <c r="EV82" s="2"/>
      <c r="EW82" s="37">
        <v>2.0</v>
      </c>
      <c r="EX82" s="2" t="s">
        <v>201</v>
      </c>
      <c r="EY82" s="43">
        <v>40269.0</v>
      </c>
      <c r="EZ82" s="2" t="s">
        <v>214</v>
      </c>
      <c r="FA82" s="2" t="s">
        <v>262</v>
      </c>
      <c r="FB82" s="2" t="s">
        <v>233</v>
      </c>
      <c r="FC82" s="2" t="s">
        <v>205</v>
      </c>
      <c r="FD82" s="2" t="s">
        <v>205</v>
      </c>
      <c r="FE82" s="37">
        <v>0.0</v>
      </c>
      <c r="FF82" s="37">
        <v>0.0</v>
      </c>
      <c r="FG82" s="37">
        <v>0.0</v>
      </c>
      <c r="FH82" s="37">
        <v>0.0</v>
      </c>
      <c r="FI82" s="37">
        <v>0.0</v>
      </c>
      <c r="FJ82" s="37">
        <v>0.0</v>
      </c>
      <c r="FK82" s="37">
        <v>1.0</v>
      </c>
      <c r="FL82" s="2"/>
      <c r="FM82" s="2" t="s">
        <v>205</v>
      </c>
      <c r="FN82" s="37">
        <v>0.0</v>
      </c>
      <c r="FO82" s="37">
        <v>0.0</v>
      </c>
      <c r="FP82" s="37">
        <v>0.0</v>
      </c>
      <c r="FQ82" s="37">
        <v>0.0</v>
      </c>
      <c r="FR82" s="37">
        <v>0.0</v>
      </c>
      <c r="FS82" s="37">
        <v>0.0</v>
      </c>
      <c r="FT82" s="37">
        <v>1.0</v>
      </c>
      <c r="FU82" s="2"/>
      <c r="FV82" s="2" t="s">
        <v>280</v>
      </c>
      <c r="FW82" s="37">
        <v>0.0</v>
      </c>
      <c r="FX82" s="37">
        <v>1.0</v>
      </c>
      <c r="FY82" s="37">
        <v>0.0</v>
      </c>
      <c r="FZ82" s="37">
        <v>0.0</v>
      </c>
      <c r="GA82" s="37">
        <v>2.0</v>
      </c>
      <c r="GB82" s="2" t="s">
        <v>270</v>
      </c>
      <c r="GC82" s="2" t="s">
        <v>263</v>
      </c>
      <c r="GD82" s="37">
        <v>4.0</v>
      </c>
      <c r="GE82" s="2"/>
      <c r="GF82" s="2" t="s">
        <v>209</v>
      </c>
      <c r="GG82" s="2"/>
      <c r="GH82" s="37">
        <v>2.0</v>
      </c>
      <c r="GI82" s="37">
        <v>1.0</v>
      </c>
      <c r="GJ82" s="37">
        <v>1.0</v>
      </c>
      <c r="GK82" s="37">
        <v>1.0</v>
      </c>
      <c r="GL82" s="37">
        <f t="shared" si="26"/>
        <v>3</v>
      </c>
      <c r="GM82" s="37">
        <f t="shared" si="27"/>
        <v>2</v>
      </c>
    </row>
    <row r="83" ht="15.75" customHeight="1">
      <c r="A83" s="1">
        <v>97.0</v>
      </c>
      <c r="B83" s="2" t="s">
        <v>210</v>
      </c>
      <c r="C83" s="2" t="s">
        <v>439</v>
      </c>
      <c r="D83" s="2" t="s">
        <v>324</v>
      </c>
      <c r="E83" s="80" t="s">
        <v>440</v>
      </c>
      <c r="F83" s="79">
        <v>1.0</v>
      </c>
      <c r="G83" s="2" t="s">
        <v>196</v>
      </c>
      <c r="H83" s="2" t="s">
        <v>370</v>
      </c>
      <c r="I83" s="81">
        <v>2.0</v>
      </c>
      <c r="J83" s="2">
        <v>12.0</v>
      </c>
      <c r="K83" s="2" t="s">
        <v>435</v>
      </c>
      <c r="L83" s="80"/>
      <c r="M83" s="2"/>
      <c r="N83" s="29">
        <v>0.2309053411851</v>
      </c>
      <c r="O83" s="30">
        <v>0.0</v>
      </c>
      <c r="P83" s="30">
        <v>0.3507774807</v>
      </c>
      <c r="Q83" s="2">
        <v>3.048</v>
      </c>
      <c r="R83" s="2">
        <v>119457.76</v>
      </c>
      <c r="S83" s="2">
        <v>662.756064</v>
      </c>
      <c r="T83" s="2">
        <v>0.969259</v>
      </c>
      <c r="U83" s="2">
        <v>2.979939</v>
      </c>
      <c r="V83" s="2">
        <v>7148.432</v>
      </c>
      <c r="W83" s="2">
        <v>200.93914</v>
      </c>
      <c r="X83" s="2">
        <v>1.090871</v>
      </c>
      <c r="Y83" s="2">
        <v>3.461866</v>
      </c>
      <c r="Z83" s="2">
        <v>1291.592</v>
      </c>
      <c r="AA83" s="2">
        <v>70.820853</v>
      </c>
      <c r="AB83" s="2">
        <v>1.05468</v>
      </c>
      <c r="AC83" s="2">
        <v>3.221965</v>
      </c>
      <c r="AD83" s="2">
        <v>5276.376</v>
      </c>
      <c r="AE83" s="2">
        <v>170.506063</v>
      </c>
      <c r="AF83" s="2">
        <v>1.020608</v>
      </c>
      <c r="AG83" s="2">
        <v>3.145919</v>
      </c>
      <c r="AH83" s="31">
        <v>0.14</v>
      </c>
      <c r="AI83" s="29">
        <v>0.7632793828383758</v>
      </c>
      <c r="AJ83" s="30">
        <v>0.03917674591184572</v>
      </c>
      <c r="AK83" s="30">
        <v>0.30524725362227767</v>
      </c>
      <c r="AL83" s="37">
        <v>2.918</v>
      </c>
      <c r="AM83" s="37">
        <v>137510.458</v>
      </c>
      <c r="AN83" s="37">
        <v>554.31367</v>
      </c>
      <c r="AO83" s="37">
        <v>0.980531</v>
      </c>
      <c r="AP83" s="37">
        <v>0.664946</v>
      </c>
      <c r="AQ83" s="37">
        <v>5063.584</v>
      </c>
      <c r="AR83" s="37">
        <v>143.027596</v>
      </c>
      <c r="AS83" s="37">
        <v>1.169967</v>
      </c>
      <c r="AT83" s="37">
        <v>1.461675</v>
      </c>
      <c r="AU83" s="37">
        <v>1132.262</v>
      </c>
      <c r="AV83" s="37">
        <v>62.824449</v>
      </c>
      <c r="AW83" s="37">
        <v>1.271936</v>
      </c>
      <c r="AX83" s="37">
        <v>0.947371</v>
      </c>
      <c r="AY83" s="37">
        <v>7255.094</v>
      </c>
      <c r="AZ83" s="37">
        <v>144.001027</v>
      </c>
      <c r="BA83" s="37">
        <v>0.960956</v>
      </c>
      <c r="BB83" s="37">
        <v>1.058203</v>
      </c>
      <c r="BC83" s="31">
        <v>0.138</v>
      </c>
      <c r="BD83" s="32">
        <v>0.135</v>
      </c>
      <c r="BE83" s="31">
        <v>0.14</v>
      </c>
      <c r="BF83" s="31">
        <v>0.134</v>
      </c>
      <c r="BG83" s="31">
        <v>0.136</v>
      </c>
      <c r="BH83" s="31">
        <v>0.139</v>
      </c>
      <c r="BI83" s="31">
        <v>0.14</v>
      </c>
      <c r="BJ83" s="34"/>
      <c r="BK83" s="34"/>
      <c r="BL83" s="34"/>
      <c r="BM83" s="34"/>
      <c r="BN83" s="34"/>
      <c r="BO83" s="34"/>
      <c r="BP83" s="34"/>
      <c r="BQ83" s="35">
        <f t="shared" si="1"/>
        <v>6</v>
      </c>
      <c r="BR83" s="36">
        <v>0.4439113172959794</v>
      </c>
      <c r="BS83" s="37">
        <v>0.08013420919928695</v>
      </c>
      <c r="BT83" s="38">
        <v>0.4375361230746677</v>
      </c>
      <c r="BU83" s="39">
        <v>0.137</v>
      </c>
      <c r="BV83" s="37">
        <v>2.7875910000000004</v>
      </c>
      <c r="BW83" s="37">
        <v>1053.7861514999997</v>
      </c>
      <c r="BX83" s="37">
        <v>59.20998083333334</v>
      </c>
      <c r="BY83" s="37">
        <v>0.9385563333333334</v>
      </c>
      <c r="BZ83" s="37">
        <v>1.2024296666666667</v>
      </c>
      <c r="CA83" s="37">
        <v>133483.27445833336</v>
      </c>
      <c r="CB83" s="37">
        <v>551.8547725</v>
      </c>
      <c r="CC83" s="37">
        <v>0.9533746666666668</v>
      </c>
      <c r="CD83" s="37">
        <v>0.6619965</v>
      </c>
      <c r="CE83" s="37">
        <v>4421.624524666667</v>
      </c>
      <c r="CF83" s="37">
        <v>129.38519983333333</v>
      </c>
      <c r="CG83" s="37">
        <v>1.1355066666666667</v>
      </c>
      <c r="CH83" s="37">
        <v>1.405023333333333</v>
      </c>
      <c r="CI83" s="37">
        <v>6149.784725500001</v>
      </c>
      <c r="CJ83" s="2">
        <v>135.90264433333334</v>
      </c>
      <c r="CK83" s="2">
        <v>0.9534769999999999</v>
      </c>
      <c r="CL83" s="2">
        <v>1.0062653333333331</v>
      </c>
      <c r="CM83" s="40">
        <f t="shared" si="2"/>
        <v>5.142857143</v>
      </c>
      <c r="CN83" s="41">
        <f t="shared" si="3"/>
        <v>5.222222222</v>
      </c>
      <c r="CO83" s="2">
        <v>6.0</v>
      </c>
      <c r="CP83" s="2">
        <v>5.0</v>
      </c>
      <c r="CQ83" s="2">
        <v>3.0</v>
      </c>
      <c r="CR83" s="2">
        <v>5.0</v>
      </c>
      <c r="CS83" s="2">
        <v>6.0</v>
      </c>
      <c r="CT83" s="2">
        <v>6.0</v>
      </c>
      <c r="CU83" s="2">
        <v>5.0</v>
      </c>
      <c r="CV83" s="2">
        <v>6.0</v>
      </c>
      <c r="CW83" s="2">
        <v>5.0</v>
      </c>
      <c r="CX83" s="2">
        <f t="shared" si="4"/>
        <v>3</v>
      </c>
      <c r="CY83" s="42" t="str">
        <f t="shared" si="33"/>
        <v>0</v>
      </c>
      <c r="CZ83" s="42" t="str">
        <f t="shared" si="6"/>
        <v>0</v>
      </c>
      <c r="DA83" s="2">
        <f t="shared" si="7"/>
        <v>0</v>
      </c>
      <c r="DB83" s="42" t="str">
        <f t="shared" si="34"/>
        <v>0</v>
      </c>
      <c r="DC83" s="42" t="str">
        <f t="shared" si="8"/>
        <v>0</v>
      </c>
      <c r="DD83" s="2">
        <v>0.0</v>
      </c>
      <c r="DE83" s="27">
        <v>1.0</v>
      </c>
      <c r="DF83" s="2">
        <v>0.0</v>
      </c>
      <c r="DG83" s="27">
        <v>1.0</v>
      </c>
      <c r="DH83" s="2">
        <v>0.0</v>
      </c>
      <c r="DI83" s="27">
        <v>1.0</v>
      </c>
      <c r="DJ83" s="2">
        <v>0.0</v>
      </c>
      <c r="DK83" s="27">
        <v>1.0</v>
      </c>
      <c r="DL83" s="2">
        <v>1.0</v>
      </c>
      <c r="DM83" s="27">
        <v>2.0</v>
      </c>
      <c r="DN83" s="2">
        <v>0.0</v>
      </c>
      <c r="DO83" s="27">
        <v>1.0</v>
      </c>
      <c r="DP83" s="2">
        <v>1.0</v>
      </c>
      <c r="DQ83" s="27">
        <v>2.0</v>
      </c>
      <c r="DR83" s="2">
        <v>1.0</v>
      </c>
      <c r="DS83" s="27">
        <v>2.0</v>
      </c>
      <c r="DT83" s="2">
        <v>0.0</v>
      </c>
      <c r="DU83" s="27">
        <v>1.0</v>
      </c>
      <c r="DV83" s="2">
        <v>0.0</v>
      </c>
      <c r="DW83" s="27">
        <v>1.0</v>
      </c>
      <c r="DX83" s="2">
        <v>0.0</v>
      </c>
      <c r="DY83" s="27">
        <v>1.0</v>
      </c>
      <c r="DZ83" s="2">
        <v>0.0</v>
      </c>
      <c r="EA83" s="27">
        <v>1.0</v>
      </c>
      <c r="EB83" s="2">
        <v>0.0</v>
      </c>
      <c r="EC83" s="27">
        <v>1.0</v>
      </c>
      <c r="ED83" s="2">
        <v>2.0</v>
      </c>
      <c r="EE83" s="27">
        <v>3.0</v>
      </c>
      <c r="EF83" s="2">
        <v>2.0</v>
      </c>
      <c r="EG83" s="27">
        <v>3.0</v>
      </c>
      <c r="EH83" s="2">
        <v>0.0</v>
      </c>
      <c r="EI83" s="27">
        <v>1.0</v>
      </c>
      <c r="EJ83" s="2" t="s">
        <v>199</v>
      </c>
      <c r="EK83" s="2" t="s">
        <v>372</v>
      </c>
      <c r="EL83" s="37">
        <v>5.0</v>
      </c>
      <c r="EM83" s="37">
        <v>2.0</v>
      </c>
      <c r="EN83" s="37">
        <v>1.0</v>
      </c>
      <c r="EO83" s="37">
        <v>0.0</v>
      </c>
      <c r="EP83" s="37">
        <v>2.0</v>
      </c>
      <c r="EQ83" s="37">
        <v>0.0</v>
      </c>
      <c r="ER83" s="37">
        <v>1.0</v>
      </c>
      <c r="ES83" s="2"/>
      <c r="ET83" s="2"/>
      <c r="EU83" s="2"/>
      <c r="EV83" s="2"/>
      <c r="EW83" s="37">
        <v>1.0</v>
      </c>
      <c r="EX83" s="2" t="s">
        <v>201</v>
      </c>
      <c r="EY83" s="43">
        <v>40330.0</v>
      </c>
      <c r="EZ83" s="2" t="s">
        <v>196</v>
      </c>
      <c r="FA83" s="2" t="s">
        <v>202</v>
      </c>
      <c r="FB83" s="2" t="s">
        <v>203</v>
      </c>
      <c r="FC83" s="2" t="s">
        <v>204</v>
      </c>
      <c r="FD83" s="2" t="s">
        <v>204</v>
      </c>
      <c r="FE83" s="37">
        <v>1.0</v>
      </c>
      <c r="FF83" s="37">
        <v>1.0</v>
      </c>
      <c r="FG83" s="37">
        <v>0.0</v>
      </c>
      <c r="FH83" s="37">
        <v>0.0</v>
      </c>
      <c r="FI83" s="37">
        <v>0.0</v>
      </c>
      <c r="FJ83" s="37">
        <v>0.0</v>
      </c>
      <c r="FK83" s="37">
        <v>0.0</v>
      </c>
      <c r="FL83" s="2"/>
      <c r="FM83" s="2" t="s">
        <v>204</v>
      </c>
      <c r="FN83" s="37">
        <v>1.0</v>
      </c>
      <c r="FO83" s="37">
        <v>1.0</v>
      </c>
      <c r="FP83" s="37">
        <v>0.0</v>
      </c>
      <c r="FQ83" s="37">
        <v>0.0</v>
      </c>
      <c r="FR83" s="37">
        <v>0.0</v>
      </c>
      <c r="FS83" s="37">
        <v>0.0</v>
      </c>
      <c r="FT83" s="37">
        <v>0.0</v>
      </c>
      <c r="FU83" s="2"/>
      <c r="FV83" s="2" t="s">
        <v>206</v>
      </c>
      <c r="FW83" s="37">
        <v>0.0</v>
      </c>
      <c r="FX83" s="37">
        <v>1.0</v>
      </c>
      <c r="FY83" s="37">
        <v>0.0</v>
      </c>
      <c r="FZ83" s="37">
        <v>0.0</v>
      </c>
      <c r="GA83" s="37">
        <v>9.0</v>
      </c>
      <c r="GB83" s="2" t="s">
        <v>207</v>
      </c>
      <c r="GC83" s="2" t="s">
        <v>243</v>
      </c>
      <c r="GD83" s="37">
        <v>4.0</v>
      </c>
      <c r="GE83" s="2"/>
      <c r="GF83" s="2" t="s">
        <v>209</v>
      </c>
      <c r="GG83" s="2"/>
      <c r="GH83" s="37">
        <v>0.0</v>
      </c>
      <c r="GI83" s="37">
        <v>0.0</v>
      </c>
      <c r="GJ83" s="37">
        <v>4.0</v>
      </c>
      <c r="GK83" s="37">
        <v>1.0</v>
      </c>
      <c r="GL83" s="37">
        <f t="shared" si="26"/>
        <v>0</v>
      </c>
      <c r="GM83" s="37">
        <f t="shared" si="27"/>
        <v>5</v>
      </c>
    </row>
    <row r="84" ht="15.75" customHeight="1">
      <c r="A84" s="1">
        <v>98.0</v>
      </c>
      <c r="B84" s="2" t="s">
        <v>334</v>
      </c>
      <c r="D84" s="2" t="s">
        <v>265</v>
      </c>
      <c r="E84" s="80" t="s">
        <v>441</v>
      </c>
      <c r="F84" s="2">
        <v>2.0</v>
      </c>
      <c r="G84" s="2" t="s">
        <v>214</v>
      </c>
      <c r="H84" s="2" t="s">
        <v>370</v>
      </c>
      <c r="I84" s="81">
        <v>2.0</v>
      </c>
      <c r="J84" s="2">
        <v>12.0</v>
      </c>
      <c r="K84" s="2" t="s">
        <v>435</v>
      </c>
      <c r="L84" s="82">
        <v>7710.0</v>
      </c>
      <c r="M84" s="2">
        <v>1542.0</v>
      </c>
      <c r="N84" s="29">
        <v>0.956004515998</v>
      </c>
      <c r="O84" s="30">
        <v>0.104755719</v>
      </c>
      <c r="P84" s="30">
        <v>0.51359607</v>
      </c>
      <c r="Q84" s="2">
        <v>3.095785</v>
      </c>
      <c r="R84" s="2">
        <v>174683.210728</v>
      </c>
      <c r="S84" s="2">
        <v>650.462118</v>
      </c>
      <c r="T84" s="2">
        <v>1.006152</v>
      </c>
      <c r="U84" s="2">
        <v>2.961762</v>
      </c>
      <c r="V84" s="2">
        <v>7818.226054</v>
      </c>
      <c r="W84" s="2">
        <v>195.3975</v>
      </c>
      <c r="X84" s="2">
        <v>1.117902</v>
      </c>
      <c r="Y84" s="2">
        <v>3.538174</v>
      </c>
      <c r="Z84" s="2">
        <v>1405.218391</v>
      </c>
      <c r="AA84" s="2">
        <v>77.002739</v>
      </c>
      <c r="AB84" s="2">
        <v>1.08927</v>
      </c>
      <c r="AC84" s="2">
        <v>3.293983</v>
      </c>
      <c r="AD84" s="2">
        <v>9041.685824</v>
      </c>
      <c r="AE84" s="2">
        <v>181.723722</v>
      </c>
      <c r="AF84" s="2">
        <v>1.069284</v>
      </c>
      <c r="AG84" s="2">
        <v>3.171787</v>
      </c>
      <c r="AH84" s="31">
        <v>0.085</v>
      </c>
      <c r="AI84" s="29">
        <v>2.9135213795919586</v>
      </c>
      <c r="AJ84" s="30">
        <v>0.07459243089928279</v>
      </c>
      <c r="AK84" s="30">
        <v>0.6003281228470759</v>
      </c>
      <c r="AL84" s="37">
        <v>2.91688</v>
      </c>
      <c r="AM84" s="37">
        <v>191095.774936</v>
      </c>
      <c r="AN84" s="37">
        <v>571.869022</v>
      </c>
      <c r="AO84" s="37">
        <v>0.977591</v>
      </c>
      <c r="AP84" s="37">
        <v>0.686004</v>
      </c>
      <c r="AQ84" s="37">
        <v>4542.377238</v>
      </c>
      <c r="AR84" s="37">
        <v>125.768834</v>
      </c>
      <c r="AS84" s="37">
        <v>1.148969</v>
      </c>
      <c r="AT84" s="37">
        <v>1.430129</v>
      </c>
      <c r="AU84" s="37">
        <v>937.282609</v>
      </c>
      <c r="AV84" s="37">
        <v>56.741617</v>
      </c>
      <c r="AW84" s="37">
        <v>1.258711</v>
      </c>
      <c r="AX84" s="37">
        <v>0.939556</v>
      </c>
      <c r="AY84" s="37">
        <v>6213.424552</v>
      </c>
      <c r="AZ84" s="37">
        <v>133.470906</v>
      </c>
      <c r="BA84" s="37">
        <v>0.953584</v>
      </c>
      <c r="BB84" s="37">
        <v>1.066126</v>
      </c>
      <c r="BC84" s="31">
        <v>0.1</v>
      </c>
      <c r="BD84" s="32">
        <v>0.135</v>
      </c>
      <c r="BE84" s="31">
        <v>0.085</v>
      </c>
      <c r="BF84" s="31">
        <v>0.096</v>
      </c>
      <c r="BG84" s="31">
        <v>0.134</v>
      </c>
      <c r="BH84" s="31">
        <v>0.097</v>
      </c>
      <c r="BI84" s="34"/>
      <c r="BJ84" s="34"/>
      <c r="BK84" s="34"/>
      <c r="BL84" s="34"/>
      <c r="BM84" s="34"/>
      <c r="BN84" s="34"/>
      <c r="BO84" s="34"/>
      <c r="BP84" s="34"/>
      <c r="BQ84" s="35">
        <f t="shared" si="1"/>
        <v>5</v>
      </c>
      <c r="BR84" s="36">
        <v>0.8641495856361465</v>
      </c>
      <c r="BS84" s="37">
        <v>0.1266537253333833</v>
      </c>
      <c r="BT84" s="38">
        <v>0.586563773388478</v>
      </c>
      <c r="BU84" s="39">
        <v>0.109</v>
      </c>
      <c r="BV84" s="37">
        <v>2.812438</v>
      </c>
      <c r="BW84" s="37">
        <v>1008.3797314</v>
      </c>
      <c r="BX84" s="37">
        <v>59.9748864</v>
      </c>
      <c r="BY84" s="37">
        <v>0.9595326</v>
      </c>
      <c r="BZ84" s="37">
        <v>1.2128128</v>
      </c>
      <c r="CA84" s="37">
        <v>235933.77803720004</v>
      </c>
      <c r="CB84" s="37">
        <v>583.000018</v>
      </c>
      <c r="CC84" s="37">
        <v>1.0034948</v>
      </c>
      <c r="CD84" s="37">
        <v>0.6993560000000001</v>
      </c>
      <c r="CE84" s="37">
        <v>3835.0563816000003</v>
      </c>
      <c r="CF84" s="37">
        <v>125.93134280000001</v>
      </c>
      <c r="CG84" s="37">
        <v>1.1486285999999999</v>
      </c>
      <c r="CH84" s="37">
        <v>1.428942</v>
      </c>
      <c r="CI84" s="37">
        <v>6633.2246994</v>
      </c>
      <c r="CJ84" s="2">
        <v>139.71579860000003</v>
      </c>
      <c r="CK84" s="2">
        <v>0.9611219999999999</v>
      </c>
      <c r="CL84" s="2">
        <v>1.0432672</v>
      </c>
      <c r="CM84" s="40">
        <f t="shared" si="2"/>
        <v>3.571428571</v>
      </c>
      <c r="CN84" s="41">
        <f t="shared" si="3"/>
        <v>3.888888889</v>
      </c>
      <c r="CO84" s="2">
        <v>5.0</v>
      </c>
      <c r="CP84" s="2">
        <v>2.0</v>
      </c>
      <c r="CQ84" s="2">
        <v>3.0</v>
      </c>
      <c r="CR84" s="2">
        <v>6.0</v>
      </c>
      <c r="CS84" s="2">
        <v>5.0</v>
      </c>
      <c r="CT84" s="2">
        <v>2.0</v>
      </c>
      <c r="CU84" s="2">
        <v>2.0</v>
      </c>
      <c r="CV84" s="2">
        <v>5.0</v>
      </c>
      <c r="CW84" s="2">
        <v>5.0</v>
      </c>
      <c r="CX84" s="2">
        <f t="shared" si="4"/>
        <v>12</v>
      </c>
      <c r="CY84" s="42">
        <v>2.0</v>
      </c>
      <c r="CZ84" s="42" t="str">
        <f t="shared" si="6"/>
        <v>1</v>
      </c>
      <c r="DA84" s="2">
        <f t="shared" si="7"/>
        <v>5</v>
      </c>
      <c r="DB84" s="42">
        <v>2.0</v>
      </c>
      <c r="DC84" s="42" t="str">
        <f t="shared" si="8"/>
        <v>1</v>
      </c>
      <c r="DD84" s="2">
        <v>1.0</v>
      </c>
      <c r="DE84" s="27">
        <v>2.0</v>
      </c>
      <c r="DF84" s="2">
        <v>1.0</v>
      </c>
      <c r="DG84" s="27">
        <v>2.0</v>
      </c>
      <c r="DH84" s="2">
        <v>1.0</v>
      </c>
      <c r="DI84" s="27">
        <v>2.0</v>
      </c>
      <c r="DJ84" s="2">
        <v>2.0</v>
      </c>
      <c r="DK84" s="27">
        <v>3.0</v>
      </c>
      <c r="DL84" s="2">
        <v>1.0</v>
      </c>
      <c r="DM84" s="27">
        <v>2.0</v>
      </c>
      <c r="DN84" s="2">
        <v>0.0</v>
      </c>
      <c r="DO84" s="27">
        <v>1.0</v>
      </c>
      <c r="DP84" s="2">
        <v>2.0</v>
      </c>
      <c r="DQ84" s="27">
        <v>3.0</v>
      </c>
      <c r="DR84" s="2">
        <v>1.0</v>
      </c>
      <c r="DS84" s="27">
        <v>2.0</v>
      </c>
      <c r="DT84" s="2">
        <v>1.0</v>
      </c>
      <c r="DU84" s="27">
        <v>2.0</v>
      </c>
      <c r="DV84" s="2">
        <v>2.0</v>
      </c>
      <c r="DW84" s="27">
        <v>3.0</v>
      </c>
      <c r="DX84" s="2">
        <v>1.0</v>
      </c>
      <c r="DY84" s="27">
        <v>2.0</v>
      </c>
      <c r="DZ84" s="2">
        <v>2.0</v>
      </c>
      <c r="EA84" s="27">
        <v>3.0</v>
      </c>
      <c r="EB84" s="2">
        <v>2.0</v>
      </c>
      <c r="EC84" s="27">
        <v>3.0</v>
      </c>
      <c r="ED84" s="2">
        <v>0.0</v>
      </c>
      <c r="EE84" s="27">
        <v>1.0</v>
      </c>
      <c r="EF84" s="2">
        <v>1.0</v>
      </c>
      <c r="EG84" s="27">
        <v>2.0</v>
      </c>
      <c r="EH84" s="2">
        <v>2.0</v>
      </c>
      <c r="EI84" s="27">
        <v>3.0</v>
      </c>
      <c r="EJ84" s="2" t="s">
        <v>199</v>
      </c>
      <c r="EK84" s="2" t="s">
        <v>372</v>
      </c>
      <c r="EL84" s="37">
        <v>3.0</v>
      </c>
      <c r="EM84" s="37">
        <v>2.0</v>
      </c>
      <c r="EN84" s="37">
        <v>0.0</v>
      </c>
      <c r="EO84" s="37">
        <v>0.0</v>
      </c>
      <c r="EP84" s="37">
        <v>1.0</v>
      </c>
      <c r="EQ84" s="37">
        <v>0.0</v>
      </c>
      <c r="ER84" s="37">
        <v>1.0</v>
      </c>
      <c r="ES84" s="2"/>
      <c r="ET84" s="2"/>
      <c r="EU84" s="2"/>
      <c r="EV84" s="2"/>
      <c r="EW84" s="37">
        <v>0.0</v>
      </c>
      <c r="EX84" s="2" t="s">
        <v>242</v>
      </c>
      <c r="EY84" s="46">
        <v>40452.0</v>
      </c>
      <c r="EZ84" s="2" t="s">
        <v>214</v>
      </c>
      <c r="FA84" s="24"/>
      <c r="FB84" s="2" t="s">
        <v>326</v>
      </c>
      <c r="FC84" s="2" t="s">
        <v>204</v>
      </c>
      <c r="FD84" s="2" t="s">
        <v>205</v>
      </c>
      <c r="FE84" s="37">
        <v>0.0</v>
      </c>
      <c r="FF84" s="37">
        <v>0.0</v>
      </c>
      <c r="FG84" s="37">
        <v>0.0</v>
      </c>
      <c r="FH84" s="37">
        <v>0.0</v>
      </c>
      <c r="FI84" s="37">
        <v>0.0</v>
      </c>
      <c r="FJ84" s="37">
        <v>0.0</v>
      </c>
      <c r="FK84" s="37">
        <v>1.0</v>
      </c>
      <c r="FL84" s="2"/>
      <c r="FM84" s="2" t="s">
        <v>205</v>
      </c>
      <c r="FN84" s="37">
        <v>0.0</v>
      </c>
      <c r="FO84" s="37">
        <v>1.0</v>
      </c>
      <c r="FP84" s="37">
        <v>0.0</v>
      </c>
      <c r="FQ84" s="37">
        <v>0.0</v>
      </c>
      <c r="FR84" s="37">
        <v>0.0</v>
      </c>
      <c r="FS84" s="37">
        <v>0.0</v>
      </c>
      <c r="FT84" s="37">
        <v>1.0</v>
      </c>
      <c r="FU84" s="2"/>
      <c r="FV84" s="2" t="s">
        <v>206</v>
      </c>
      <c r="FW84" s="37">
        <v>1.0</v>
      </c>
      <c r="FX84" s="37">
        <v>0.0</v>
      </c>
      <c r="FY84" s="37">
        <v>1.0</v>
      </c>
      <c r="FZ84" s="37">
        <v>0.0</v>
      </c>
      <c r="GA84" s="37">
        <v>1.0</v>
      </c>
      <c r="GB84" s="2" t="s">
        <v>207</v>
      </c>
      <c r="GC84" s="2" t="s">
        <v>243</v>
      </c>
      <c r="GD84" s="37">
        <v>4.0</v>
      </c>
      <c r="GE84" s="2"/>
      <c r="GF84" s="2" t="s">
        <v>209</v>
      </c>
      <c r="GG84" s="2"/>
      <c r="GH84" s="37">
        <v>1.0</v>
      </c>
      <c r="GI84" s="37">
        <v>0.0</v>
      </c>
      <c r="GJ84" s="37">
        <v>0.0</v>
      </c>
      <c r="GK84" s="37">
        <v>2.0</v>
      </c>
      <c r="GL84" s="37">
        <f t="shared" si="26"/>
        <v>1</v>
      </c>
      <c r="GM84" s="37">
        <f t="shared" si="27"/>
        <v>2</v>
      </c>
    </row>
    <row r="85" ht="15.75" customHeight="1">
      <c r="A85" s="1">
        <v>99.0</v>
      </c>
      <c r="B85" s="2" t="s">
        <v>442</v>
      </c>
      <c r="D85" s="2" t="s">
        <v>334</v>
      </c>
      <c r="E85" s="80" t="s">
        <v>443</v>
      </c>
      <c r="F85" s="79">
        <v>2.0</v>
      </c>
      <c r="G85" s="2" t="s">
        <v>214</v>
      </c>
      <c r="H85" s="2" t="s">
        <v>370</v>
      </c>
      <c r="I85" s="81">
        <v>2.0</v>
      </c>
      <c r="J85" s="2">
        <v>12.0</v>
      </c>
      <c r="K85" s="2" t="s">
        <v>435</v>
      </c>
      <c r="L85" s="80"/>
      <c r="M85" s="2"/>
      <c r="N85" s="29">
        <v>0.295834180438</v>
      </c>
      <c r="O85" s="30">
        <v>0.00245416511</v>
      </c>
      <c r="P85" s="30">
        <v>0.1555835398</v>
      </c>
      <c r="Q85" s="2">
        <v>3.163333</v>
      </c>
      <c r="R85" s="2">
        <v>157497.03</v>
      </c>
      <c r="S85" s="2">
        <v>698.697055</v>
      </c>
      <c r="T85" s="2">
        <v>1.012061</v>
      </c>
      <c r="U85" s="2">
        <v>3.033081</v>
      </c>
      <c r="V85" s="2">
        <v>11766.846667</v>
      </c>
      <c r="W85" s="2">
        <v>255.090059</v>
      </c>
      <c r="X85" s="2">
        <v>1.129392</v>
      </c>
      <c r="Y85" s="2">
        <v>3.623792</v>
      </c>
      <c r="Z85" s="2">
        <v>2003.963333</v>
      </c>
      <c r="AA85" s="2">
        <v>99.587431</v>
      </c>
      <c r="AB85" s="2">
        <v>1.106824</v>
      </c>
      <c r="AC85" s="2">
        <v>3.331417</v>
      </c>
      <c r="AD85" s="2">
        <v>10958.153333</v>
      </c>
      <c r="AE85" s="2">
        <v>245.256722</v>
      </c>
      <c r="AF85" s="2">
        <v>1.075363</v>
      </c>
      <c r="AG85" s="2">
        <v>3.277792</v>
      </c>
      <c r="AH85" s="31">
        <v>0.15</v>
      </c>
      <c r="AI85" s="29">
        <v>1.8817654446377388</v>
      </c>
      <c r="AJ85" s="30">
        <v>0.07939492688409086</v>
      </c>
      <c r="AK85" s="30">
        <v>0.3358653137522005</v>
      </c>
      <c r="AL85" s="37">
        <v>2.824126</v>
      </c>
      <c r="AM85" s="37">
        <v>152773.930101</v>
      </c>
      <c r="AN85" s="37">
        <v>564.585929</v>
      </c>
      <c r="AO85" s="37">
        <v>0.972583</v>
      </c>
      <c r="AP85" s="37">
        <v>0.677268</v>
      </c>
      <c r="AQ85" s="37">
        <v>5066.369786</v>
      </c>
      <c r="AR85" s="37">
        <v>134.688726</v>
      </c>
      <c r="AS85" s="37">
        <v>1.160838</v>
      </c>
      <c r="AT85" s="37">
        <v>1.45021</v>
      </c>
      <c r="AU85" s="37">
        <v>1045.578354</v>
      </c>
      <c r="AV85" s="37">
        <v>60.695833</v>
      </c>
      <c r="AW85" s="37">
        <v>1.228936</v>
      </c>
      <c r="AX85" s="37">
        <v>0.947081</v>
      </c>
      <c r="AY85" s="37">
        <v>6836.308906</v>
      </c>
      <c r="AZ85" s="37">
        <v>143.240454</v>
      </c>
      <c r="BA85" s="37">
        <v>0.951037</v>
      </c>
      <c r="BB85" s="37">
        <v>1.024814</v>
      </c>
      <c r="BC85" s="31">
        <v>0.14</v>
      </c>
      <c r="BD85" s="32">
        <v>0.135</v>
      </c>
      <c r="BE85" s="31">
        <v>0.15</v>
      </c>
      <c r="BF85" s="31">
        <v>0.147</v>
      </c>
      <c r="BG85" s="31">
        <v>0.145</v>
      </c>
      <c r="BH85" s="31">
        <v>0.147</v>
      </c>
      <c r="BI85" s="31">
        <v>0.144</v>
      </c>
      <c r="BJ85" s="31">
        <v>0.145</v>
      </c>
      <c r="BK85" s="31">
        <v>0.145</v>
      </c>
      <c r="BL85" s="31">
        <v>0.148</v>
      </c>
      <c r="BM85" s="31">
        <v>0.143</v>
      </c>
      <c r="BN85" s="31">
        <v>0.143</v>
      </c>
      <c r="BO85" s="31">
        <v>0.145</v>
      </c>
      <c r="BP85" s="31">
        <v>0.139</v>
      </c>
      <c r="BQ85" s="35">
        <f t="shared" si="1"/>
        <v>13</v>
      </c>
      <c r="BR85" s="36">
        <v>0.4515465213343643</v>
      </c>
      <c r="BS85" s="37">
        <v>0.07217065088954207</v>
      </c>
      <c r="BT85" s="38">
        <v>0.31672065644121256</v>
      </c>
      <c r="BU85" s="39">
        <v>0.144</v>
      </c>
      <c r="BV85" s="37">
        <v>2.7831546153846154</v>
      </c>
      <c r="BW85" s="37">
        <v>997.9792222307691</v>
      </c>
      <c r="BX85" s="37">
        <v>62.32610815384616</v>
      </c>
      <c r="BY85" s="37">
        <v>0.9448105384615387</v>
      </c>
      <c r="BZ85" s="37">
        <v>1.2640138461538464</v>
      </c>
      <c r="CA85" s="37">
        <v>159147.4174763846</v>
      </c>
      <c r="CB85" s="37">
        <v>557.7804338461539</v>
      </c>
      <c r="CC85" s="37">
        <v>0.9694698461538462</v>
      </c>
      <c r="CD85" s="37">
        <v>0.6691045384615383</v>
      </c>
      <c r="CE85" s="37">
        <v>5140.924372846154</v>
      </c>
      <c r="CF85" s="37">
        <v>137.3124633846154</v>
      </c>
      <c r="CG85" s="37">
        <v>1.1689477692307693</v>
      </c>
      <c r="CH85" s="37">
        <v>1.4921183076923075</v>
      </c>
      <c r="CI85" s="37">
        <v>7181.885230384615</v>
      </c>
      <c r="CJ85" s="2">
        <v>150.5095946923077</v>
      </c>
      <c r="CK85" s="2">
        <v>0.9466387692307693</v>
      </c>
      <c r="CL85" s="2">
        <v>1.028265</v>
      </c>
      <c r="CM85" s="40">
        <f t="shared" si="2"/>
        <v>2.142857143</v>
      </c>
      <c r="CN85" s="41">
        <f t="shared" si="3"/>
        <v>1.888888889</v>
      </c>
      <c r="CO85" s="2">
        <v>1.0</v>
      </c>
      <c r="CP85" s="2">
        <v>1.0</v>
      </c>
      <c r="CQ85" s="2">
        <v>6.0</v>
      </c>
      <c r="CR85" s="2">
        <v>2.0</v>
      </c>
      <c r="CS85" s="2">
        <v>3.0</v>
      </c>
      <c r="CT85" s="2">
        <v>1.0</v>
      </c>
      <c r="CU85" s="2">
        <v>1.0</v>
      </c>
      <c r="CV85" s="2">
        <v>1.0</v>
      </c>
      <c r="CW85" s="2">
        <v>1.0</v>
      </c>
      <c r="CX85" s="2">
        <f t="shared" si="4"/>
        <v>11</v>
      </c>
      <c r="CY85" s="42" t="str">
        <f t="shared" ref="CY85:CY94" si="35">IF(OR(CX85&lt;9,CX85=9),"0", "1")</f>
        <v>1</v>
      </c>
      <c r="CZ85" s="42" t="str">
        <f t="shared" si="6"/>
        <v>1</v>
      </c>
      <c r="DA85" s="2">
        <f t="shared" si="7"/>
        <v>2</v>
      </c>
      <c r="DB85" s="42" t="str">
        <f>IF(OR(DA85&lt;2,DA85=2),"0", "1")</f>
        <v>0</v>
      </c>
      <c r="DC85" s="42" t="str">
        <f t="shared" si="8"/>
        <v>0</v>
      </c>
      <c r="DD85" s="2">
        <v>1.0</v>
      </c>
      <c r="DE85" s="27">
        <v>2.0</v>
      </c>
      <c r="DF85" s="2">
        <v>1.0</v>
      </c>
      <c r="DG85" s="27">
        <v>2.0</v>
      </c>
      <c r="DH85" s="2">
        <v>0.0</v>
      </c>
      <c r="DI85" s="27">
        <v>1.0</v>
      </c>
      <c r="DJ85" s="2">
        <v>1.0</v>
      </c>
      <c r="DK85" s="27">
        <v>2.0</v>
      </c>
      <c r="DL85" s="2">
        <v>2.0</v>
      </c>
      <c r="DM85" s="27">
        <v>3.0</v>
      </c>
      <c r="DN85" s="2">
        <v>0.0</v>
      </c>
      <c r="DO85" s="27">
        <v>1.0</v>
      </c>
      <c r="DP85" s="2">
        <v>1.0</v>
      </c>
      <c r="DQ85" s="27">
        <v>2.0</v>
      </c>
      <c r="DR85" s="2">
        <v>2.0</v>
      </c>
      <c r="DS85" s="27">
        <v>3.0</v>
      </c>
      <c r="DT85" s="2">
        <v>1.0</v>
      </c>
      <c r="DU85" s="27">
        <v>2.0</v>
      </c>
      <c r="DV85" s="2">
        <v>2.0</v>
      </c>
      <c r="DW85" s="27">
        <v>3.0</v>
      </c>
      <c r="DX85" s="2">
        <v>1.0</v>
      </c>
      <c r="DY85" s="27">
        <v>2.0</v>
      </c>
      <c r="DZ85" s="2">
        <v>1.0</v>
      </c>
      <c r="EA85" s="27">
        <v>2.0</v>
      </c>
      <c r="EB85" s="2">
        <v>0.0</v>
      </c>
      <c r="EC85" s="27">
        <v>1.0</v>
      </c>
      <c r="ED85" s="2">
        <v>1.0</v>
      </c>
      <c r="EE85" s="27">
        <v>2.0</v>
      </c>
      <c r="EF85" s="2">
        <v>0.0</v>
      </c>
      <c r="EG85" s="27">
        <v>1.0</v>
      </c>
      <c r="EH85" s="2">
        <v>0.0</v>
      </c>
      <c r="EI85" s="27">
        <v>1.0</v>
      </c>
      <c r="EJ85" s="2" t="s">
        <v>199</v>
      </c>
      <c r="EK85" s="2" t="s">
        <v>444</v>
      </c>
      <c r="EL85" s="37">
        <v>5.0</v>
      </c>
      <c r="EM85" s="37">
        <v>2.0</v>
      </c>
      <c r="EN85" s="37">
        <v>1.0</v>
      </c>
      <c r="EO85" s="37">
        <v>0.0</v>
      </c>
      <c r="EP85" s="37">
        <v>1.0</v>
      </c>
      <c r="EQ85" s="37">
        <v>1.0</v>
      </c>
      <c r="ER85" s="37">
        <v>0.0</v>
      </c>
      <c r="ES85" s="37">
        <v>1.0</v>
      </c>
      <c r="ET85" s="37">
        <v>0.0</v>
      </c>
      <c r="EU85" s="37">
        <v>0.0</v>
      </c>
      <c r="EV85" s="2"/>
      <c r="EW85" s="37">
        <v>1.0</v>
      </c>
      <c r="EX85" s="24"/>
      <c r="EY85" s="2" t="s">
        <v>445</v>
      </c>
      <c r="EZ85" s="2" t="s">
        <v>214</v>
      </c>
      <c r="FA85" s="24"/>
      <c r="FB85" s="2" t="s">
        <v>326</v>
      </c>
      <c r="FC85" s="2" t="s">
        <v>294</v>
      </c>
      <c r="FD85" s="2" t="s">
        <v>205</v>
      </c>
      <c r="FE85" s="37">
        <v>0.0</v>
      </c>
      <c r="FF85" s="37">
        <v>0.0</v>
      </c>
      <c r="FG85" s="37">
        <v>0.0</v>
      </c>
      <c r="FH85" s="37">
        <v>0.0</v>
      </c>
      <c r="FI85" s="37">
        <v>0.0</v>
      </c>
      <c r="FJ85" s="37">
        <v>1.0</v>
      </c>
      <c r="FK85" s="37">
        <v>1.0</v>
      </c>
      <c r="FL85" s="2"/>
      <c r="FM85" s="2" t="s">
        <v>205</v>
      </c>
      <c r="FN85" s="37">
        <v>0.0</v>
      </c>
      <c r="FO85" s="37">
        <v>0.0</v>
      </c>
      <c r="FP85" s="37">
        <v>0.0</v>
      </c>
      <c r="FQ85" s="37">
        <v>0.0</v>
      </c>
      <c r="FR85" s="37">
        <v>0.0</v>
      </c>
      <c r="FS85" s="37">
        <v>1.0</v>
      </c>
      <c r="FT85" s="37">
        <v>1.0</v>
      </c>
      <c r="FU85" s="2"/>
      <c r="FV85" s="2" t="s">
        <v>206</v>
      </c>
      <c r="FW85" s="37">
        <v>0.0</v>
      </c>
      <c r="FX85" s="37">
        <v>0.0</v>
      </c>
      <c r="FY85" s="37">
        <v>1.0</v>
      </c>
      <c r="FZ85" s="37">
        <v>0.0</v>
      </c>
      <c r="GA85" s="37">
        <v>4.0</v>
      </c>
      <c r="GB85" s="2" t="s">
        <v>270</v>
      </c>
      <c r="GC85" s="2" t="s">
        <v>243</v>
      </c>
      <c r="GD85" s="37">
        <v>3.0</v>
      </c>
      <c r="GE85" s="2"/>
      <c r="GF85" s="2" t="s">
        <v>209</v>
      </c>
      <c r="GG85" s="2"/>
      <c r="GH85" s="37">
        <v>4.0</v>
      </c>
      <c r="GI85" s="37">
        <v>3.0</v>
      </c>
      <c r="GJ85" s="37">
        <v>1.0</v>
      </c>
      <c r="GK85" s="37">
        <v>5.0</v>
      </c>
      <c r="GL85" s="37">
        <f t="shared" si="26"/>
        <v>7</v>
      </c>
      <c r="GM85" s="37">
        <f t="shared" si="27"/>
        <v>6</v>
      </c>
    </row>
    <row r="86" ht="15.75" customHeight="1">
      <c r="A86" s="1">
        <v>100.0</v>
      </c>
      <c r="B86" s="2" t="s">
        <v>295</v>
      </c>
      <c r="D86" s="2" t="s">
        <v>358</v>
      </c>
      <c r="E86" s="80" t="s">
        <v>446</v>
      </c>
      <c r="F86" s="79">
        <v>1.0</v>
      </c>
      <c r="G86" s="2" t="s">
        <v>196</v>
      </c>
      <c r="H86" s="2" t="s">
        <v>370</v>
      </c>
      <c r="I86" s="81">
        <v>2.0</v>
      </c>
      <c r="J86" s="2">
        <v>12.0</v>
      </c>
      <c r="K86" s="2" t="s">
        <v>435</v>
      </c>
      <c r="L86" s="82">
        <v>21410.0</v>
      </c>
      <c r="M86" s="2">
        <v>4282.0</v>
      </c>
      <c r="N86" s="29">
        <v>0.964047483815</v>
      </c>
      <c r="O86" s="30">
        <v>0.1951385342</v>
      </c>
      <c r="P86" s="30">
        <v>0.6494516567</v>
      </c>
      <c r="Q86" s="2">
        <v>3.1777</v>
      </c>
      <c r="R86" s="2">
        <v>156743.080139</v>
      </c>
      <c r="S86" s="2">
        <v>695.781141</v>
      </c>
      <c r="T86" s="2">
        <v>0.998879</v>
      </c>
      <c r="U86" s="2">
        <v>3.02877</v>
      </c>
      <c r="V86" s="2">
        <v>12435.216028</v>
      </c>
      <c r="W86" s="2">
        <v>233.006312</v>
      </c>
      <c r="X86" s="2">
        <v>1.108235</v>
      </c>
      <c r="Y86" s="2">
        <v>3.551314</v>
      </c>
      <c r="Z86" s="2">
        <v>1802.780488</v>
      </c>
      <c r="AA86" s="2">
        <v>82.870151</v>
      </c>
      <c r="AB86" s="2">
        <v>1.083483</v>
      </c>
      <c r="AC86" s="2">
        <v>3.264531</v>
      </c>
      <c r="AD86" s="2">
        <v>9484.574913</v>
      </c>
      <c r="AE86" s="2">
        <v>197.892075</v>
      </c>
      <c r="AF86" s="2">
        <v>1.054923</v>
      </c>
      <c r="AG86" s="2">
        <v>3.159355</v>
      </c>
      <c r="AH86" s="31">
        <v>0.105</v>
      </c>
      <c r="AI86" s="29">
        <v>3.237812505099522</v>
      </c>
      <c r="AJ86" s="30">
        <v>0.08728311112793485</v>
      </c>
      <c r="AK86" s="30">
        <v>0.6173547826925381</v>
      </c>
      <c r="AL86" s="37">
        <v>2.805851</v>
      </c>
      <c r="AM86" s="37">
        <v>160862.772163</v>
      </c>
      <c r="AN86" s="37">
        <v>566.983848</v>
      </c>
      <c r="AO86" s="37">
        <v>0.985804</v>
      </c>
      <c r="AP86" s="37">
        <v>0.680144</v>
      </c>
      <c r="AQ86" s="37">
        <v>4691.742908</v>
      </c>
      <c r="AR86" s="37">
        <v>131.40364</v>
      </c>
      <c r="AS86" s="37">
        <v>1.16668</v>
      </c>
      <c r="AT86" s="37">
        <v>1.443366</v>
      </c>
      <c r="AU86" s="37">
        <v>1015.713652</v>
      </c>
      <c r="AV86" s="37">
        <v>60.627141</v>
      </c>
      <c r="AW86" s="37">
        <v>1.241156</v>
      </c>
      <c r="AX86" s="37">
        <v>0.952605</v>
      </c>
      <c r="AY86" s="37">
        <v>6530.513298</v>
      </c>
      <c r="AZ86" s="37">
        <v>140.4471</v>
      </c>
      <c r="BA86" s="37">
        <v>0.955444</v>
      </c>
      <c r="BB86" s="37">
        <v>1.022952</v>
      </c>
      <c r="BC86" s="31">
        <v>0.1</v>
      </c>
      <c r="BD86" s="32">
        <v>0.135</v>
      </c>
      <c r="BE86" s="31">
        <v>0.105</v>
      </c>
      <c r="BF86" s="31">
        <v>0.117</v>
      </c>
      <c r="BG86" s="31">
        <v>0.14</v>
      </c>
      <c r="BH86" s="31">
        <v>0.118</v>
      </c>
      <c r="BI86" s="31">
        <v>0.128</v>
      </c>
      <c r="BJ86" s="31">
        <v>0.11</v>
      </c>
      <c r="BK86" s="31">
        <v>0.144</v>
      </c>
      <c r="BL86" s="31">
        <v>0.142</v>
      </c>
      <c r="BM86" s="34"/>
      <c r="BN86" s="34"/>
      <c r="BO86" s="34"/>
      <c r="BP86" s="34"/>
      <c r="BQ86" s="35">
        <f t="shared" si="1"/>
        <v>9</v>
      </c>
      <c r="BR86" s="36">
        <v>0.8060357989720452</v>
      </c>
      <c r="BS86" s="37">
        <v>0.18877289754688187</v>
      </c>
      <c r="BT86" s="38">
        <v>0.5453663834700212</v>
      </c>
      <c r="BU86" s="39">
        <v>0.127</v>
      </c>
      <c r="BV86" s="37">
        <v>2.8724690000000006</v>
      </c>
      <c r="BW86" s="37">
        <v>895.4707043333333</v>
      </c>
      <c r="BX86" s="37">
        <v>58.33434411111111</v>
      </c>
      <c r="BY86" s="37">
        <v>0.9483555555555555</v>
      </c>
      <c r="BZ86" s="37">
        <v>1.2630105555555555</v>
      </c>
      <c r="CA86" s="37">
        <v>171557.05434088886</v>
      </c>
      <c r="CB86" s="37">
        <v>583.3637008888888</v>
      </c>
      <c r="CC86" s="37">
        <v>0.9831761111111111</v>
      </c>
      <c r="CD86" s="37">
        <v>0.699792</v>
      </c>
      <c r="CE86" s="37">
        <v>5344.847231000001</v>
      </c>
      <c r="CF86" s="37">
        <v>134.28208222222221</v>
      </c>
      <c r="CG86" s="37">
        <v>1.164663</v>
      </c>
      <c r="CH86" s="37">
        <v>1.458188</v>
      </c>
      <c r="CI86" s="37">
        <v>5864.1457980000005</v>
      </c>
      <c r="CJ86" s="2">
        <v>133.71353844444445</v>
      </c>
      <c r="CK86" s="2">
        <v>0.9517345555555556</v>
      </c>
      <c r="CL86" s="2">
        <v>1.033773</v>
      </c>
      <c r="CM86" s="40">
        <f t="shared" si="2"/>
        <v>3.285714286</v>
      </c>
      <c r="CN86" s="41">
        <f t="shared" si="3"/>
        <v>3.555555556</v>
      </c>
      <c r="CO86" s="2">
        <v>4.0</v>
      </c>
      <c r="CP86" s="2">
        <v>4.0</v>
      </c>
      <c r="CQ86" s="2">
        <v>1.0</v>
      </c>
      <c r="CR86" s="2">
        <v>2.0</v>
      </c>
      <c r="CS86" s="2">
        <v>4.0</v>
      </c>
      <c r="CT86" s="2">
        <v>4.0</v>
      </c>
      <c r="CU86" s="2">
        <v>4.0</v>
      </c>
      <c r="CV86" s="2">
        <v>5.0</v>
      </c>
      <c r="CW86" s="2">
        <v>4.0</v>
      </c>
      <c r="CX86" s="2">
        <f t="shared" si="4"/>
        <v>9</v>
      </c>
      <c r="CY86" s="42" t="str">
        <f t="shared" si="35"/>
        <v>0</v>
      </c>
      <c r="CZ86" s="42" t="str">
        <f t="shared" si="6"/>
        <v>0</v>
      </c>
      <c r="DA86" s="2">
        <f t="shared" si="7"/>
        <v>6</v>
      </c>
      <c r="DB86" s="42">
        <v>2.0</v>
      </c>
      <c r="DC86" s="42" t="str">
        <f t="shared" si="8"/>
        <v>1</v>
      </c>
      <c r="DD86" s="2">
        <v>1.0</v>
      </c>
      <c r="DE86" s="27">
        <v>2.0</v>
      </c>
      <c r="DF86" s="2">
        <v>1.0</v>
      </c>
      <c r="DG86" s="27">
        <v>2.0</v>
      </c>
      <c r="DH86" s="2">
        <v>1.0</v>
      </c>
      <c r="DI86" s="27">
        <v>2.0</v>
      </c>
      <c r="DJ86" s="2">
        <v>1.0</v>
      </c>
      <c r="DK86" s="27">
        <v>2.0</v>
      </c>
      <c r="DL86" s="2">
        <v>1.0</v>
      </c>
      <c r="DM86" s="27">
        <v>2.0</v>
      </c>
      <c r="DN86" s="2">
        <v>1.0</v>
      </c>
      <c r="DO86" s="27">
        <v>2.0</v>
      </c>
      <c r="DP86" s="2">
        <v>2.0</v>
      </c>
      <c r="DQ86" s="27">
        <v>3.0</v>
      </c>
      <c r="DR86" s="2">
        <v>0.0</v>
      </c>
      <c r="DS86" s="27">
        <v>1.0</v>
      </c>
      <c r="DT86" s="2">
        <v>0.0</v>
      </c>
      <c r="DU86" s="27">
        <v>1.0</v>
      </c>
      <c r="DV86" s="2">
        <v>1.0</v>
      </c>
      <c r="DW86" s="27">
        <v>2.0</v>
      </c>
      <c r="DX86" s="2">
        <v>2.0</v>
      </c>
      <c r="DY86" s="27">
        <v>3.0</v>
      </c>
      <c r="DZ86" s="2">
        <v>2.0</v>
      </c>
      <c r="EA86" s="27">
        <v>3.0</v>
      </c>
      <c r="EB86" s="2">
        <v>2.0</v>
      </c>
      <c r="EC86" s="27">
        <v>3.0</v>
      </c>
      <c r="ED86" s="2">
        <v>0.0</v>
      </c>
      <c r="EE86" s="27">
        <v>1.0</v>
      </c>
      <c r="EF86" s="2">
        <v>0.0</v>
      </c>
      <c r="EG86" s="27">
        <v>1.0</v>
      </c>
      <c r="EH86" s="2">
        <v>1.0</v>
      </c>
      <c r="EI86" s="27">
        <v>2.0</v>
      </c>
      <c r="EJ86" s="2" t="s">
        <v>199</v>
      </c>
      <c r="EK86" s="2" t="s">
        <v>390</v>
      </c>
      <c r="EL86" s="37">
        <v>6.0</v>
      </c>
      <c r="EM86" s="37">
        <v>3.0</v>
      </c>
      <c r="EN86" s="37">
        <v>1.0</v>
      </c>
      <c r="EO86" s="37">
        <v>0.0</v>
      </c>
      <c r="EP86" s="37">
        <v>1.0</v>
      </c>
      <c r="EQ86" s="37">
        <v>1.0</v>
      </c>
      <c r="ER86" s="37">
        <v>1.0</v>
      </c>
      <c r="ES86" s="2"/>
      <c r="ET86" s="2"/>
      <c r="EU86" s="2"/>
      <c r="EV86" s="2"/>
      <c r="EW86" s="37">
        <v>3.0</v>
      </c>
      <c r="EX86" s="2" t="s">
        <v>201</v>
      </c>
      <c r="EY86" s="43">
        <v>40360.0</v>
      </c>
      <c r="EZ86" s="2" t="s">
        <v>196</v>
      </c>
      <c r="FA86" s="2" t="s">
        <v>262</v>
      </c>
      <c r="FB86" s="2" t="s">
        <v>203</v>
      </c>
      <c r="FC86" s="2" t="s">
        <v>205</v>
      </c>
      <c r="FD86" s="2" t="s">
        <v>205</v>
      </c>
      <c r="FE86" s="37">
        <v>0.0</v>
      </c>
      <c r="FF86" s="37">
        <v>0.0</v>
      </c>
      <c r="FG86" s="37">
        <v>0.0</v>
      </c>
      <c r="FH86" s="37">
        <v>1.0</v>
      </c>
      <c r="FI86" s="37">
        <v>0.0</v>
      </c>
      <c r="FJ86" s="37">
        <v>0.0</v>
      </c>
      <c r="FK86" s="37">
        <v>1.0</v>
      </c>
      <c r="FL86" s="2"/>
      <c r="FM86" s="2" t="s">
        <v>205</v>
      </c>
      <c r="FN86" s="37">
        <v>0.0</v>
      </c>
      <c r="FO86" s="37">
        <v>0.0</v>
      </c>
      <c r="FP86" s="37">
        <v>0.0</v>
      </c>
      <c r="FQ86" s="37">
        <v>1.0</v>
      </c>
      <c r="FR86" s="37">
        <v>0.0</v>
      </c>
      <c r="FS86" s="37">
        <v>0.0</v>
      </c>
      <c r="FT86" s="37">
        <v>1.0</v>
      </c>
      <c r="FU86" s="2"/>
      <c r="FV86" s="2" t="s">
        <v>280</v>
      </c>
      <c r="FW86" s="37">
        <v>0.0</v>
      </c>
      <c r="FX86" s="37">
        <v>1.0</v>
      </c>
      <c r="FY86" s="37">
        <v>0.0</v>
      </c>
      <c r="FZ86" s="37">
        <v>0.0</v>
      </c>
      <c r="GA86" s="37">
        <v>1.0</v>
      </c>
      <c r="GB86" s="2" t="s">
        <v>270</v>
      </c>
      <c r="GC86" s="2" t="s">
        <v>208</v>
      </c>
      <c r="GD86" s="37">
        <v>4.0</v>
      </c>
      <c r="GE86" s="2"/>
      <c r="GF86" s="2" t="s">
        <v>209</v>
      </c>
      <c r="GG86" s="2"/>
      <c r="GH86" s="37">
        <v>2.0</v>
      </c>
      <c r="GI86" s="37">
        <v>2.0</v>
      </c>
      <c r="GJ86" s="37">
        <v>5.0</v>
      </c>
      <c r="GK86" s="37">
        <v>1.0</v>
      </c>
      <c r="GL86" s="37">
        <f t="shared" si="26"/>
        <v>4</v>
      </c>
      <c r="GM86" s="37">
        <f t="shared" si="27"/>
        <v>6</v>
      </c>
    </row>
    <row r="87" ht="15.75" customHeight="1">
      <c r="A87" s="1">
        <v>101.0</v>
      </c>
      <c r="B87" s="2" t="s">
        <v>192</v>
      </c>
      <c r="D87" s="2" t="s">
        <v>288</v>
      </c>
      <c r="E87" s="80" t="s">
        <v>447</v>
      </c>
      <c r="F87" s="79">
        <v>1.0</v>
      </c>
      <c r="G87" s="2" t="s">
        <v>196</v>
      </c>
      <c r="H87" s="2" t="s">
        <v>370</v>
      </c>
      <c r="I87" s="81">
        <v>2.0</v>
      </c>
      <c r="J87" s="2">
        <v>12.0</v>
      </c>
      <c r="K87" s="2" t="s">
        <v>435</v>
      </c>
      <c r="L87" s="80"/>
      <c r="M87" s="2"/>
      <c r="N87" s="29">
        <v>0.893018783362</v>
      </c>
      <c r="O87" s="30">
        <v>0.1050796904</v>
      </c>
      <c r="P87" s="30">
        <v>0.5421174495</v>
      </c>
      <c r="Q87" s="2">
        <v>3.118959</v>
      </c>
      <c r="R87" s="2">
        <v>168342.594796</v>
      </c>
      <c r="S87" s="2">
        <v>640.584238</v>
      </c>
      <c r="T87" s="2">
        <v>0.998606</v>
      </c>
      <c r="U87" s="2">
        <v>2.947156</v>
      </c>
      <c r="V87" s="2">
        <v>7609.750929</v>
      </c>
      <c r="W87" s="2">
        <v>188.981524</v>
      </c>
      <c r="X87" s="2">
        <v>1.115623</v>
      </c>
      <c r="Y87" s="2">
        <v>3.523931</v>
      </c>
      <c r="Z87" s="2">
        <v>1360.379182</v>
      </c>
      <c r="AA87" s="2">
        <v>75.104173</v>
      </c>
      <c r="AB87" s="2">
        <v>1.091708</v>
      </c>
      <c r="AC87" s="2">
        <v>3.28923</v>
      </c>
      <c r="AD87" s="2">
        <v>8585.832714</v>
      </c>
      <c r="AE87" s="2">
        <v>179.478881</v>
      </c>
      <c r="AF87" s="2">
        <v>1.061538</v>
      </c>
      <c r="AG87" s="2">
        <v>3.156112</v>
      </c>
      <c r="AH87" s="31">
        <v>0.1</v>
      </c>
      <c r="AI87" s="29">
        <v>2.6308633622890127</v>
      </c>
      <c r="AJ87" s="30">
        <v>0.07843760140837777</v>
      </c>
      <c r="AK87" s="30">
        <v>0.5960088894890541</v>
      </c>
      <c r="AL87" s="37">
        <v>2.954265</v>
      </c>
      <c r="AM87" s="37">
        <v>186055.257108</v>
      </c>
      <c r="AN87" s="37">
        <v>567.28602</v>
      </c>
      <c r="AO87" s="37">
        <v>0.974559</v>
      </c>
      <c r="AP87" s="37">
        <v>0.680506</v>
      </c>
      <c r="AQ87" s="37">
        <v>4400.137206</v>
      </c>
      <c r="AR87" s="37">
        <v>124.190445</v>
      </c>
      <c r="AS87" s="37">
        <v>1.147854</v>
      </c>
      <c r="AT87" s="37">
        <v>1.42727</v>
      </c>
      <c r="AU87" s="37">
        <v>964.752781</v>
      </c>
      <c r="AV87" s="37">
        <v>57.461876</v>
      </c>
      <c r="AW87" s="37">
        <v>1.262124</v>
      </c>
      <c r="AX87" s="37">
        <v>0.942339</v>
      </c>
      <c r="AY87" s="37">
        <v>6323.645241</v>
      </c>
      <c r="AZ87" s="37">
        <v>133.991204</v>
      </c>
      <c r="BA87" s="37">
        <v>0.954482</v>
      </c>
      <c r="BB87" s="37">
        <v>1.066504</v>
      </c>
      <c r="BC87" s="31">
        <v>0.105</v>
      </c>
      <c r="BD87" s="32">
        <v>0.135</v>
      </c>
      <c r="BE87" s="31">
        <v>0.1</v>
      </c>
      <c r="BF87" s="31">
        <v>0.096</v>
      </c>
      <c r="BG87" s="31">
        <v>0.105</v>
      </c>
      <c r="BH87" s="31">
        <v>0.128</v>
      </c>
      <c r="BI87" s="34"/>
      <c r="BJ87" s="34"/>
      <c r="BK87" s="34"/>
      <c r="BL87" s="34"/>
      <c r="BM87" s="34"/>
      <c r="BN87" s="34"/>
      <c r="BO87" s="34"/>
      <c r="BP87" s="34"/>
      <c r="BQ87" s="35">
        <f t="shared" si="1"/>
        <v>5</v>
      </c>
      <c r="BR87" s="36">
        <v>0.8432441955959397</v>
      </c>
      <c r="BS87" s="37">
        <v>0.16002593827101838</v>
      </c>
      <c r="BT87" s="38">
        <v>0.6493356065087521</v>
      </c>
      <c r="BU87" s="39">
        <v>0.113</v>
      </c>
      <c r="BV87" s="37">
        <v>2.7604378000000005</v>
      </c>
      <c r="BW87" s="37">
        <v>1114.5973462</v>
      </c>
      <c r="BX87" s="37">
        <v>62.623823400000006</v>
      </c>
      <c r="BY87" s="37">
        <v>0.9548002</v>
      </c>
      <c r="BZ87" s="37">
        <v>1.2088374000000002</v>
      </c>
      <c r="CA87" s="37">
        <v>201112.2937332</v>
      </c>
      <c r="CB87" s="37">
        <v>576.1736582000001</v>
      </c>
      <c r="CC87" s="37">
        <v>0.9955518</v>
      </c>
      <c r="CD87" s="37">
        <v>0.6911674000000001</v>
      </c>
      <c r="CE87" s="37">
        <v>4146.992450199999</v>
      </c>
      <c r="CF87" s="37">
        <v>126.30775500000001</v>
      </c>
      <c r="CG87" s="37">
        <v>1.1547846</v>
      </c>
      <c r="CH87" s="37">
        <v>1.4249602</v>
      </c>
      <c r="CI87" s="37">
        <v>7243.6979524</v>
      </c>
      <c r="CJ87" s="2">
        <v>147.4535472</v>
      </c>
      <c r="CK87" s="2">
        <v>0.9565656</v>
      </c>
      <c r="CL87" s="2">
        <v>1.0336902000000001</v>
      </c>
      <c r="CM87" s="40">
        <f t="shared" si="2"/>
        <v>4.714285714</v>
      </c>
      <c r="CN87" s="41">
        <f t="shared" si="3"/>
        <v>4.777777778</v>
      </c>
      <c r="CO87" s="2">
        <v>6.0</v>
      </c>
      <c r="CP87" s="2">
        <v>4.0</v>
      </c>
      <c r="CQ87" s="2">
        <v>3.0</v>
      </c>
      <c r="CR87" s="2">
        <v>5.0</v>
      </c>
      <c r="CS87" s="2">
        <v>6.0</v>
      </c>
      <c r="CT87" s="2">
        <v>4.0</v>
      </c>
      <c r="CU87" s="2">
        <v>5.0</v>
      </c>
      <c r="CV87" s="2">
        <v>5.0</v>
      </c>
      <c r="CW87" s="2">
        <v>5.0</v>
      </c>
      <c r="CX87" s="2">
        <f t="shared" si="4"/>
        <v>7</v>
      </c>
      <c r="CY87" s="42" t="str">
        <f t="shared" si="35"/>
        <v>0</v>
      </c>
      <c r="CZ87" s="42" t="str">
        <f t="shared" si="6"/>
        <v>0</v>
      </c>
      <c r="DA87" s="2">
        <f t="shared" si="7"/>
        <v>2</v>
      </c>
      <c r="DB87" s="42" t="str">
        <f t="shared" ref="DB87:DB100" si="36">IF(OR(DA87&lt;2,DA87=2),"0", "1")</f>
        <v>0</v>
      </c>
      <c r="DC87" s="42" t="str">
        <f t="shared" si="8"/>
        <v>0</v>
      </c>
      <c r="DD87" s="2">
        <v>1.0</v>
      </c>
      <c r="DE87" s="27">
        <v>2.0</v>
      </c>
      <c r="DF87" s="2">
        <v>1.0</v>
      </c>
      <c r="DG87" s="27">
        <v>2.0</v>
      </c>
      <c r="DH87" s="2">
        <v>1.0</v>
      </c>
      <c r="DI87" s="27">
        <v>2.0</v>
      </c>
      <c r="DJ87" s="2">
        <v>0.0</v>
      </c>
      <c r="DK87" s="27">
        <v>1.0</v>
      </c>
      <c r="DL87" s="2">
        <v>0.0</v>
      </c>
      <c r="DM87" s="27">
        <v>1.0</v>
      </c>
      <c r="DN87" s="2">
        <v>1.0</v>
      </c>
      <c r="DO87" s="27">
        <v>2.0</v>
      </c>
      <c r="DP87" s="2">
        <v>1.0</v>
      </c>
      <c r="DQ87" s="27">
        <v>2.0</v>
      </c>
      <c r="DR87" s="2">
        <v>1.0</v>
      </c>
      <c r="DS87" s="27">
        <v>2.0</v>
      </c>
      <c r="DT87" s="2">
        <v>0.0</v>
      </c>
      <c r="DU87" s="27">
        <v>1.0</v>
      </c>
      <c r="DV87" s="2">
        <v>1.0</v>
      </c>
      <c r="DW87" s="27">
        <v>2.0</v>
      </c>
      <c r="DX87" s="2">
        <v>0.0</v>
      </c>
      <c r="DY87" s="27">
        <v>1.0</v>
      </c>
      <c r="DZ87" s="2">
        <v>2.0</v>
      </c>
      <c r="EA87" s="27">
        <v>3.0</v>
      </c>
      <c r="EB87" s="2">
        <v>0.0</v>
      </c>
      <c r="EC87" s="27">
        <v>1.0</v>
      </c>
      <c r="ED87" s="2">
        <v>0.0</v>
      </c>
      <c r="EE87" s="27">
        <v>1.0</v>
      </c>
      <c r="EF87" s="2">
        <v>0.0</v>
      </c>
      <c r="EG87" s="27">
        <v>1.0</v>
      </c>
      <c r="EH87" s="2">
        <v>2.0</v>
      </c>
      <c r="EI87" s="27">
        <v>3.0</v>
      </c>
      <c r="EJ87" s="2" t="s">
        <v>199</v>
      </c>
      <c r="EK87" s="2" t="s">
        <v>372</v>
      </c>
      <c r="EL87" s="37">
        <v>5.0</v>
      </c>
      <c r="EM87" s="37">
        <v>3.0</v>
      </c>
      <c r="EN87" s="37">
        <v>0.0</v>
      </c>
      <c r="EO87" s="37">
        <v>0.0</v>
      </c>
      <c r="EP87" s="37">
        <v>1.0</v>
      </c>
      <c r="EQ87" s="37">
        <v>1.0</v>
      </c>
      <c r="ER87" s="37">
        <v>0.0</v>
      </c>
      <c r="ES87" s="37">
        <v>1.0</v>
      </c>
      <c r="ET87" s="37">
        <v>0.0</v>
      </c>
      <c r="EU87" s="37">
        <v>0.0</v>
      </c>
      <c r="EV87" s="2"/>
      <c r="EW87" s="37">
        <v>0.0</v>
      </c>
      <c r="EX87" s="2" t="s">
        <v>242</v>
      </c>
      <c r="EY87" s="43">
        <v>40299.0</v>
      </c>
      <c r="EZ87" s="2" t="s">
        <v>196</v>
      </c>
      <c r="FA87" s="2" t="s">
        <v>262</v>
      </c>
      <c r="FB87" s="2" t="s">
        <v>326</v>
      </c>
      <c r="FC87" s="2" t="s">
        <v>205</v>
      </c>
      <c r="FD87" s="2" t="s">
        <v>205</v>
      </c>
      <c r="FE87" s="37">
        <v>0.0</v>
      </c>
      <c r="FF87" s="37">
        <v>0.0</v>
      </c>
      <c r="FG87" s="37">
        <v>1.0</v>
      </c>
      <c r="FH87" s="37">
        <v>0.0</v>
      </c>
      <c r="FI87" s="37">
        <v>0.0</v>
      </c>
      <c r="FJ87" s="37">
        <v>0.0</v>
      </c>
      <c r="FK87" s="37">
        <v>0.0</v>
      </c>
      <c r="FL87" s="2"/>
      <c r="FM87" s="2" t="s">
        <v>205</v>
      </c>
      <c r="FN87" s="37">
        <v>0.0</v>
      </c>
      <c r="FO87" s="37">
        <v>0.0</v>
      </c>
      <c r="FP87" s="37">
        <v>1.0</v>
      </c>
      <c r="FQ87" s="37">
        <v>0.0</v>
      </c>
      <c r="FR87" s="37">
        <v>0.0</v>
      </c>
      <c r="FS87" s="37">
        <v>0.0</v>
      </c>
      <c r="FT87" s="37">
        <v>0.0</v>
      </c>
      <c r="FU87" s="2"/>
      <c r="FV87" s="2" t="s">
        <v>280</v>
      </c>
      <c r="FW87" s="37">
        <v>0.0</v>
      </c>
      <c r="FX87" s="37">
        <v>1.0</v>
      </c>
      <c r="FY87" s="37">
        <v>0.0</v>
      </c>
      <c r="FZ87" s="37">
        <v>0.0</v>
      </c>
      <c r="GA87" s="37">
        <v>11.0</v>
      </c>
      <c r="GB87" s="2" t="s">
        <v>270</v>
      </c>
      <c r="GC87" s="2" t="s">
        <v>263</v>
      </c>
      <c r="GD87" s="37">
        <v>4.0</v>
      </c>
      <c r="GE87" s="2"/>
      <c r="GF87" s="2" t="s">
        <v>209</v>
      </c>
      <c r="GG87" s="2"/>
      <c r="GH87" s="37">
        <v>2.0</v>
      </c>
      <c r="GI87" s="37">
        <v>0.0</v>
      </c>
      <c r="GJ87" s="37">
        <v>0.0</v>
      </c>
      <c r="GK87" s="37">
        <v>1.0</v>
      </c>
      <c r="GL87" s="37">
        <f t="shared" si="26"/>
        <v>2</v>
      </c>
      <c r="GM87" s="37">
        <f t="shared" si="27"/>
        <v>1</v>
      </c>
    </row>
    <row r="88" ht="15.75" customHeight="1">
      <c r="A88" s="1">
        <v>103.0</v>
      </c>
      <c r="B88" s="2" t="s">
        <v>239</v>
      </c>
      <c r="C88" s="2" t="s">
        <v>211</v>
      </c>
      <c r="D88" s="2" t="s">
        <v>240</v>
      </c>
      <c r="E88" s="80" t="s">
        <v>448</v>
      </c>
      <c r="F88" s="79">
        <v>2.0</v>
      </c>
      <c r="G88" s="2" t="s">
        <v>214</v>
      </c>
      <c r="H88" s="2" t="s">
        <v>370</v>
      </c>
      <c r="I88" s="81">
        <v>2.0</v>
      </c>
      <c r="J88" s="2">
        <v>12.0</v>
      </c>
      <c r="K88" s="2" t="s">
        <v>435</v>
      </c>
      <c r="L88" s="82">
        <v>35273.0</v>
      </c>
      <c r="M88" s="2">
        <v>5878.8</v>
      </c>
      <c r="N88" s="29">
        <v>0.312898229047</v>
      </c>
      <c r="O88" s="30">
        <v>0.002550091324</v>
      </c>
      <c r="P88" s="30">
        <v>0.1061131895</v>
      </c>
      <c r="Q88" s="2">
        <v>3.146758</v>
      </c>
      <c r="R88" s="2">
        <v>160871.580205</v>
      </c>
      <c r="S88" s="2">
        <v>700.773286</v>
      </c>
      <c r="T88" s="2">
        <v>1.01677</v>
      </c>
      <c r="U88" s="2">
        <v>3.036151</v>
      </c>
      <c r="V88" s="2">
        <v>12206.508532</v>
      </c>
      <c r="W88" s="2">
        <v>260.611617</v>
      </c>
      <c r="X88" s="2">
        <v>1.133916</v>
      </c>
      <c r="Y88" s="2">
        <v>3.629174</v>
      </c>
      <c r="Z88" s="2">
        <v>2059.955631</v>
      </c>
      <c r="AA88" s="2">
        <v>101.736026</v>
      </c>
      <c r="AB88" s="2">
        <v>1.109811</v>
      </c>
      <c r="AC88" s="2">
        <v>3.343552</v>
      </c>
      <c r="AD88" s="2">
        <v>11304.822526</v>
      </c>
      <c r="AE88" s="2">
        <v>247.050654</v>
      </c>
      <c r="AF88" s="2">
        <v>1.080083</v>
      </c>
      <c r="AG88" s="2">
        <v>3.287885</v>
      </c>
      <c r="AH88" s="31">
        <v>0.145</v>
      </c>
      <c r="AI88" s="29">
        <v>1.8478223613674363</v>
      </c>
      <c r="AJ88" s="30">
        <v>0.0814796459957648</v>
      </c>
      <c r="AK88" s="30">
        <v>0.3392102701771157</v>
      </c>
      <c r="AL88" s="37">
        <v>2.808535</v>
      </c>
      <c r="AM88" s="37">
        <v>149493.232987</v>
      </c>
      <c r="AN88" s="37">
        <v>562.240205</v>
      </c>
      <c r="AO88" s="37">
        <v>0.970154</v>
      </c>
      <c r="AP88" s="37">
        <v>0.674454</v>
      </c>
      <c r="AQ88" s="37">
        <v>4923.123414</v>
      </c>
      <c r="AR88" s="37">
        <v>132.823138</v>
      </c>
      <c r="AS88" s="37">
        <v>1.160506</v>
      </c>
      <c r="AT88" s="37">
        <v>1.447785</v>
      </c>
      <c r="AU88" s="37">
        <v>1051.653979</v>
      </c>
      <c r="AV88" s="37">
        <v>60.787148</v>
      </c>
      <c r="AW88" s="37">
        <v>1.224718</v>
      </c>
      <c r="AX88" s="37">
        <v>0.947064</v>
      </c>
      <c r="AY88" s="37">
        <v>6856.276817</v>
      </c>
      <c r="AZ88" s="37">
        <v>143.518944</v>
      </c>
      <c r="BA88" s="37">
        <v>0.951072</v>
      </c>
      <c r="BB88" s="37">
        <v>1.018517</v>
      </c>
      <c r="BC88" s="31">
        <v>0.14</v>
      </c>
      <c r="BD88" s="32">
        <v>0.135</v>
      </c>
      <c r="BE88" s="31">
        <v>0.145</v>
      </c>
      <c r="BF88" s="31">
        <v>0.145</v>
      </c>
      <c r="BG88" s="31">
        <v>0.147</v>
      </c>
      <c r="BH88" s="31">
        <v>0.144</v>
      </c>
      <c r="BI88" s="31">
        <v>0.145</v>
      </c>
      <c r="BJ88" s="31">
        <v>0.145</v>
      </c>
      <c r="BK88" s="31">
        <v>0.143</v>
      </c>
      <c r="BL88" s="31">
        <v>0.148</v>
      </c>
      <c r="BM88" s="31">
        <v>0.143</v>
      </c>
      <c r="BN88" s="31">
        <v>0.143</v>
      </c>
      <c r="BO88" s="31">
        <v>0.145</v>
      </c>
      <c r="BP88" s="31">
        <v>0.139</v>
      </c>
      <c r="BQ88" s="35">
        <f t="shared" si="1"/>
        <v>13</v>
      </c>
      <c r="BR88" s="36">
        <v>0.46259836901993506</v>
      </c>
      <c r="BS88" s="37">
        <v>0.07133279066455535</v>
      </c>
      <c r="BT88" s="38">
        <v>0.3218148644674272</v>
      </c>
      <c r="BU88" s="39">
        <v>0.144</v>
      </c>
      <c r="BV88" s="37">
        <v>2.7827709230769235</v>
      </c>
      <c r="BW88" s="37">
        <v>1031.7731527692306</v>
      </c>
      <c r="BX88" s="37">
        <v>63.38168115384615</v>
      </c>
      <c r="BY88" s="37">
        <v>0.9458254615384616</v>
      </c>
      <c r="BZ88" s="37">
        <v>1.2653927692307692</v>
      </c>
      <c r="CA88" s="37">
        <v>157846.73112230768</v>
      </c>
      <c r="CB88" s="37">
        <v>558.2652580769231</v>
      </c>
      <c r="CC88" s="37">
        <v>0.9717723846153846</v>
      </c>
      <c r="CD88" s="37">
        <v>0.6696861538461539</v>
      </c>
      <c r="CE88" s="37">
        <v>5224.455388923077</v>
      </c>
      <c r="CF88" s="37">
        <v>138.72904815384615</v>
      </c>
      <c r="CG88" s="37">
        <v>1.1699204615384615</v>
      </c>
      <c r="CH88" s="37">
        <v>1.490241230769231</v>
      </c>
      <c r="CI88" s="37">
        <v>7330.4419149999985</v>
      </c>
      <c r="CJ88" s="2">
        <v>151.9734736923077</v>
      </c>
      <c r="CK88" s="2">
        <v>0.9477588461538462</v>
      </c>
      <c r="CL88" s="2">
        <v>1.0324866923076923</v>
      </c>
      <c r="CM88" s="40">
        <f t="shared" si="2"/>
        <v>5.142857143</v>
      </c>
      <c r="CN88" s="41">
        <f t="shared" si="3"/>
        <v>5.222222222</v>
      </c>
      <c r="CO88" s="2">
        <v>6.0</v>
      </c>
      <c r="CP88" s="2">
        <v>4.0</v>
      </c>
      <c r="CQ88" s="2">
        <v>4.0</v>
      </c>
      <c r="CR88" s="2">
        <v>6.0</v>
      </c>
      <c r="CS88" s="2">
        <v>6.0</v>
      </c>
      <c r="CT88" s="2">
        <v>5.0</v>
      </c>
      <c r="CU88" s="2">
        <v>5.0</v>
      </c>
      <c r="CV88" s="2">
        <v>6.0</v>
      </c>
      <c r="CW88" s="2">
        <v>5.0</v>
      </c>
      <c r="CX88" s="2">
        <f t="shared" si="4"/>
        <v>4</v>
      </c>
      <c r="CY88" s="42" t="str">
        <f t="shared" si="35"/>
        <v>0</v>
      </c>
      <c r="CZ88" s="42" t="str">
        <f t="shared" si="6"/>
        <v>0</v>
      </c>
      <c r="DA88" s="2">
        <f t="shared" si="7"/>
        <v>1</v>
      </c>
      <c r="DB88" s="42" t="str">
        <f t="shared" si="36"/>
        <v>0</v>
      </c>
      <c r="DC88" s="42" t="str">
        <f t="shared" si="8"/>
        <v>0</v>
      </c>
      <c r="DD88" s="2">
        <v>1.0</v>
      </c>
      <c r="DE88" s="27">
        <v>2.0</v>
      </c>
      <c r="DF88" s="2">
        <v>0.0</v>
      </c>
      <c r="DG88" s="27">
        <v>1.0</v>
      </c>
      <c r="DH88" s="2">
        <v>1.0</v>
      </c>
      <c r="DI88" s="27">
        <v>2.0</v>
      </c>
      <c r="DJ88" s="2">
        <v>1.0</v>
      </c>
      <c r="DK88" s="27">
        <v>2.0</v>
      </c>
      <c r="DL88" s="2">
        <v>0.0</v>
      </c>
      <c r="DM88" s="27">
        <v>1.0</v>
      </c>
      <c r="DN88" s="2">
        <v>0.0</v>
      </c>
      <c r="DO88" s="27">
        <v>1.0</v>
      </c>
      <c r="DP88" s="2">
        <v>0.0</v>
      </c>
      <c r="DQ88" s="27">
        <v>1.0</v>
      </c>
      <c r="DR88" s="2">
        <v>1.0</v>
      </c>
      <c r="DS88" s="27">
        <v>2.0</v>
      </c>
      <c r="DT88" s="2">
        <v>0.0</v>
      </c>
      <c r="DU88" s="27">
        <v>1.0</v>
      </c>
      <c r="DV88" s="2">
        <v>0.0</v>
      </c>
      <c r="DW88" s="27">
        <v>1.0</v>
      </c>
      <c r="DX88" s="2">
        <v>1.0</v>
      </c>
      <c r="DY88" s="27">
        <v>2.0</v>
      </c>
      <c r="DZ88" s="2">
        <v>0.0</v>
      </c>
      <c r="EA88" s="27">
        <v>1.0</v>
      </c>
      <c r="EB88" s="2">
        <v>0.0</v>
      </c>
      <c r="EC88" s="27">
        <v>1.0</v>
      </c>
      <c r="ED88" s="2">
        <v>1.0</v>
      </c>
      <c r="EE88" s="27">
        <v>2.0</v>
      </c>
      <c r="EF88" s="2">
        <v>2.0</v>
      </c>
      <c r="EG88" s="27">
        <v>3.0</v>
      </c>
      <c r="EH88" s="2">
        <v>0.0</v>
      </c>
      <c r="EI88" s="27">
        <v>1.0</v>
      </c>
      <c r="EJ88" s="2" t="s">
        <v>238</v>
      </c>
      <c r="EK88" s="2" t="s">
        <v>444</v>
      </c>
      <c r="EL88" s="37">
        <v>4.0</v>
      </c>
      <c r="EM88" s="37">
        <v>2.0</v>
      </c>
      <c r="EN88" s="37">
        <v>1.0</v>
      </c>
      <c r="EO88" s="37">
        <v>0.0</v>
      </c>
      <c r="EP88" s="37">
        <v>1.0</v>
      </c>
      <c r="EQ88" s="37">
        <v>0.0</v>
      </c>
      <c r="ER88" s="37">
        <v>1.0</v>
      </c>
      <c r="ES88" s="2"/>
      <c r="ET88" s="2"/>
      <c r="EU88" s="2"/>
      <c r="EV88" s="2"/>
      <c r="EW88" s="37">
        <v>2.0</v>
      </c>
      <c r="EX88" s="2" t="s">
        <v>201</v>
      </c>
      <c r="EY88" s="43">
        <v>40544.0</v>
      </c>
      <c r="EZ88" s="2" t="s">
        <v>214</v>
      </c>
      <c r="FA88" s="2" t="s">
        <v>202</v>
      </c>
      <c r="FB88" s="2" t="s">
        <v>203</v>
      </c>
      <c r="FC88" s="2" t="s">
        <v>205</v>
      </c>
      <c r="FD88" s="2" t="s">
        <v>343</v>
      </c>
      <c r="FE88" s="37">
        <v>1.0</v>
      </c>
      <c r="FF88" s="37">
        <v>1.0</v>
      </c>
      <c r="FG88" s="37">
        <v>0.0</v>
      </c>
      <c r="FH88" s="37">
        <v>0.0</v>
      </c>
      <c r="FI88" s="37">
        <v>0.0</v>
      </c>
      <c r="FJ88" s="37">
        <v>0.0</v>
      </c>
      <c r="FK88" s="37">
        <v>0.0</v>
      </c>
      <c r="FL88" s="2"/>
      <c r="FM88" s="2" t="s">
        <v>205</v>
      </c>
      <c r="FN88" s="37">
        <v>0.0</v>
      </c>
      <c r="FO88" s="37">
        <v>0.0</v>
      </c>
      <c r="FP88" s="37">
        <v>0.0</v>
      </c>
      <c r="FQ88" s="37">
        <v>0.0</v>
      </c>
      <c r="FR88" s="37">
        <v>0.0</v>
      </c>
      <c r="FS88" s="37">
        <v>0.0</v>
      </c>
      <c r="FT88" s="37">
        <v>1.0</v>
      </c>
      <c r="FU88" s="2"/>
      <c r="FV88" s="2" t="s">
        <v>280</v>
      </c>
      <c r="FW88" s="37">
        <v>0.0</v>
      </c>
      <c r="FX88" s="37">
        <v>1.0</v>
      </c>
      <c r="FY88" s="37">
        <v>1.0</v>
      </c>
      <c r="FZ88" s="37">
        <v>0.0</v>
      </c>
      <c r="GA88" s="37">
        <v>3.0</v>
      </c>
      <c r="GB88" s="2" t="s">
        <v>270</v>
      </c>
      <c r="GC88" s="2" t="s">
        <v>243</v>
      </c>
      <c r="GD88" s="37">
        <v>4.0</v>
      </c>
      <c r="GE88" s="2"/>
      <c r="GF88" s="2" t="s">
        <v>209</v>
      </c>
      <c r="GG88" s="2"/>
      <c r="GH88" s="37">
        <v>4.0</v>
      </c>
      <c r="GI88" s="37">
        <v>3.0</v>
      </c>
      <c r="GJ88" s="37">
        <v>2.0</v>
      </c>
      <c r="GK88" s="37">
        <v>4.0</v>
      </c>
      <c r="GL88" s="37">
        <f t="shared" si="26"/>
        <v>7</v>
      </c>
      <c r="GM88" s="37">
        <f t="shared" si="27"/>
        <v>6</v>
      </c>
    </row>
    <row r="89" ht="15.75" customHeight="1">
      <c r="A89" s="1">
        <v>105.0</v>
      </c>
      <c r="B89" s="2" t="s">
        <v>274</v>
      </c>
      <c r="C89" s="2" t="s">
        <v>211</v>
      </c>
      <c r="D89" s="2" t="s">
        <v>334</v>
      </c>
      <c r="E89" s="80" t="s">
        <v>449</v>
      </c>
      <c r="F89" s="79">
        <v>1.0</v>
      </c>
      <c r="G89" s="2" t="s">
        <v>196</v>
      </c>
      <c r="H89" s="2" t="s">
        <v>370</v>
      </c>
      <c r="I89" s="81">
        <v>2.0</v>
      </c>
      <c r="J89" s="2">
        <v>12.0</v>
      </c>
      <c r="K89" s="2" t="s">
        <v>435</v>
      </c>
      <c r="L89" s="82">
        <v>23507.0</v>
      </c>
      <c r="M89" s="2">
        <v>3358.1</v>
      </c>
      <c r="N89" s="29">
        <v>0.954941442673</v>
      </c>
      <c r="O89" s="30">
        <v>0.1721110864</v>
      </c>
      <c r="P89" s="30">
        <v>0.659199335</v>
      </c>
      <c r="Q89" s="2">
        <v>3.392405</v>
      </c>
      <c r="R89" s="2">
        <v>166453.983122</v>
      </c>
      <c r="S89" s="2">
        <v>710.579533</v>
      </c>
      <c r="T89" s="2">
        <v>0.979122</v>
      </c>
      <c r="U89" s="2">
        <v>3.05065</v>
      </c>
      <c r="V89" s="2">
        <v>12293.932489</v>
      </c>
      <c r="W89" s="2">
        <v>252.35441</v>
      </c>
      <c r="X89" s="2">
        <v>1.072472</v>
      </c>
      <c r="Y89" s="2">
        <v>3.56508</v>
      </c>
      <c r="Z89" s="2">
        <v>1553.514768</v>
      </c>
      <c r="AA89" s="2">
        <v>76.776355</v>
      </c>
      <c r="AB89" s="2">
        <v>1.048357</v>
      </c>
      <c r="AC89" s="2">
        <v>3.312194</v>
      </c>
      <c r="AD89" s="2">
        <v>7971.953586</v>
      </c>
      <c r="AE89" s="2">
        <v>183.223158</v>
      </c>
      <c r="AF89" s="2">
        <v>1.026178</v>
      </c>
      <c r="AG89" s="2">
        <v>3.18505</v>
      </c>
      <c r="AH89" s="31">
        <v>0.1</v>
      </c>
      <c r="AI89" s="29">
        <v>3.1017208146417197</v>
      </c>
      <c r="AJ89" s="30">
        <v>0.08089805221813301</v>
      </c>
      <c r="AK89" s="30">
        <v>0.6092755617235527</v>
      </c>
      <c r="AL89" s="37">
        <v>3.04699</v>
      </c>
      <c r="AM89" s="37">
        <v>287821.12188</v>
      </c>
      <c r="AN89" s="37">
        <v>594.824891</v>
      </c>
      <c r="AO89" s="37">
        <v>0.991079</v>
      </c>
      <c r="AP89" s="37">
        <v>0.71354</v>
      </c>
      <c r="AQ89" s="37">
        <v>4603.647577</v>
      </c>
      <c r="AR89" s="37">
        <v>130.042694</v>
      </c>
      <c r="AS89" s="37">
        <v>1.134135</v>
      </c>
      <c r="AT89" s="37">
        <v>1.442402</v>
      </c>
      <c r="AU89" s="37">
        <v>639.107195</v>
      </c>
      <c r="AV89" s="37">
        <v>47.947506</v>
      </c>
      <c r="AW89" s="37">
        <v>1.247352</v>
      </c>
      <c r="AX89" s="37">
        <v>0.926767</v>
      </c>
      <c r="AY89" s="37">
        <v>4488.516887</v>
      </c>
      <c r="AZ89" s="37">
        <v>114.937964</v>
      </c>
      <c r="BA89" s="37">
        <v>0.944255</v>
      </c>
      <c r="BB89" s="37">
        <v>1.018388</v>
      </c>
      <c r="BC89" s="31">
        <v>0.093</v>
      </c>
      <c r="BD89" s="32">
        <v>0.135</v>
      </c>
      <c r="BE89" s="31">
        <v>0.1</v>
      </c>
      <c r="BF89" s="31">
        <v>0.14</v>
      </c>
      <c r="BG89" s="31">
        <v>0.114</v>
      </c>
      <c r="BH89" s="31">
        <v>0.144</v>
      </c>
      <c r="BI89" s="31">
        <v>0.142</v>
      </c>
      <c r="BJ89" s="31">
        <v>0.124</v>
      </c>
      <c r="BK89" s="34"/>
      <c r="BL89" s="34"/>
      <c r="BM89" s="34"/>
      <c r="BN89" s="34"/>
      <c r="BO89" s="34"/>
      <c r="BP89" s="34"/>
      <c r="BQ89" s="35">
        <f t="shared" si="1"/>
        <v>7</v>
      </c>
      <c r="BR89" s="36">
        <v>0.7878645782265128</v>
      </c>
      <c r="BS89" s="37">
        <v>0.16909331759777183</v>
      </c>
      <c r="BT89" s="38">
        <v>0.5537438497630967</v>
      </c>
      <c r="BU89" s="39">
        <v>0.128</v>
      </c>
      <c r="BV89" s="37">
        <v>2.915399142857143</v>
      </c>
      <c r="BW89" s="37">
        <v>893.9392232857143</v>
      </c>
      <c r="BX89" s="37">
        <v>57.982825142857145</v>
      </c>
      <c r="BY89" s="37">
        <v>0.9433382857142858</v>
      </c>
      <c r="BZ89" s="37">
        <v>1.2644075714285712</v>
      </c>
      <c r="CA89" s="37">
        <v>185838.28119242858</v>
      </c>
      <c r="CB89" s="37">
        <v>584.0351672857144</v>
      </c>
      <c r="CC89" s="37">
        <v>0.9834748571428571</v>
      </c>
      <c r="CD89" s="37">
        <v>0.7005972857142856</v>
      </c>
      <c r="CE89" s="37">
        <v>5408.211104857143</v>
      </c>
      <c r="CF89" s="37">
        <v>135.1797577142857</v>
      </c>
      <c r="CG89" s="37">
        <v>1.1603641428571427</v>
      </c>
      <c r="CH89" s="37">
        <v>1.45781</v>
      </c>
      <c r="CI89" s="37">
        <v>5949.889087428571</v>
      </c>
      <c r="CJ89" s="2">
        <v>134.116727</v>
      </c>
      <c r="CK89" s="2">
        <v>0.9475324285714286</v>
      </c>
      <c r="CL89" s="2">
        <v>1.0420752857142859</v>
      </c>
      <c r="CM89" s="40">
        <f t="shared" si="2"/>
        <v>3.857142857</v>
      </c>
      <c r="CN89" s="41">
        <f t="shared" si="3"/>
        <v>4</v>
      </c>
      <c r="CO89" s="2">
        <v>6.0</v>
      </c>
      <c r="CP89" s="2">
        <v>2.0</v>
      </c>
      <c r="CQ89" s="2">
        <v>2.0</v>
      </c>
      <c r="CR89" s="2">
        <v>3.0</v>
      </c>
      <c r="CS89" s="2">
        <v>4.0</v>
      </c>
      <c r="CT89" s="2">
        <v>5.0</v>
      </c>
      <c r="CU89" s="2">
        <v>5.0</v>
      </c>
      <c r="CV89" s="2">
        <v>5.0</v>
      </c>
      <c r="CW89" s="2">
        <v>4.0</v>
      </c>
      <c r="CX89" s="2">
        <f t="shared" si="4"/>
        <v>8</v>
      </c>
      <c r="CY89" s="42" t="str">
        <f t="shared" si="35"/>
        <v>0</v>
      </c>
      <c r="CZ89" s="42" t="str">
        <f t="shared" si="6"/>
        <v>0</v>
      </c>
      <c r="DA89" s="2">
        <f t="shared" si="7"/>
        <v>3</v>
      </c>
      <c r="DB89" s="42" t="str">
        <f t="shared" si="36"/>
        <v>1</v>
      </c>
      <c r="DC89" s="42" t="str">
        <f t="shared" si="8"/>
        <v>0</v>
      </c>
      <c r="DD89" s="2">
        <v>1.0</v>
      </c>
      <c r="DE89" s="27">
        <v>2.0</v>
      </c>
      <c r="DF89" s="2">
        <v>0.0</v>
      </c>
      <c r="DG89" s="27">
        <v>1.0</v>
      </c>
      <c r="DH89" s="2">
        <v>1.0</v>
      </c>
      <c r="DI89" s="27">
        <v>2.0</v>
      </c>
      <c r="DJ89" s="2">
        <v>1.0</v>
      </c>
      <c r="DK89" s="27">
        <v>2.0</v>
      </c>
      <c r="DL89" s="2">
        <v>1.0</v>
      </c>
      <c r="DM89" s="27">
        <v>2.0</v>
      </c>
      <c r="DN89" s="2">
        <v>0.0</v>
      </c>
      <c r="DO89" s="27">
        <v>1.0</v>
      </c>
      <c r="DP89" s="2">
        <v>2.0</v>
      </c>
      <c r="DQ89" s="27">
        <v>3.0</v>
      </c>
      <c r="DR89" s="2">
        <v>1.0</v>
      </c>
      <c r="DS89" s="27">
        <v>2.0</v>
      </c>
      <c r="DT89" s="2">
        <v>1.0</v>
      </c>
      <c r="DU89" s="27">
        <v>2.0</v>
      </c>
      <c r="DV89" s="2">
        <v>0.0</v>
      </c>
      <c r="DW89" s="27">
        <v>1.0</v>
      </c>
      <c r="DX89" s="2">
        <v>1.0</v>
      </c>
      <c r="DY89" s="27">
        <v>2.0</v>
      </c>
      <c r="DZ89" s="2">
        <v>1.0</v>
      </c>
      <c r="EA89" s="27">
        <v>2.0</v>
      </c>
      <c r="EB89" s="2">
        <v>1.0</v>
      </c>
      <c r="EC89" s="27">
        <v>2.0</v>
      </c>
      <c r="ED89" s="2">
        <v>1.0</v>
      </c>
      <c r="EE89" s="27">
        <v>2.0</v>
      </c>
      <c r="EF89" s="2">
        <v>1.0</v>
      </c>
      <c r="EG89" s="27">
        <v>2.0</v>
      </c>
      <c r="EH89" s="2">
        <v>1.0</v>
      </c>
      <c r="EI89" s="27">
        <v>2.0</v>
      </c>
      <c r="EJ89" s="2" t="s">
        <v>238</v>
      </c>
      <c r="EK89" s="2" t="s">
        <v>390</v>
      </c>
      <c r="EL89" s="37">
        <v>4.0</v>
      </c>
      <c r="EM89" s="37">
        <v>2.0</v>
      </c>
      <c r="EN89" s="37">
        <v>0.0</v>
      </c>
      <c r="EO89" s="37">
        <v>1.0</v>
      </c>
      <c r="EP89" s="37">
        <v>1.0</v>
      </c>
      <c r="EQ89" s="37">
        <v>0.0</v>
      </c>
      <c r="ER89" s="37">
        <v>1.0</v>
      </c>
      <c r="ES89" s="2"/>
      <c r="ET89" s="2"/>
      <c r="EU89" s="2"/>
      <c r="EV89" s="2"/>
      <c r="EW89" s="37">
        <v>2.0</v>
      </c>
      <c r="EX89" s="2" t="s">
        <v>201</v>
      </c>
      <c r="EY89" s="43">
        <v>40360.0</v>
      </c>
      <c r="EZ89" s="2" t="s">
        <v>196</v>
      </c>
      <c r="FA89" s="2" t="s">
        <v>262</v>
      </c>
      <c r="FB89" s="2" t="s">
        <v>233</v>
      </c>
      <c r="FC89" s="2" t="s">
        <v>205</v>
      </c>
      <c r="FD89" s="71" t="s">
        <v>283</v>
      </c>
      <c r="FE89" s="37">
        <v>0.0</v>
      </c>
      <c r="FF89" s="37">
        <v>0.0</v>
      </c>
      <c r="FG89" s="37">
        <v>0.0</v>
      </c>
      <c r="FH89" s="37">
        <v>0.0</v>
      </c>
      <c r="FI89" s="37">
        <v>0.0</v>
      </c>
      <c r="FJ89" s="37">
        <v>0.0</v>
      </c>
      <c r="FK89" s="37">
        <v>1.0</v>
      </c>
      <c r="FL89" s="2"/>
      <c r="FM89" s="2" t="s">
        <v>205</v>
      </c>
      <c r="FN89" s="37">
        <v>0.0</v>
      </c>
      <c r="FO89" s="37">
        <v>0.0</v>
      </c>
      <c r="FP89" s="37">
        <v>0.0</v>
      </c>
      <c r="FQ89" s="37">
        <v>0.0</v>
      </c>
      <c r="FR89" s="37">
        <v>0.0</v>
      </c>
      <c r="FS89" s="37">
        <v>0.0</v>
      </c>
      <c r="FT89" s="37">
        <v>1.0</v>
      </c>
      <c r="FU89" s="2"/>
      <c r="FV89" s="2" t="s">
        <v>206</v>
      </c>
      <c r="FW89" s="37">
        <v>0.0</v>
      </c>
      <c r="FX89" s="37">
        <v>1.0</v>
      </c>
      <c r="FY89" s="37">
        <v>0.0</v>
      </c>
      <c r="FZ89" s="37">
        <v>0.0</v>
      </c>
      <c r="GA89" s="37">
        <v>3.0</v>
      </c>
      <c r="GB89" s="2" t="s">
        <v>270</v>
      </c>
      <c r="GC89" s="2" t="s">
        <v>243</v>
      </c>
      <c r="GD89" s="37">
        <v>4.0</v>
      </c>
      <c r="GE89" s="2"/>
      <c r="GF89" s="2" t="s">
        <v>209</v>
      </c>
      <c r="GG89" s="2"/>
      <c r="GH89" s="37">
        <v>2.0</v>
      </c>
      <c r="GI89" s="37">
        <v>2.0</v>
      </c>
      <c r="GJ89" s="37">
        <v>3.0</v>
      </c>
      <c r="GK89" s="37">
        <v>0.0</v>
      </c>
      <c r="GL89" s="37">
        <f t="shared" si="26"/>
        <v>4</v>
      </c>
      <c r="GM89" s="37">
        <f t="shared" si="27"/>
        <v>3</v>
      </c>
    </row>
    <row r="90" ht="15.75" customHeight="1">
      <c r="A90" s="1">
        <v>106.0</v>
      </c>
      <c r="B90" s="2" t="s">
        <v>333</v>
      </c>
      <c r="C90" s="2" t="s">
        <v>229</v>
      </c>
      <c r="D90" s="2" t="s">
        <v>264</v>
      </c>
      <c r="E90" s="80" t="s">
        <v>450</v>
      </c>
      <c r="F90" s="79">
        <v>2.0</v>
      </c>
      <c r="G90" s="2" t="s">
        <v>214</v>
      </c>
      <c r="H90" s="2" t="s">
        <v>370</v>
      </c>
      <c r="I90" s="81">
        <v>2.0</v>
      </c>
      <c r="J90" s="2">
        <v>12.0</v>
      </c>
      <c r="K90" s="2" t="s">
        <v>435</v>
      </c>
      <c r="L90" s="82">
        <v>11934.0</v>
      </c>
      <c r="M90" s="2">
        <v>1704.9</v>
      </c>
      <c r="N90" s="29">
        <v>0.454006405437</v>
      </c>
      <c r="O90" s="30">
        <v>0.09724958275</v>
      </c>
      <c r="P90" s="30">
        <v>0.356629236</v>
      </c>
      <c r="Q90" s="2">
        <v>2.943289</v>
      </c>
      <c r="R90" s="2">
        <v>164978.587902</v>
      </c>
      <c r="S90" s="2">
        <v>693.912823</v>
      </c>
      <c r="T90" s="2">
        <v>1.05728</v>
      </c>
      <c r="U90" s="2">
        <v>3.026007</v>
      </c>
      <c r="V90" s="2">
        <v>14770.342155</v>
      </c>
      <c r="W90" s="2">
        <v>260.269472</v>
      </c>
      <c r="X90" s="2">
        <v>1.169462</v>
      </c>
      <c r="Y90" s="2">
        <v>3.633345</v>
      </c>
      <c r="Z90" s="2">
        <v>2644.858223</v>
      </c>
      <c r="AA90" s="2">
        <v>113.128924</v>
      </c>
      <c r="AB90" s="2">
        <v>1.144208</v>
      </c>
      <c r="AC90" s="2">
        <v>3.321148</v>
      </c>
      <c r="AD90" s="2">
        <v>15678.145558</v>
      </c>
      <c r="AE90" s="2">
        <v>277.42868</v>
      </c>
      <c r="AF90" s="2">
        <v>1.114895</v>
      </c>
      <c r="AG90" s="2">
        <v>3.276509</v>
      </c>
      <c r="AH90" s="31">
        <v>0.145</v>
      </c>
      <c r="AI90" s="29">
        <v>2.472841524378981</v>
      </c>
      <c r="AJ90" s="30">
        <v>0.12937406036627852</v>
      </c>
      <c r="AK90" s="30">
        <v>0.4047416741552117</v>
      </c>
      <c r="AL90" s="37">
        <v>2.808587</v>
      </c>
      <c r="AM90" s="37">
        <v>160447.525045</v>
      </c>
      <c r="AN90" s="37">
        <v>569.712373</v>
      </c>
      <c r="AO90" s="37">
        <v>0.983014</v>
      </c>
      <c r="AP90" s="37">
        <v>0.683417</v>
      </c>
      <c r="AQ90" s="37">
        <v>4824.446333</v>
      </c>
      <c r="AR90" s="37">
        <v>133.601307</v>
      </c>
      <c r="AS90" s="37">
        <v>1.162762</v>
      </c>
      <c r="AT90" s="37">
        <v>1.447047</v>
      </c>
      <c r="AU90" s="37">
        <v>1016.173524</v>
      </c>
      <c r="AV90" s="37">
        <v>60.500339</v>
      </c>
      <c r="AW90" s="37">
        <v>1.23583</v>
      </c>
      <c r="AX90" s="37">
        <v>0.950168</v>
      </c>
      <c r="AY90" s="37">
        <v>6540.21288</v>
      </c>
      <c r="AZ90" s="37">
        <v>140.79744</v>
      </c>
      <c r="BA90" s="37">
        <v>0.952801</v>
      </c>
      <c r="BB90" s="37">
        <v>1.022575</v>
      </c>
      <c r="BC90" s="31">
        <v>0.133</v>
      </c>
      <c r="BD90" s="32">
        <v>0.135</v>
      </c>
      <c r="BE90" s="31">
        <v>0.145</v>
      </c>
      <c r="BF90" s="31">
        <v>0.139</v>
      </c>
      <c r="BG90" s="31">
        <v>0.143</v>
      </c>
      <c r="BH90" s="31">
        <v>0.13</v>
      </c>
      <c r="BI90" s="34"/>
      <c r="BJ90" s="34"/>
      <c r="BK90" s="34"/>
      <c r="BL90" s="34"/>
      <c r="BM90" s="34"/>
      <c r="BN90" s="34"/>
      <c r="BO90" s="34"/>
      <c r="BP90" s="34"/>
      <c r="BQ90" s="35">
        <f t="shared" si="1"/>
        <v>5</v>
      </c>
      <c r="BR90" s="36">
        <v>0.6814059893718153</v>
      </c>
      <c r="BS90" s="37">
        <v>0.1680241631268312</v>
      </c>
      <c r="BT90" s="38">
        <v>0.49207865542906054</v>
      </c>
      <c r="BU90" s="39">
        <v>0.138</v>
      </c>
      <c r="BV90" s="37">
        <v>2.6867608</v>
      </c>
      <c r="BW90" s="37">
        <v>1327.381903</v>
      </c>
      <c r="BX90" s="37">
        <v>70.587977</v>
      </c>
      <c r="BY90" s="37">
        <v>0.9536814</v>
      </c>
      <c r="BZ90" s="37">
        <v>1.2309937999999998</v>
      </c>
      <c r="CA90" s="37">
        <v>143884.76478340002</v>
      </c>
      <c r="CB90" s="37">
        <v>562.8720414000001</v>
      </c>
      <c r="CC90" s="37">
        <v>0.9806424</v>
      </c>
      <c r="CD90" s="37">
        <v>0.6752122</v>
      </c>
      <c r="CE90" s="37">
        <v>5509.600718600001</v>
      </c>
      <c r="CF90" s="37">
        <v>139.0734758</v>
      </c>
      <c r="CG90" s="37">
        <v>1.174505</v>
      </c>
      <c r="CH90" s="37">
        <v>1.4640746</v>
      </c>
      <c r="CI90" s="37">
        <v>8842.1057134</v>
      </c>
      <c r="CJ90" s="2">
        <v>167.5751268</v>
      </c>
      <c r="CK90" s="2">
        <v>0.9546851999999999</v>
      </c>
      <c r="CL90" s="2">
        <v>1.0410962</v>
      </c>
      <c r="CM90" s="40">
        <f t="shared" si="2"/>
        <v>4.285714286</v>
      </c>
      <c r="CN90" s="41">
        <f t="shared" si="3"/>
        <v>4.666666667</v>
      </c>
      <c r="CO90" s="2">
        <v>6.0</v>
      </c>
      <c r="CP90" s="2">
        <v>2.0</v>
      </c>
      <c r="CQ90" s="2">
        <v>1.0</v>
      </c>
      <c r="CR90" s="2">
        <v>5.0</v>
      </c>
      <c r="CS90" s="2">
        <v>5.0</v>
      </c>
      <c r="CT90" s="2">
        <v>5.0</v>
      </c>
      <c r="CU90" s="2">
        <v>6.0</v>
      </c>
      <c r="CV90" s="2">
        <v>6.0</v>
      </c>
      <c r="CW90" s="2">
        <v>6.0</v>
      </c>
      <c r="CX90" s="2">
        <f t="shared" si="4"/>
        <v>9</v>
      </c>
      <c r="CY90" s="42" t="str">
        <f t="shared" si="35"/>
        <v>0</v>
      </c>
      <c r="CZ90" s="42" t="str">
        <f t="shared" si="6"/>
        <v>0</v>
      </c>
      <c r="DA90" s="2">
        <f t="shared" si="7"/>
        <v>2</v>
      </c>
      <c r="DB90" s="42" t="str">
        <f t="shared" si="36"/>
        <v>0</v>
      </c>
      <c r="DC90" s="42" t="str">
        <f t="shared" si="8"/>
        <v>0</v>
      </c>
      <c r="DD90" s="2">
        <v>2.0</v>
      </c>
      <c r="DE90" s="27">
        <v>3.0</v>
      </c>
      <c r="DF90" s="2">
        <v>0.0</v>
      </c>
      <c r="DG90" s="27">
        <v>1.0</v>
      </c>
      <c r="DH90" s="2">
        <v>2.0</v>
      </c>
      <c r="DI90" s="27">
        <v>3.0</v>
      </c>
      <c r="DJ90" s="2">
        <v>1.0</v>
      </c>
      <c r="DK90" s="27">
        <v>2.0</v>
      </c>
      <c r="DL90" s="2">
        <v>0.0</v>
      </c>
      <c r="DM90" s="27">
        <v>1.0</v>
      </c>
      <c r="DN90" s="2">
        <v>1.0</v>
      </c>
      <c r="DO90" s="27">
        <v>2.0</v>
      </c>
      <c r="DP90" s="2">
        <v>1.0</v>
      </c>
      <c r="DQ90" s="27">
        <v>2.0</v>
      </c>
      <c r="DR90" s="2">
        <v>1.0</v>
      </c>
      <c r="DS90" s="27">
        <v>2.0</v>
      </c>
      <c r="DT90" s="2">
        <v>1.0</v>
      </c>
      <c r="DU90" s="27">
        <v>2.0</v>
      </c>
      <c r="DV90" s="2">
        <v>0.0</v>
      </c>
      <c r="DW90" s="27">
        <v>1.0</v>
      </c>
      <c r="DX90" s="2">
        <v>1.0</v>
      </c>
      <c r="DY90" s="27">
        <v>2.0</v>
      </c>
      <c r="DZ90" s="2">
        <v>1.0</v>
      </c>
      <c r="EA90" s="27">
        <v>2.0</v>
      </c>
      <c r="EB90" s="2">
        <v>0.0</v>
      </c>
      <c r="EC90" s="27">
        <v>1.0</v>
      </c>
      <c r="ED90" s="2">
        <v>1.0</v>
      </c>
      <c r="EE90" s="27">
        <v>2.0</v>
      </c>
      <c r="EF90" s="2">
        <v>1.0</v>
      </c>
      <c r="EG90" s="27">
        <v>2.0</v>
      </c>
      <c r="EH90" s="2">
        <v>0.0</v>
      </c>
      <c r="EI90" s="27">
        <v>1.0</v>
      </c>
      <c r="EJ90" s="2" t="s">
        <v>199</v>
      </c>
      <c r="EK90" s="2" t="s">
        <v>372</v>
      </c>
      <c r="EL90" s="37">
        <v>4.0</v>
      </c>
      <c r="EM90" s="37">
        <v>2.0</v>
      </c>
      <c r="EN90" s="37">
        <v>0.0</v>
      </c>
      <c r="EO90" s="37">
        <v>1.0</v>
      </c>
      <c r="EP90" s="37">
        <v>1.0</v>
      </c>
      <c r="EQ90" s="37">
        <v>0.0</v>
      </c>
      <c r="ER90" s="37">
        <v>1.0</v>
      </c>
      <c r="ES90" s="2"/>
      <c r="ET90" s="2"/>
      <c r="EU90" s="2"/>
      <c r="EV90" s="2"/>
      <c r="EW90" s="37">
        <v>3.0</v>
      </c>
      <c r="EX90" s="2" t="s">
        <v>201</v>
      </c>
      <c r="EY90" s="43">
        <v>40544.0</v>
      </c>
      <c r="EZ90" s="2" t="s">
        <v>214</v>
      </c>
      <c r="FA90" s="2" t="s">
        <v>262</v>
      </c>
      <c r="FB90" s="2" t="s">
        <v>233</v>
      </c>
      <c r="FC90" s="2" t="s">
        <v>204</v>
      </c>
      <c r="FD90" s="2" t="s">
        <v>205</v>
      </c>
      <c r="FE90" s="37">
        <v>0.0</v>
      </c>
      <c r="FF90" s="37">
        <v>0.0</v>
      </c>
      <c r="FG90" s="37">
        <v>0.0</v>
      </c>
      <c r="FH90" s="37">
        <v>0.0</v>
      </c>
      <c r="FI90" s="37">
        <v>0.0</v>
      </c>
      <c r="FJ90" s="37">
        <v>0.0</v>
      </c>
      <c r="FK90" s="37">
        <v>1.0</v>
      </c>
      <c r="FL90" s="2" t="s">
        <v>431</v>
      </c>
      <c r="FM90" s="2" t="s">
        <v>205</v>
      </c>
      <c r="FN90" s="37">
        <v>0.0</v>
      </c>
      <c r="FO90" s="37">
        <v>0.0</v>
      </c>
      <c r="FP90" s="37">
        <v>0.0</v>
      </c>
      <c r="FQ90" s="37">
        <v>0.0</v>
      </c>
      <c r="FR90" s="37">
        <v>0.0</v>
      </c>
      <c r="FS90" s="37">
        <v>0.0</v>
      </c>
      <c r="FT90" s="37">
        <v>1.0</v>
      </c>
      <c r="FU90" s="2" t="s">
        <v>431</v>
      </c>
      <c r="FV90" s="2" t="s">
        <v>217</v>
      </c>
      <c r="FW90" s="37">
        <v>1.0</v>
      </c>
      <c r="FX90" s="37">
        <v>0.0</v>
      </c>
      <c r="FY90" s="37">
        <v>1.0</v>
      </c>
      <c r="FZ90" s="37">
        <v>0.0</v>
      </c>
      <c r="GA90" s="24"/>
      <c r="GB90" s="2" t="s">
        <v>270</v>
      </c>
      <c r="GC90" s="2" t="s">
        <v>208</v>
      </c>
      <c r="GD90" s="37">
        <v>4.0</v>
      </c>
      <c r="GE90" s="2"/>
      <c r="GF90" s="2" t="s">
        <v>286</v>
      </c>
      <c r="GG90" s="2" t="s">
        <v>451</v>
      </c>
      <c r="GH90" s="37">
        <v>1.0</v>
      </c>
      <c r="GI90" s="37">
        <v>2.0</v>
      </c>
      <c r="GJ90" s="37">
        <v>2.0</v>
      </c>
      <c r="GK90" s="37">
        <v>1.0</v>
      </c>
      <c r="GL90" s="37">
        <f t="shared" si="26"/>
        <v>3</v>
      </c>
      <c r="GM90" s="37">
        <f t="shared" si="27"/>
        <v>3</v>
      </c>
    </row>
    <row r="91" ht="15.75" customHeight="1">
      <c r="A91" s="1">
        <v>107.0</v>
      </c>
      <c r="B91" s="2" t="s">
        <v>348</v>
      </c>
      <c r="C91" s="2" t="s">
        <v>452</v>
      </c>
      <c r="D91" s="2" t="s">
        <v>453</v>
      </c>
      <c r="E91" s="80" t="s">
        <v>454</v>
      </c>
      <c r="F91" s="2">
        <v>2.0</v>
      </c>
      <c r="G91" s="2" t="s">
        <v>214</v>
      </c>
      <c r="H91" s="2" t="s">
        <v>370</v>
      </c>
      <c r="I91" s="81">
        <v>2.0</v>
      </c>
      <c r="J91" s="2">
        <v>12.0</v>
      </c>
      <c r="K91" s="2" t="s">
        <v>435</v>
      </c>
      <c r="L91" s="80"/>
      <c r="M91" s="2"/>
      <c r="N91" s="29">
        <v>0.9148097908499204</v>
      </c>
      <c r="O91" s="30">
        <v>0.12764912868808345</v>
      </c>
      <c r="P91" s="30">
        <v>0.4450091816186681</v>
      </c>
      <c r="Q91" s="2">
        <v>4.054054</v>
      </c>
      <c r="R91" s="2">
        <v>250910.010811</v>
      </c>
      <c r="S91" s="2">
        <v>727.896676</v>
      </c>
      <c r="T91" s="2">
        <v>1.054912</v>
      </c>
      <c r="U91" s="2">
        <v>3.076255</v>
      </c>
      <c r="V91" s="2">
        <v>12881.837838</v>
      </c>
      <c r="W91" s="2">
        <v>275.482279</v>
      </c>
      <c r="X91" s="2">
        <v>1.121089</v>
      </c>
      <c r="Y91" s="2">
        <v>3.613306</v>
      </c>
      <c r="Z91" s="2">
        <v>588.778378</v>
      </c>
      <c r="AA91" s="2">
        <v>59.995309</v>
      </c>
      <c r="AB91" s="2">
        <v>1.056771</v>
      </c>
      <c r="AC91" s="2">
        <v>3.338765</v>
      </c>
      <c r="AD91" s="2">
        <v>4351.454054</v>
      </c>
      <c r="AE91" s="2">
        <v>164.273671</v>
      </c>
      <c r="AF91" s="2">
        <v>1.054728</v>
      </c>
      <c r="AG91" s="2">
        <v>3.231592</v>
      </c>
      <c r="AH91" s="92">
        <v>0.12</v>
      </c>
      <c r="AI91" s="40">
        <v>3.0108869680075636</v>
      </c>
      <c r="AJ91" s="41">
        <v>0.08166030942948634</v>
      </c>
      <c r="AK91" s="41">
        <v>0.5917356475795477</v>
      </c>
      <c r="AL91" s="37">
        <v>3.327532</v>
      </c>
      <c r="AM91" s="37">
        <v>294027.941456</v>
      </c>
      <c r="AN91" s="37">
        <v>600.397379</v>
      </c>
      <c r="AO91" s="37">
        <v>0.981727</v>
      </c>
      <c r="AP91" s="37">
        <v>0.720224</v>
      </c>
      <c r="AQ91" s="37">
        <v>5079.791139</v>
      </c>
      <c r="AR91" s="37">
        <v>138.51304</v>
      </c>
      <c r="AS91" s="37">
        <v>1.120153</v>
      </c>
      <c r="AT91" s="37">
        <v>1.440053</v>
      </c>
      <c r="AU91" s="37">
        <v>506.265823</v>
      </c>
      <c r="AV91" s="37">
        <v>44.687794</v>
      </c>
      <c r="AW91" s="37">
        <v>1.259635</v>
      </c>
      <c r="AX91" s="37">
        <v>0.931192</v>
      </c>
      <c r="AY91" s="37">
        <v>3547.208861</v>
      </c>
      <c r="AZ91" s="37">
        <v>106.34663</v>
      </c>
      <c r="BA91" s="37">
        <v>0.942984</v>
      </c>
      <c r="BB91" s="37">
        <v>1.044116</v>
      </c>
      <c r="BC91" s="93">
        <v>0.122</v>
      </c>
      <c r="BD91" s="32">
        <v>0.135</v>
      </c>
      <c r="BE91" s="92">
        <v>0.12</v>
      </c>
      <c r="BF91" s="93">
        <v>0.128</v>
      </c>
      <c r="BG91" s="93">
        <v>0.13</v>
      </c>
      <c r="BH91" s="93">
        <v>0.108</v>
      </c>
      <c r="BI91" s="34"/>
      <c r="BJ91" s="34"/>
      <c r="BK91" s="34"/>
      <c r="BL91" s="34"/>
      <c r="BM91" s="34"/>
      <c r="BN91" s="34"/>
      <c r="BO91" s="34"/>
      <c r="BP91" s="34"/>
      <c r="BQ91" s="35">
        <f t="shared" si="1"/>
        <v>5</v>
      </c>
      <c r="BR91" s="36">
        <v>0.8880011783335988</v>
      </c>
      <c r="BS91" s="37">
        <v>0.19230093886413155</v>
      </c>
      <c r="BT91" s="38">
        <v>0.5807372007131546</v>
      </c>
      <c r="BU91" s="39">
        <v>0.124</v>
      </c>
      <c r="BV91" s="37">
        <v>3.1015826</v>
      </c>
      <c r="BW91" s="37">
        <v>856.6324434</v>
      </c>
      <c r="BX91" s="37">
        <v>55.107711200000004</v>
      </c>
      <c r="BY91" s="37">
        <v>0.9481247999999999</v>
      </c>
      <c r="BZ91" s="37">
        <v>1.232038</v>
      </c>
      <c r="CA91" s="37">
        <v>262936.42944920005</v>
      </c>
      <c r="CB91" s="37">
        <v>591.4258456</v>
      </c>
      <c r="CC91" s="37">
        <v>0.9927392000000002</v>
      </c>
      <c r="CD91" s="37">
        <v>0.7094623999999999</v>
      </c>
      <c r="CE91" s="37">
        <v>5245.9287052</v>
      </c>
      <c r="CF91" s="37">
        <v>136.8501894</v>
      </c>
      <c r="CG91" s="37">
        <v>1.1495718</v>
      </c>
      <c r="CH91" s="37">
        <v>1.4400454</v>
      </c>
      <c r="CI91" s="37">
        <v>5626.460564399999</v>
      </c>
      <c r="CJ91" s="2">
        <v>129.6077184</v>
      </c>
      <c r="CK91" s="2">
        <v>0.9491674</v>
      </c>
      <c r="CL91" s="2">
        <v>1.0329577999999997</v>
      </c>
      <c r="CM91" s="73">
        <f t="shared" si="2"/>
        <v>5.285714286</v>
      </c>
      <c r="CN91" s="74">
        <f t="shared" si="3"/>
        <v>5.444444444</v>
      </c>
      <c r="CO91" s="27">
        <v>6.0</v>
      </c>
      <c r="CP91" s="27">
        <v>4.0</v>
      </c>
      <c r="CQ91" s="27">
        <v>6.0</v>
      </c>
      <c r="CR91" s="27">
        <v>6.0</v>
      </c>
      <c r="CS91" s="27">
        <v>6.0</v>
      </c>
      <c r="CT91" s="27">
        <v>4.0</v>
      </c>
      <c r="CU91" s="27">
        <v>5.0</v>
      </c>
      <c r="CV91" s="27">
        <v>6.0</v>
      </c>
      <c r="CW91" s="27">
        <v>6.0</v>
      </c>
      <c r="CX91" s="27">
        <f t="shared" si="4"/>
        <v>0</v>
      </c>
      <c r="CY91" s="75" t="str">
        <f t="shared" si="35"/>
        <v>0</v>
      </c>
      <c r="CZ91" s="75" t="str">
        <f t="shared" si="6"/>
        <v>0</v>
      </c>
      <c r="DA91" s="27">
        <f t="shared" si="7"/>
        <v>1</v>
      </c>
      <c r="DB91" s="75" t="str">
        <f t="shared" si="36"/>
        <v>0</v>
      </c>
      <c r="DC91" s="75" t="str">
        <f t="shared" si="8"/>
        <v>0</v>
      </c>
      <c r="DD91" s="27">
        <v>0.0</v>
      </c>
      <c r="DE91" s="27">
        <v>1.0</v>
      </c>
      <c r="DF91" s="27">
        <v>0.0</v>
      </c>
      <c r="DG91" s="27">
        <v>1.0</v>
      </c>
      <c r="DH91" s="27">
        <v>0.0</v>
      </c>
      <c r="DI91" s="27">
        <v>1.0</v>
      </c>
      <c r="DJ91" s="27">
        <v>0.0</v>
      </c>
      <c r="DK91" s="27">
        <v>1.0</v>
      </c>
      <c r="DL91" s="27">
        <v>0.0</v>
      </c>
      <c r="DM91" s="27">
        <v>1.0</v>
      </c>
      <c r="DN91" s="27">
        <v>0.0</v>
      </c>
      <c r="DO91" s="27">
        <v>1.0</v>
      </c>
      <c r="DP91" s="27">
        <v>0.0</v>
      </c>
      <c r="DQ91" s="27">
        <v>1.0</v>
      </c>
      <c r="DR91" s="27">
        <v>0.0</v>
      </c>
      <c r="DS91" s="27">
        <v>1.0</v>
      </c>
      <c r="DT91" s="27">
        <v>0.0</v>
      </c>
      <c r="DU91" s="27">
        <v>1.0</v>
      </c>
      <c r="DV91" s="27">
        <v>0.0</v>
      </c>
      <c r="DW91" s="27">
        <v>1.0</v>
      </c>
      <c r="DX91" s="27">
        <v>0.0</v>
      </c>
      <c r="DY91" s="27">
        <v>1.0</v>
      </c>
      <c r="DZ91" s="27">
        <v>0.0</v>
      </c>
      <c r="EA91" s="27">
        <v>1.0</v>
      </c>
      <c r="EB91" s="27">
        <v>1.0</v>
      </c>
      <c r="EC91" s="27">
        <v>2.0</v>
      </c>
      <c r="ED91" s="27">
        <v>2.0</v>
      </c>
      <c r="EE91" s="27">
        <v>3.0</v>
      </c>
      <c r="EF91" s="27">
        <v>0.0</v>
      </c>
      <c r="EG91" s="27">
        <v>1.0</v>
      </c>
      <c r="EH91" s="27">
        <v>0.0</v>
      </c>
      <c r="EI91" s="27">
        <v>1.0</v>
      </c>
      <c r="EJ91" s="2" t="s">
        <v>199</v>
      </c>
      <c r="EK91" s="2" t="s">
        <v>372</v>
      </c>
      <c r="EL91" s="37">
        <v>5.0</v>
      </c>
      <c r="EM91" s="37">
        <v>2.0</v>
      </c>
      <c r="EN91" s="37">
        <v>0.0</v>
      </c>
      <c r="EO91" s="37">
        <v>0.0</v>
      </c>
      <c r="EP91" s="37">
        <v>1.0</v>
      </c>
      <c r="EQ91" s="37">
        <v>2.0</v>
      </c>
      <c r="ER91" s="37">
        <v>0.0</v>
      </c>
      <c r="ES91" s="37">
        <v>0.0</v>
      </c>
      <c r="ET91" s="37">
        <v>1.0</v>
      </c>
      <c r="EU91" s="37">
        <v>0.0</v>
      </c>
      <c r="EV91" s="2"/>
      <c r="EW91" s="37">
        <v>2.0</v>
      </c>
      <c r="EX91" s="2" t="s">
        <v>201</v>
      </c>
      <c r="EY91" s="43">
        <v>40210.0</v>
      </c>
      <c r="EZ91" s="2" t="s">
        <v>214</v>
      </c>
      <c r="FA91" s="2" t="s">
        <v>262</v>
      </c>
      <c r="FB91" s="2" t="s">
        <v>326</v>
      </c>
      <c r="FC91" s="2" t="s">
        <v>294</v>
      </c>
      <c r="FD91" s="2" t="s">
        <v>205</v>
      </c>
      <c r="FE91" s="37">
        <v>0.0</v>
      </c>
      <c r="FF91" s="37">
        <v>0.0</v>
      </c>
      <c r="FG91" s="37">
        <v>0.0</v>
      </c>
      <c r="FH91" s="37">
        <v>0.0</v>
      </c>
      <c r="FI91" s="37">
        <v>0.0</v>
      </c>
      <c r="FJ91" s="37">
        <v>0.0</v>
      </c>
      <c r="FK91" s="37">
        <v>1.0</v>
      </c>
      <c r="FL91" s="2"/>
      <c r="FM91" s="2" t="s">
        <v>205</v>
      </c>
      <c r="FN91" s="37">
        <v>0.0</v>
      </c>
      <c r="FO91" s="37">
        <v>0.0</v>
      </c>
      <c r="FP91" s="37">
        <v>0.0</v>
      </c>
      <c r="FQ91" s="37">
        <v>0.0</v>
      </c>
      <c r="FR91" s="37">
        <v>0.0</v>
      </c>
      <c r="FS91" s="37">
        <v>0.0</v>
      </c>
      <c r="FT91" s="37">
        <v>1.0</v>
      </c>
      <c r="FU91" s="2"/>
      <c r="FV91" s="2" t="s">
        <v>206</v>
      </c>
      <c r="FW91" s="37">
        <v>0.0</v>
      </c>
      <c r="FX91" s="37">
        <v>1.0</v>
      </c>
      <c r="FY91" s="37">
        <v>1.0</v>
      </c>
      <c r="FZ91" s="37">
        <v>0.0</v>
      </c>
      <c r="GA91" s="37">
        <v>1.0</v>
      </c>
      <c r="GB91" s="2" t="s">
        <v>298</v>
      </c>
      <c r="GC91" s="2" t="s">
        <v>243</v>
      </c>
      <c r="GD91" s="37">
        <v>4.0</v>
      </c>
      <c r="GE91" s="2"/>
      <c r="GF91" s="2" t="s">
        <v>209</v>
      </c>
      <c r="GG91" s="2"/>
      <c r="GH91" s="37">
        <v>1.0</v>
      </c>
      <c r="GI91" s="37">
        <v>2.0</v>
      </c>
      <c r="GJ91" s="37">
        <v>1.0</v>
      </c>
      <c r="GK91" s="37">
        <v>1.0</v>
      </c>
      <c r="GL91" s="37">
        <f t="shared" si="26"/>
        <v>3</v>
      </c>
      <c r="GM91" s="37">
        <f t="shared" si="27"/>
        <v>2</v>
      </c>
    </row>
    <row r="92" ht="15.75" customHeight="1">
      <c r="A92" s="1">
        <v>108.0</v>
      </c>
      <c r="B92" s="2" t="s">
        <v>455</v>
      </c>
      <c r="C92" s="2" t="s">
        <v>267</v>
      </c>
      <c r="D92" s="2" t="s">
        <v>386</v>
      </c>
      <c r="E92" s="80" t="s">
        <v>456</v>
      </c>
      <c r="F92" s="79">
        <v>2.0</v>
      </c>
      <c r="G92" s="2" t="s">
        <v>214</v>
      </c>
      <c r="H92" s="2" t="s">
        <v>370</v>
      </c>
      <c r="I92" s="81">
        <v>2.0</v>
      </c>
      <c r="J92" s="2">
        <v>12.0</v>
      </c>
      <c r="K92" s="2" t="s">
        <v>435</v>
      </c>
      <c r="L92" s="82">
        <v>70029.0</v>
      </c>
      <c r="M92" s="2">
        <v>10004.1</v>
      </c>
      <c r="N92" s="29">
        <v>0.401561616</v>
      </c>
      <c r="O92" s="30">
        <v>0.1135823824</v>
      </c>
      <c r="P92" s="30">
        <v>0.3883365655</v>
      </c>
      <c r="Q92" s="2">
        <v>3.094395</v>
      </c>
      <c r="R92" s="2">
        <v>111263.094395</v>
      </c>
      <c r="S92" s="2">
        <v>649.889163</v>
      </c>
      <c r="T92" s="2">
        <v>1.0499</v>
      </c>
      <c r="U92" s="2">
        <v>2.960914</v>
      </c>
      <c r="V92" s="2">
        <v>10534.879056</v>
      </c>
      <c r="W92" s="2">
        <v>226.274911</v>
      </c>
      <c r="X92" s="2">
        <v>1.177038</v>
      </c>
      <c r="Y92" s="2">
        <v>3.54807</v>
      </c>
      <c r="Z92" s="2">
        <v>2136.59882</v>
      </c>
      <c r="AA92" s="2">
        <v>95.791195</v>
      </c>
      <c r="AB92" s="2">
        <v>1.140904</v>
      </c>
      <c r="AC92" s="2">
        <v>3.288411</v>
      </c>
      <c r="AD92" s="2">
        <v>12089.032448</v>
      </c>
      <c r="AE92" s="2">
        <v>232.555119</v>
      </c>
      <c r="AF92" s="2">
        <v>1.113899</v>
      </c>
      <c r="AG92" s="2">
        <v>3.202057</v>
      </c>
      <c r="AH92" s="33">
        <v>0.135</v>
      </c>
      <c r="AI92" s="29">
        <v>1.8985933808399682</v>
      </c>
      <c r="AJ92" s="30">
        <v>0.12282989889513543</v>
      </c>
      <c r="AK92" s="30">
        <v>0.4994358023146509</v>
      </c>
      <c r="AL92" s="37">
        <v>2.835106</v>
      </c>
      <c r="AM92" s="37">
        <v>137211.826596</v>
      </c>
      <c r="AN92" s="37">
        <v>553.943948</v>
      </c>
      <c r="AO92" s="37">
        <v>0.97637</v>
      </c>
      <c r="AP92" s="37">
        <v>0.664503</v>
      </c>
      <c r="AQ92" s="37">
        <v>4591.518085</v>
      </c>
      <c r="AR92" s="37">
        <v>128.922067</v>
      </c>
      <c r="AS92" s="37">
        <v>1.164906</v>
      </c>
      <c r="AT92" s="37">
        <v>1.434994</v>
      </c>
      <c r="AU92" s="37">
        <v>1049.007447</v>
      </c>
      <c r="AV92" s="37">
        <v>61.023086</v>
      </c>
      <c r="AW92" s="37">
        <v>1.238831</v>
      </c>
      <c r="AX92" s="37">
        <v>0.951124</v>
      </c>
      <c r="AY92" s="37">
        <v>6871.226596</v>
      </c>
      <c r="AZ92" s="37">
        <v>144.548589</v>
      </c>
      <c r="BA92" s="37">
        <v>0.955091</v>
      </c>
      <c r="BB92" s="37">
        <v>1.027732</v>
      </c>
      <c r="BC92" s="31">
        <v>0.132</v>
      </c>
      <c r="BD92" s="32">
        <v>0.135</v>
      </c>
      <c r="BE92" s="33">
        <v>0.135</v>
      </c>
      <c r="BF92" s="31">
        <v>0.131</v>
      </c>
      <c r="BG92" s="31">
        <v>0.138</v>
      </c>
      <c r="BH92" s="31">
        <v>0.134</v>
      </c>
      <c r="BI92" s="31">
        <v>0.145</v>
      </c>
      <c r="BJ92" s="34"/>
      <c r="BK92" s="34"/>
      <c r="BL92" s="34"/>
      <c r="BM92" s="34"/>
      <c r="BN92" s="34"/>
      <c r="BO92" s="34"/>
      <c r="BP92" s="34"/>
      <c r="BQ92" s="35">
        <f t="shared" si="1"/>
        <v>6</v>
      </c>
      <c r="BR92" s="36">
        <v>0.6335065480851911</v>
      </c>
      <c r="BS92" s="37">
        <v>0.14841693703581224</v>
      </c>
      <c r="BT92" s="38">
        <v>0.4818194790958881</v>
      </c>
      <c r="BU92" s="39">
        <v>0.136</v>
      </c>
      <c r="BV92" s="37">
        <v>2.7817876666666668</v>
      </c>
      <c r="BW92" s="37">
        <v>1417.0014248333334</v>
      </c>
      <c r="BX92" s="37">
        <v>71.23599233333334</v>
      </c>
      <c r="BY92" s="37">
        <v>0.9583916666666669</v>
      </c>
      <c r="BZ92" s="37">
        <v>1.2343334999999998</v>
      </c>
      <c r="CA92" s="37">
        <v>133520.0532695</v>
      </c>
      <c r="CB92" s="37">
        <v>558.5112105</v>
      </c>
      <c r="CC92" s="37">
        <v>0.9914713333333333</v>
      </c>
      <c r="CD92" s="37">
        <v>0.6699811666666666</v>
      </c>
      <c r="CE92" s="37">
        <v>5574.809303000001</v>
      </c>
      <c r="CF92" s="37">
        <v>142.05980733333334</v>
      </c>
      <c r="CG92" s="37">
        <v>1.1858626666666667</v>
      </c>
      <c r="CH92" s="37">
        <v>1.4511701666666665</v>
      </c>
      <c r="CI92" s="37">
        <v>9180.713474499998</v>
      </c>
      <c r="CJ92" s="2">
        <v>166.84425966666666</v>
      </c>
      <c r="CK92" s="2">
        <v>0.9618430000000001</v>
      </c>
      <c r="CL92" s="2">
        <v>1.0553358333333334</v>
      </c>
      <c r="CM92" s="40">
        <f t="shared" si="2"/>
        <v>3.571428571</v>
      </c>
      <c r="CN92" s="41">
        <f t="shared" si="3"/>
        <v>3.555555556</v>
      </c>
      <c r="CO92" s="2">
        <v>5.0</v>
      </c>
      <c r="CP92" s="2">
        <v>2.0</v>
      </c>
      <c r="CQ92" s="2">
        <v>3.0</v>
      </c>
      <c r="CR92" s="2">
        <v>3.0</v>
      </c>
      <c r="CS92" s="2">
        <v>5.0</v>
      </c>
      <c r="CT92" s="2">
        <v>3.0</v>
      </c>
      <c r="CU92" s="2">
        <v>4.0</v>
      </c>
      <c r="CV92" s="2">
        <v>3.0</v>
      </c>
      <c r="CW92" s="2">
        <v>4.0</v>
      </c>
      <c r="CX92" s="2">
        <f t="shared" si="4"/>
        <v>4</v>
      </c>
      <c r="CY92" s="42" t="str">
        <f t="shared" si="35"/>
        <v>0</v>
      </c>
      <c r="CZ92" s="42" t="str">
        <f t="shared" si="6"/>
        <v>0</v>
      </c>
      <c r="DA92" s="2">
        <f t="shared" si="7"/>
        <v>1</v>
      </c>
      <c r="DB92" s="42" t="str">
        <f t="shared" si="36"/>
        <v>0</v>
      </c>
      <c r="DC92" s="42" t="str">
        <f t="shared" si="8"/>
        <v>0</v>
      </c>
      <c r="DD92" s="2">
        <v>1.0</v>
      </c>
      <c r="DE92" s="27">
        <v>2.0</v>
      </c>
      <c r="DF92" s="2">
        <v>0.0</v>
      </c>
      <c r="DG92" s="27">
        <v>1.0</v>
      </c>
      <c r="DH92" s="2">
        <v>1.0</v>
      </c>
      <c r="DI92" s="27">
        <v>2.0</v>
      </c>
      <c r="DJ92" s="2">
        <v>0.0</v>
      </c>
      <c r="DK92" s="27">
        <v>1.0</v>
      </c>
      <c r="DL92" s="2">
        <v>1.0</v>
      </c>
      <c r="DM92" s="27">
        <v>2.0</v>
      </c>
      <c r="DN92" s="2">
        <v>0.0</v>
      </c>
      <c r="DO92" s="27">
        <v>1.0</v>
      </c>
      <c r="DP92" s="2">
        <v>0.0</v>
      </c>
      <c r="DQ92" s="27">
        <v>1.0</v>
      </c>
      <c r="DR92" s="2">
        <v>0.0</v>
      </c>
      <c r="DS92" s="27">
        <v>1.0</v>
      </c>
      <c r="DT92" s="2">
        <v>0.0</v>
      </c>
      <c r="DU92" s="27">
        <v>1.0</v>
      </c>
      <c r="DV92" s="2">
        <v>1.0</v>
      </c>
      <c r="DW92" s="27">
        <v>2.0</v>
      </c>
      <c r="DX92" s="2">
        <v>0.0</v>
      </c>
      <c r="DY92" s="27">
        <v>1.0</v>
      </c>
      <c r="DZ92" s="2">
        <v>0.0</v>
      </c>
      <c r="EA92" s="27">
        <v>1.0</v>
      </c>
      <c r="EB92" s="2">
        <v>1.0</v>
      </c>
      <c r="EC92" s="27">
        <v>2.0</v>
      </c>
      <c r="ED92" s="2">
        <v>0.0</v>
      </c>
      <c r="EE92" s="27">
        <v>1.0</v>
      </c>
      <c r="EF92" s="2">
        <v>1.0</v>
      </c>
      <c r="EG92" s="27">
        <v>2.0</v>
      </c>
      <c r="EH92" s="2">
        <v>1.0</v>
      </c>
      <c r="EI92" s="27">
        <v>2.0</v>
      </c>
      <c r="EJ92" s="2" t="s">
        <v>238</v>
      </c>
      <c r="EK92" s="2" t="s">
        <v>372</v>
      </c>
      <c r="EL92" s="37">
        <v>4.0</v>
      </c>
      <c r="EM92" s="37">
        <v>2.0</v>
      </c>
      <c r="EN92" s="37">
        <v>0.0</v>
      </c>
      <c r="EO92" s="37">
        <v>0.0</v>
      </c>
      <c r="EP92" s="37">
        <v>1.0</v>
      </c>
      <c r="EQ92" s="37">
        <v>1.0</v>
      </c>
      <c r="ER92" s="37">
        <v>1.0</v>
      </c>
      <c r="ES92" s="2"/>
      <c r="ET92" s="2"/>
      <c r="EU92" s="2"/>
      <c r="EV92" s="2"/>
      <c r="EW92" s="37">
        <v>2.0</v>
      </c>
      <c r="EX92" s="2" t="s">
        <v>201</v>
      </c>
      <c r="EY92" s="43">
        <v>40391.0</v>
      </c>
      <c r="EZ92" s="2" t="s">
        <v>214</v>
      </c>
      <c r="FA92" s="2" t="s">
        <v>262</v>
      </c>
      <c r="FB92" s="2" t="s">
        <v>233</v>
      </c>
      <c r="FC92" s="2" t="s">
        <v>205</v>
      </c>
      <c r="FD92" s="2" t="s">
        <v>205</v>
      </c>
      <c r="FE92" s="37">
        <v>0.0</v>
      </c>
      <c r="FF92" s="37">
        <v>0.0</v>
      </c>
      <c r="FG92" s="37">
        <v>0.0</v>
      </c>
      <c r="FH92" s="37">
        <v>1.0</v>
      </c>
      <c r="FI92" s="37">
        <v>0.0</v>
      </c>
      <c r="FJ92" s="37">
        <v>0.0</v>
      </c>
      <c r="FK92" s="37">
        <v>1.0</v>
      </c>
      <c r="FL92" s="2"/>
      <c r="FM92" s="2" t="s">
        <v>205</v>
      </c>
      <c r="FN92" s="37">
        <v>0.0</v>
      </c>
      <c r="FO92" s="37">
        <v>0.0</v>
      </c>
      <c r="FP92" s="37">
        <v>0.0</v>
      </c>
      <c r="FQ92" s="37">
        <v>1.0</v>
      </c>
      <c r="FR92" s="37">
        <v>0.0</v>
      </c>
      <c r="FS92" s="37">
        <v>0.0</v>
      </c>
      <c r="FT92" s="37">
        <v>1.0</v>
      </c>
      <c r="FU92" s="2"/>
      <c r="FV92" s="2" t="s">
        <v>206</v>
      </c>
      <c r="FW92" s="37">
        <v>1.0</v>
      </c>
      <c r="FX92" s="37">
        <v>1.0</v>
      </c>
      <c r="FY92" s="37">
        <v>1.0</v>
      </c>
      <c r="FZ92" s="37">
        <v>0.0</v>
      </c>
      <c r="GA92" s="37">
        <v>14.0</v>
      </c>
      <c r="GB92" s="2" t="s">
        <v>270</v>
      </c>
      <c r="GC92" s="2" t="s">
        <v>208</v>
      </c>
      <c r="GD92" s="37">
        <v>1.0</v>
      </c>
      <c r="GE92" s="2"/>
      <c r="GF92" s="2" t="s">
        <v>209</v>
      </c>
      <c r="GG92" s="2"/>
      <c r="GH92" s="37">
        <v>2.0</v>
      </c>
      <c r="GI92" s="37">
        <v>0.0</v>
      </c>
      <c r="GJ92" s="37">
        <v>1.0</v>
      </c>
      <c r="GK92" s="37">
        <v>2.0</v>
      </c>
      <c r="GL92" s="37">
        <f t="shared" si="26"/>
        <v>2</v>
      </c>
      <c r="GM92" s="37">
        <f t="shared" si="27"/>
        <v>3</v>
      </c>
    </row>
    <row r="93" ht="15.75" customHeight="1">
      <c r="A93" s="1">
        <v>109.0</v>
      </c>
      <c r="B93" s="2" t="s">
        <v>348</v>
      </c>
      <c r="C93" s="2"/>
      <c r="D93" s="2" t="s">
        <v>457</v>
      </c>
      <c r="E93" s="80" t="s">
        <v>458</v>
      </c>
      <c r="F93" s="2">
        <v>2.0</v>
      </c>
      <c r="G93" s="2" t="s">
        <v>214</v>
      </c>
      <c r="H93" s="2" t="s">
        <v>370</v>
      </c>
      <c r="I93" s="81">
        <v>2.0</v>
      </c>
      <c r="J93" s="2">
        <v>12.0</v>
      </c>
      <c r="K93" s="2" t="s">
        <v>459</v>
      </c>
      <c r="L93" s="82">
        <v>60678.0</v>
      </c>
      <c r="M93" s="2">
        <v>8668.3</v>
      </c>
      <c r="N93" s="29">
        <v>0.285741992844</v>
      </c>
      <c r="O93" s="30">
        <v>0.003011658909</v>
      </c>
      <c r="P93" s="30">
        <v>0.06862149031</v>
      </c>
      <c r="Q93" s="2">
        <v>3.1375</v>
      </c>
      <c r="R93" s="2">
        <v>172038.95</v>
      </c>
      <c r="S93" s="2">
        <v>707.215187</v>
      </c>
      <c r="T93" s="2">
        <v>1.024729</v>
      </c>
      <c r="U93" s="2">
        <v>3.045676</v>
      </c>
      <c r="V93" s="2">
        <v>12673.808333</v>
      </c>
      <c r="W93" s="2">
        <v>264.095259</v>
      </c>
      <c r="X93" s="2">
        <v>1.138612</v>
      </c>
      <c r="Y93" s="2">
        <v>3.634323</v>
      </c>
      <c r="Z93" s="2">
        <v>1970.895833</v>
      </c>
      <c r="AA93" s="2">
        <v>98.529642</v>
      </c>
      <c r="AB93" s="2">
        <v>1.108747</v>
      </c>
      <c r="AC93" s="2">
        <v>3.351808</v>
      </c>
      <c r="AD93" s="2">
        <v>11201.833333</v>
      </c>
      <c r="AE93" s="2">
        <v>242.694263</v>
      </c>
      <c r="AF93" s="2">
        <v>1.082563</v>
      </c>
      <c r="AG93" s="2">
        <v>3.291263</v>
      </c>
      <c r="AH93" s="33">
        <v>0.145</v>
      </c>
      <c r="AI93" s="29">
        <v>1.7765647248626593</v>
      </c>
      <c r="AJ93" s="30">
        <v>0.07430691312936424</v>
      </c>
      <c r="AK93" s="30">
        <v>0.30911675012893464</v>
      </c>
      <c r="AL93" s="37">
        <v>2.830346</v>
      </c>
      <c r="AM93" s="37">
        <v>150749.609319</v>
      </c>
      <c r="AN93" s="37">
        <v>563.324563</v>
      </c>
      <c r="AO93" s="37">
        <v>0.965491</v>
      </c>
      <c r="AP93" s="37">
        <v>0.675755</v>
      </c>
      <c r="AQ93" s="37">
        <v>4845.841099</v>
      </c>
      <c r="AR93" s="37">
        <v>132.181485</v>
      </c>
      <c r="AS93" s="37">
        <v>1.154166</v>
      </c>
      <c r="AT93" s="37">
        <v>1.446001</v>
      </c>
      <c r="AU93" s="37">
        <v>1009.492234</v>
      </c>
      <c r="AV93" s="37">
        <v>59.936447</v>
      </c>
      <c r="AW93" s="37">
        <v>1.228823</v>
      </c>
      <c r="AX93" s="37">
        <v>0.945383</v>
      </c>
      <c r="AY93" s="37">
        <v>6546.710872</v>
      </c>
      <c r="AZ93" s="37">
        <v>140.764171</v>
      </c>
      <c r="BA93" s="37">
        <v>0.949328</v>
      </c>
      <c r="BB93" s="37">
        <v>1.021106</v>
      </c>
      <c r="BC93" s="31">
        <v>0.141</v>
      </c>
      <c r="BD93" s="32">
        <v>0.135</v>
      </c>
      <c r="BE93" s="33">
        <v>0.145</v>
      </c>
      <c r="BF93" s="31">
        <v>0.144</v>
      </c>
      <c r="BG93" s="31">
        <v>0.148</v>
      </c>
      <c r="BH93" s="31">
        <v>0.147</v>
      </c>
      <c r="BI93" s="31">
        <v>0.139</v>
      </c>
      <c r="BJ93" s="31">
        <v>0.135</v>
      </c>
      <c r="BK93" s="31">
        <v>0.13</v>
      </c>
      <c r="BL93" s="31"/>
      <c r="BM93" s="31"/>
      <c r="BN93" s="31"/>
      <c r="BO93" s="31"/>
      <c r="BP93" s="31"/>
      <c r="BQ93" s="35">
        <f t="shared" si="1"/>
        <v>8</v>
      </c>
      <c r="BR93" s="36">
        <v>0.5057359411111664</v>
      </c>
      <c r="BS93" s="37">
        <v>0.14468417296648803</v>
      </c>
      <c r="BT93" s="38">
        <v>0.42247741502719743</v>
      </c>
      <c r="BU93" s="39">
        <v>0.14</v>
      </c>
      <c r="BV93" s="37">
        <v>2.767171125</v>
      </c>
      <c r="BW93" s="37">
        <v>989.327059875</v>
      </c>
      <c r="BX93" s="37">
        <v>58.759297000000004</v>
      </c>
      <c r="BY93" s="37">
        <v>0.8908575</v>
      </c>
      <c r="BZ93" s="37">
        <v>1.233890875</v>
      </c>
      <c r="CA93" s="37">
        <v>135306.69360675</v>
      </c>
      <c r="CB93" s="37">
        <v>552.4132662500001</v>
      </c>
      <c r="CC93" s="37">
        <v>0.8808122500000001</v>
      </c>
      <c r="CD93" s="37">
        <v>0.6626665</v>
      </c>
      <c r="CE93" s="37">
        <v>4676.562946125</v>
      </c>
      <c r="CF93" s="37">
        <v>123.511361625</v>
      </c>
      <c r="CG93" s="37">
        <v>1.090190625</v>
      </c>
      <c r="CH93" s="37">
        <v>1.43621525</v>
      </c>
      <c r="CI93" s="37">
        <v>6917.804282</v>
      </c>
      <c r="CJ93" s="2">
        <v>141.0696135</v>
      </c>
      <c r="CK93" s="2">
        <v>0.918902625</v>
      </c>
      <c r="CL93" s="2">
        <v>0.9964635000000001</v>
      </c>
      <c r="CM93" s="73">
        <f t="shared" si="2"/>
        <v>2.571428571</v>
      </c>
      <c r="CN93" s="74">
        <f t="shared" si="3"/>
        <v>3</v>
      </c>
      <c r="CO93" s="27">
        <v>5.0</v>
      </c>
      <c r="CP93" s="27">
        <v>2.0</v>
      </c>
      <c r="CQ93" s="27">
        <v>2.0</v>
      </c>
      <c r="CR93" s="27">
        <v>2.0</v>
      </c>
      <c r="CS93" s="27">
        <v>3.0</v>
      </c>
      <c r="CT93" s="27">
        <v>1.0</v>
      </c>
      <c r="CU93" s="27">
        <v>3.0</v>
      </c>
      <c r="CV93" s="27">
        <v>5.0</v>
      </c>
      <c r="CW93" s="27">
        <v>4.0</v>
      </c>
      <c r="CX93" s="27">
        <f t="shared" si="4"/>
        <v>11</v>
      </c>
      <c r="CY93" s="75" t="str">
        <f t="shared" si="35"/>
        <v>1</v>
      </c>
      <c r="CZ93" s="75" t="str">
        <f t="shared" si="6"/>
        <v>1</v>
      </c>
      <c r="DA93" s="27">
        <f t="shared" si="7"/>
        <v>3</v>
      </c>
      <c r="DB93" s="75" t="str">
        <f t="shared" si="36"/>
        <v>1</v>
      </c>
      <c r="DC93" s="75" t="str">
        <f t="shared" si="8"/>
        <v>0</v>
      </c>
      <c r="DD93" s="27">
        <v>1.0</v>
      </c>
      <c r="DE93" s="27">
        <v>2.0</v>
      </c>
      <c r="DF93" s="27">
        <v>1.0</v>
      </c>
      <c r="DG93" s="27">
        <v>2.0</v>
      </c>
      <c r="DH93" s="27">
        <v>1.0</v>
      </c>
      <c r="DI93" s="27">
        <v>2.0</v>
      </c>
      <c r="DJ93" s="27">
        <v>1.0</v>
      </c>
      <c r="DK93" s="27">
        <v>2.0</v>
      </c>
      <c r="DL93" s="27">
        <v>1.0</v>
      </c>
      <c r="DM93" s="27">
        <v>2.0</v>
      </c>
      <c r="DN93" s="27">
        <v>1.0</v>
      </c>
      <c r="DO93" s="27">
        <v>2.0</v>
      </c>
      <c r="DP93" s="27">
        <v>2.0</v>
      </c>
      <c r="DQ93" s="27">
        <v>3.0</v>
      </c>
      <c r="DR93" s="27">
        <v>1.0</v>
      </c>
      <c r="DS93" s="27">
        <v>2.0</v>
      </c>
      <c r="DT93" s="27">
        <v>0.0</v>
      </c>
      <c r="DU93" s="27">
        <v>1.0</v>
      </c>
      <c r="DV93" s="27">
        <v>2.0</v>
      </c>
      <c r="DW93" s="27">
        <v>3.0</v>
      </c>
      <c r="DX93" s="27">
        <v>1.0</v>
      </c>
      <c r="DY93" s="27">
        <v>2.0</v>
      </c>
      <c r="DZ93" s="27">
        <v>1.0</v>
      </c>
      <c r="EA93" s="27">
        <v>2.0</v>
      </c>
      <c r="EB93" s="27">
        <v>1.0</v>
      </c>
      <c r="EC93" s="27">
        <v>2.0</v>
      </c>
      <c r="ED93" s="27">
        <v>2.0</v>
      </c>
      <c r="EE93" s="27">
        <v>3.0</v>
      </c>
      <c r="EF93" s="27">
        <v>2.0</v>
      </c>
      <c r="EG93" s="27">
        <v>3.0</v>
      </c>
      <c r="EH93" s="27">
        <v>1.0</v>
      </c>
      <c r="EI93" s="27">
        <v>2.0</v>
      </c>
      <c r="EJ93" s="2" t="s">
        <v>238</v>
      </c>
      <c r="EK93" s="2" t="s">
        <v>444</v>
      </c>
      <c r="EL93" s="37">
        <v>4.0</v>
      </c>
      <c r="EM93" s="37">
        <v>2.0</v>
      </c>
      <c r="EN93" s="37">
        <v>0.0</v>
      </c>
      <c r="EO93" s="37">
        <v>0.0</v>
      </c>
      <c r="EP93" s="37">
        <v>1.0</v>
      </c>
      <c r="EQ93" s="37">
        <v>1.0</v>
      </c>
      <c r="ER93" s="37">
        <v>0.0</v>
      </c>
      <c r="ES93" s="37">
        <v>1.0</v>
      </c>
      <c r="ET93" s="37">
        <v>0.0</v>
      </c>
      <c r="EU93" s="37">
        <v>0.0</v>
      </c>
      <c r="EV93" s="2"/>
      <c r="EW93" s="37">
        <v>2.0</v>
      </c>
      <c r="EX93" s="2" t="s">
        <v>201</v>
      </c>
      <c r="EY93" s="94" t="s">
        <v>460</v>
      </c>
      <c r="EZ93" s="2" t="s">
        <v>214</v>
      </c>
      <c r="FA93" s="2" t="s">
        <v>262</v>
      </c>
      <c r="FB93" s="2" t="s">
        <v>203</v>
      </c>
      <c r="FC93" s="2" t="s">
        <v>205</v>
      </c>
      <c r="FD93" s="2" t="s">
        <v>205</v>
      </c>
      <c r="FE93" s="37">
        <v>0.0</v>
      </c>
      <c r="FF93" s="37">
        <v>0.0</v>
      </c>
      <c r="FG93" s="37">
        <v>0.0</v>
      </c>
      <c r="FH93" s="37">
        <v>0.0</v>
      </c>
      <c r="FI93" s="37">
        <v>0.0</v>
      </c>
      <c r="FJ93" s="37">
        <v>0.0</v>
      </c>
      <c r="FK93" s="37">
        <v>1.0</v>
      </c>
      <c r="FL93" s="2"/>
      <c r="FM93" s="2" t="s">
        <v>205</v>
      </c>
      <c r="FN93" s="37">
        <v>0.0</v>
      </c>
      <c r="FO93" s="37">
        <v>0.0</v>
      </c>
      <c r="FP93" s="37">
        <v>0.0</v>
      </c>
      <c r="FQ93" s="37">
        <v>0.0</v>
      </c>
      <c r="FR93" s="37">
        <v>0.0</v>
      </c>
      <c r="FS93" s="37">
        <v>0.0</v>
      </c>
      <c r="FT93" s="37">
        <v>1.0</v>
      </c>
      <c r="FU93" s="2"/>
      <c r="FV93" s="2" t="s">
        <v>206</v>
      </c>
      <c r="FW93" s="37">
        <v>0.0</v>
      </c>
      <c r="FX93" s="37">
        <v>1.0</v>
      </c>
      <c r="FY93" s="37">
        <v>0.0</v>
      </c>
      <c r="FZ93" s="2"/>
      <c r="GA93" s="37">
        <v>1.0</v>
      </c>
      <c r="GB93" s="2" t="s">
        <v>270</v>
      </c>
      <c r="GC93" s="2" t="s">
        <v>208</v>
      </c>
      <c r="GD93" s="37">
        <v>4.0</v>
      </c>
      <c r="GE93" s="2"/>
      <c r="GF93" s="2" t="s">
        <v>209</v>
      </c>
      <c r="GG93" s="2"/>
      <c r="GH93" s="37">
        <v>1.0</v>
      </c>
      <c r="GI93" s="37">
        <v>1.0</v>
      </c>
      <c r="GJ93" s="37">
        <v>2.0</v>
      </c>
      <c r="GK93" s="37">
        <v>3.0</v>
      </c>
      <c r="GL93" s="37">
        <f t="shared" si="26"/>
        <v>2</v>
      </c>
      <c r="GM93" s="37">
        <f t="shared" si="27"/>
        <v>5</v>
      </c>
    </row>
    <row r="94" ht="15.75" customHeight="1">
      <c r="A94" s="1">
        <v>110.0</v>
      </c>
      <c r="B94" s="2" t="s">
        <v>210</v>
      </c>
      <c r="D94" s="2" t="s">
        <v>252</v>
      </c>
      <c r="E94" s="80" t="s">
        <v>461</v>
      </c>
      <c r="F94" s="79">
        <v>1.0</v>
      </c>
      <c r="G94" s="2" t="s">
        <v>196</v>
      </c>
      <c r="H94" s="2" t="s">
        <v>370</v>
      </c>
      <c r="I94" s="81">
        <v>2.0</v>
      </c>
      <c r="J94" s="2">
        <v>12.0</v>
      </c>
      <c r="K94" s="2" t="s">
        <v>459</v>
      </c>
      <c r="L94" s="80"/>
      <c r="M94" s="2"/>
      <c r="N94" s="29">
        <v>0.613817444421</v>
      </c>
      <c r="O94" s="30">
        <v>0.1471499467</v>
      </c>
      <c r="P94" s="30">
        <v>0.4041090058</v>
      </c>
      <c r="Q94" s="2">
        <v>2.979716</v>
      </c>
      <c r="R94" s="2">
        <v>156229.837728</v>
      </c>
      <c r="S94" s="2">
        <v>682.876046</v>
      </c>
      <c r="T94" s="2">
        <v>1.068999</v>
      </c>
      <c r="U94" s="2">
        <v>3.009688</v>
      </c>
      <c r="V94" s="2">
        <v>13802.085193</v>
      </c>
      <c r="W94" s="2">
        <v>256.483694</v>
      </c>
      <c r="X94" s="2">
        <v>1.182725</v>
      </c>
      <c r="Y94" s="2">
        <v>3.616147</v>
      </c>
      <c r="Z94" s="2">
        <v>2644.306288</v>
      </c>
      <c r="AA94" s="2">
        <v>113.861484</v>
      </c>
      <c r="AB94" s="2">
        <v>1.147814</v>
      </c>
      <c r="AC94" s="2">
        <v>3.319684</v>
      </c>
      <c r="AD94" s="2">
        <v>15981.472617</v>
      </c>
      <c r="AE94" s="2">
        <v>275.254909</v>
      </c>
      <c r="AF94" s="2">
        <v>1.127074</v>
      </c>
      <c r="AG94" s="2">
        <v>3.26427</v>
      </c>
      <c r="AH94" s="31">
        <v>0.14</v>
      </c>
      <c r="AI94" s="29">
        <v>2.1864062541500795</v>
      </c>
      <c r="AJ94" s="30">
        <v>0.1312460925748428</v>
      </c>
      <c r="AK94" s="30">
        <v>0.42518824837315294</v>
      </c>
      <c r="AL94" s="37">
        <v>2.791071</v>
      </c>
      <c r="AM94" s="37">
        <v>157590.253571</v>
      </c>
      <c r="AN94" s="37">
        <v>564.204601</v>
      </c>
      <c r="AO94" s="37">
        <v>0.986071</v>
      </c>
      <c r="AP94" s="37">
        <v>0.67681</v>
      </c>
      <c r="AQ94" s="37">
        <v>4598.635714</v>
      </c>
      <c r="AR94" s="37">
        <v>130.058015</v>
      </c>
      <c r="AS94" s="37">
        <v>1.167862</v>
      </c>
      <c r="AT94" s="37">
        <v>1.440794</v>
      </c>
      <c r="AU94" s="37">
        <v>1015.111607</v>
      </c>
      <c r="AV94" s="37">
        <v>60.251641</v>
      </c>
      <c r="AW94" s="37">
        <v>1.23769</v>
      </c>
      <c r="AX94" s="37">
        <v>0.953105</v>
      </c>
      <c r="AY94" s="37">
        <v>6536.815179</v>
      </c>
      <c r="AZ94" s="37">
        <v>139.961948</v>
      </c>
      <c r="BA94" s="37">
        <v>0.956022</v>
      </c>
      <c r="BB94" s="37">
        <v>1.021059</v>
      </c>
      <c r="BC94" s="31">
        <v>0.128</v>
      </c>
      <c r="BD94" s="32">
        <v>0.135</v>
      </c>
      <c r="BE94" s="31">
        <v>0.14</v>
      </c>
      <c r="BF94" s="31">
        <v>0.138</v>
      </c>
      <c r="BG94" s="31">
        <v>0.142</v>
      </c>
      <c r="BH94" s="31">
        <v>0.138</v>
      </c>
      <c r="BI94" s="34"/>
      <c r="BJ94" s="34"/>
      <c r="BK94" s="34"/>
      <c r="BL94" s="34"/>
      <c r="BM94" s="34"/>
      <c r="BN94" s="34"/>
      <c r="BO94" s="34"/>
      <c r="BP94" s="34"/>
      <c r="BQ94" s="35">
        <f t="shared" si="1"/>
        <v>5</v>
      </c>
      <c r="BR94" s="36">
        <v>0.7269173799386942</v>
      </c>
      <c r="BS94" s="37">
        <v>0.1965022362478787</v>
      </c>
      <c r="BT94" s="38">
        <v>0.4985386090275341</v>
      </c>
      <c r="BU94" s="39">
        <v>0.139</v>
      </c>
      <c r="BV94" s="37">
        <v>2.6787484</v>
      </c>
      <c r="BW94" s="37">
        <v>1384.1913178</v>
      </c>
      <c r="BX94" s="37">
        <v>72.08633540000001</v>
      </c>
      <c r="BY94" s="37">
        <v>0.9513166</v>
      </c>
      <c r="BZ94" s="37">
        <v>1.22779</v>
      </c>
      <c r="CA94" s="37">
        <v>143908.3328738</v>
      </c>
      <c r="CB94" s="37">
        <v>564.4174570000001</v>
      </c>
      <c r="CC94" s="37">
        <v>0.9841000000000001</v>
      </c>
      <c r="CD94" s="37">
        <v>0.6770660000000001</v>
      </c>
      <c r="CE94" s="37">
        <v>5715.086377199999</v>
      </c>
      <c r="CF94" s="37">
        <v>139.2705636</v>
      </c>
      <c r="CG94" s="37">
        <v>1.18037</v>
      </c>
      <c r="CH94" s="37">
        <v>1.4710823999999998</v>
      </c>
      <c r="CI94" s="37">
        <v>9474.8467194</v>
      </c>
      <c r="CJ94" s="2">
        <v>173.4726334</v>
      </c>
      <c r="CK94" s="2">
        <v>0.9527026</v>
      </c>
      <c r="CL94" s="2">
        <v>1.0430926</v>
      </c>
      <c r="CM94" s="40">
        <f t="shared" si="2"/>
        <v>3.142857143</v>
      </c>
      <c r="CN94" s="41">
        <f t="shared" si="3"/>
        <v>3.444444444</v>
      </c>
      <c r="CO94" s="2">
        <v>4.0</v>
      </c>
      <c r="CP94" s="2">
        <v>4.0</v>
      </c>
      <c r="CQ94" s="2">
        <v>1.0</v>
      </c>
      <c r="CR94" s="2">
        <v>2.0</v>
      </c>
      <c r="CS94" s="2">
        <v>3.0</v>
      </c>
      <c r="CT94" s="2">
        <v>4.0</v>
      </c>
      <c r="CU94" s="2">
        <v>4.0</v>
      </c>
      <c r="CV94" s="2">
        <v>5.0</v>
      </c>
      <c r="CW94" s="2">
        <v>4.0</v>
      </c>
      <c r="CX94" s="2">
        <f t="shared" si="4"/>
        <v>4</v>
      </c>
      <c r="CY94" s="42" t="str">
        <f t="shared" si="35"/>
        <v>0</v>
      </c>
      <c r="CZ94" s="42" t="str">
        <f t="shared" si="6"/>
        <v>0</v>
      </c>
      <c r="DA94" s="2">
        <f t="shared" si="7"/>
        <v>0</v>
      </c>
      <c r="DB94" s="42" t="str">
        <f t="shared" si="36"/>
        <v>0</v>
      </c>
      <c r="DC94" s="42" t="str">
        <f t="shared" si="8"/>
        <v>0</v>
      </c>
      <c r="DD94" s="2">
        <v>0.0</v>
      </c>
      <c r="DE94" s="27">
        <v>1.0</v>
      </c>
      <c r="DF94" s="2">
        <v>1.0</v>
      </c>
      <c r="DG94" s="27">
        <v>2.0</v>
      </c>
      <c r="DH94" s="2">
        <v>0.0</v>
      </c>
      <c r="DI94" s="27">
        <v>1.0</v>
      </c>
      <c r="DJ94" s="2">
        <v>1.0</v>
      </c>
      <c r="DK94" s="27">
        <v>2.0</v>
      </c>
      <c r="DL94" s="2">
        <v>1.0</v>
      </c>
      <c r="DM94" s="27">
        <v>2.0</v>
      </c>
      <c r="DN94" s="2">
        <v>0.0</v>
      </c>
      <c r="DO94" s="27">
        <v>1.0</v>
      </c>
      <c r="DP94" s="2">
        <v>1.0</v>
      </c>
      <c r="DQ94" s="27">
        <v>2.0</v>
      </c>
      <c r="DR94" s="2">
        <v>0.0</v>
      </c>
      <c r="DS94" s="27">
        <v>1.0</v>
      </c>
      <c r="DT94" s="2">
        <v>0.0</v>
      </c>
      <c r="DU94" s="27">
        <v>1.0</v>
      </c>
      <c r="DV94" s="2">
        <v>0.0</v>
      </c>
      <c r="DW94" s="27">
        <v>1.0</v>
      </c>
      <c r="DX94" s="2">
        <v>0.0</v>
      </c>
      <c r="DY94" s="27">
        <v>1.0</v>
      </c>
      <c r="DZ94" s="2">
        <v>0.0</v>
      </c>
      <c r="EA94" s="27">
        <v>1.0</v>
      </c>
      <c r="EB94" s="2">
        <v>0.0</v>
      </c>
      <c r="EC94" s="27">
        <v>1.0</v>
      </c>
      <c r="ED94" s="2">
        <v>2.0</v>
      </c>
      <c r="EE94" s="27">
        <v>3.0</v>
      </c>
      <c r="EF94" s="2">
        <v>0.0</v>
      </c>
      <c r="EG94" s="27">
        <v>1.0</v>
      </c>
      <c r="EH94" s="2">
        <v>2.0</v>
      </c>
      <c r="EI94" s="27">
        <v>3.0</v>
      </c>
      <c r="EJ94" s="2" t="s">
        <v>199</v>
      </c>
      <c r="EK94" s="2" t="s">
        <v>372</v>
      </c>
      <c r="EL94" s="37">
        <v>5.0</v>
      </c>
      <c r="EM94" s="37">
        <v>2.0</v>
      </c>
      <c r="EN94" s="37">
        <v>0.0</v>
      </c>
      <c r="EO94" s="37">
        <v>0.0</v>
      </c>
      <c r="EP94" s="37">
        <v>1.0</v>
      </c>
      <c r="EQ94" s="37">
        <v>1.0</v>
      </c>
      <c r="ER94" s="37">
        <v>1.0</v>
      </c>
      <c r="ES94" s="2"/>
      <c r="ET94" s="2"/>
      <c r="EU94" s="2"/>
      <c r="EV94" s="2"/>
      <c r="EW94" s="37">
        <v>2.0</v>
      </c>
      <c r="EX94" s="2" t="s">
        <v>242</v>
      </c>
      <c r="EY94" s="43">
        <v>40179.0</v>
      </c>
      <c r="EZ94" s="2" t="s">
        <v>196</v>
      </c>
      <c r="FA94" s="2" t="s">
        <v>262</v>
      </c>
      <c r="FB94" s="2" t="s">
        <v>203</v>
      </c>
      <c r="FC94" s="71" t="s">
        <v>283</v>
      </c>
      <c r="FD94" s="2" t="s">
        <v>205</v>
      </c>
      <c r="FE94" s="37">
        <v>0.0</v>
      </c>
      <c r="FF94" s="37">
        <v>0.0</v>
      </c>
      <c r="FG94" s="37">
        <v>1.0</v>
      </c>
      <c r="FH94" s="37">
        <v>0.0</v>
      </c>
      <c r="FI94" s="37">
        <v>0.0</v>
      </c>
      <c r="FJ94" s="37">
        <v>0.0</v>
      </c>
      <c r="FK94" s="37">
        <v>0.0</v>
      </c>
      <c r="FL94" s="2"/>
      <c r="FM94" s="2" t="s">
        <v>205</v>
      </c>
      <c r="FN94" s="37">
        <v>0.0</v>
      </c>
      <c r="FO94" s="37">
        <v>0.0</v>
      </c>
      <c r="FP94" s="37">
        <v>1.0</v>
      </c>
      <c r="FQ94" s="37">
        <v>0.0</v>
      </c>
      <c r="FR94" s="37">
        <v>0.0</v>
      </c>
      <c r="FS94" s="37">
        <v>0.0</v>
      </c>
      <c r="FT94" s="37">
        <v>0.0</v>
      </c>
      <c r="FU94" s="2"/>
      <c r="FV94" s="2" t="s">
        <v>217</v>
      </c>
      <c r="FW94" s="37">
        <v>0.0</v>
      </c>
      <c r="FX94" s="37">
        <v>0.0</v>
      </c>
      <c r="FY94" s="37">
        <v>1.0</v>
      </c>
      <c r="FZ94" s="37">
        <v>0.0</v>
      </c>
      <c r="GA94" s="2"/>
      <c r="GB94" s="2" t="s">
        <v>218</v>
      </c>
      <c r="GC94" s="2" t="s">
        <v>208</v>
      </c>
      <c r="GD94" s="37">
        <v>3.0</v>
      </c>
      <c r="GE94" s="2"/>
      <c r="GF94" s="2" t="s">
        <v>209</v>
      </c>
      <c r="GG94" s="2"/>
      <c r="GH94" s="37">
        <v>1.0</v>
      </c>
      <c r="GI94" s="37">
        <v>1.0</v>
      </c>
      <c r="GJ94" s="37">
        <v>1.0</v>
      </c>
      <c r="GK94" s="37">
        <v>0.0</v>
      </c>
      <c r="GL94" s="37">
        <f t="shared" si="26"/>
        <v>2</v>
      </c>
      <c r="GM94" s="37">
        <f t="shared" si="27"/>
        <v>1</v>
      </c>
    </row>
    <row r="95" ht="15.75" customHeight="1">
      <c r="A95" s="1">
        <v>111.0</v>
      </c>
      <c r="B95" s="2" t="s">
        <v>288</v>
      </c>
      <c r="C95" s="2" t="s">
        <v>341</v>
      </c>
      <c r="D95" s="2" t="s">
        <v>268</v>
      </c>
      <c r="E95" s="80" t="s">
        <v>462</v>
      </c>
      <c r="F95" s="79">
        <v>1.0</v>
      </c>
      <c r="G95" s="2" t="s">
        <v>196</v>
      </c>
      <c r="H95" s="2" t="s">
        <v>370</v>
      </c>
      <c r="I95" s="81">
        <v>2.0</v>
      </c>
      <c r="J95" s="2">
        <v>12.0</v>
      </c>
      <c r="K95" s="2" t="s">
        <v>459</v>
      </c>
      <c r="L95" s="82">
        <v>21389.0</v>
      </c>
      <c r="M95" s="2">
        <v>3098.4</v>
      </c>
      <c r="N95" s="29">
        <v>0.553593180568</v>
      </c>
      <c r="O95" s="30">
        <v>0.143221446</v>
      </c>
      <c r="P95" s="30">
        <v>0.419923575</v>
      </c>
      <c r="Q95" s="2">
        <v>3.093168</v>
      </c>
      <c r="R95" s="2">
        <v>129213.39441</v>
      </c>
      <c r="S95" s="2">
        <v>650.948368</v>
      </c>
      <c r="T95" s="2">
        <v>1.053267</v>
      </c>
      <c r="U95" s="2">
        <v>2.962481</v>
      </c>
      <c r="V95" s="2">
        <v>11089.307453</v>
      </c>
      <c r="W95" s="2">
        <v>224.258734</v>
      </c>
      <c r="X95" s="2">
        <v>1.172715</v>
      </c>
      <c r="Y95" s="2">
        <v>3.548666</v>
      </c>
      <c r="Z95" s="2">
        <v>2222.114907</v>
      </c>
      <c r="AA95" s="2">
        <v>96.467755</v>
      </c>
      <c r="AB95" s="2">
        <v>1.132714</v>
      </c>
      <c r="AC95" s="2">
        <v>3.288386</v>
      </c>
      <c r="AD95" s="2">
        <v>13440.97205</v>
      </c>
      <c r="AE95" s="2">
        <v>236.735497</v>
      </c>
      <c r="AF95" s="2">
        <v>1.110027</v>
      </c>
      <c r="AG95" s="2">
        <v>3.195483</v>
      </c>
      <c r="AH95" s="31">
        <v>0.13</v>
      </c>
      <c r="AI95" s="29">
        <v>1.8423806672850318</v>
      </c>
      <c r="AJ95" s="30">
        <v>0.14372597946781865</v>
      </c>
      <c r="AK95" s="30">
        <v>0.522723600150122</v>
      </c>
      <c r="AL95" s="37">
        <v>2.810505</v>
      </c>
      <c r="AM95" s="37">
        <v>140653.143151</v>
      </c>
      <c r="AN95" s="37">
        <v>556.252118</v>
      </c>
      <c r="AO95" s="37">
        <v>0.977093</v>
      </c>
      <c r="AP95" s="37">
        <v>0.667271</v>
      </c>
      <c r="AQ95" s="37">
        <v>4549.131823</v>
      </c>
      <c r="AR95" s="37">
        <v>129.219786</v>
      </c>
      <c r="AS95" s="37">
        <v>1.162364</v>
      </c>
      <c r="AT95" s="37">
        <v>1.436383</v>
      </c>
      <c r="AU95" s="37">
        <v>1057.024717</v>
      </c>
      <c r="AV95" s="37">
        <v>61.419707</v>
      </c>
      <c r="AW95" s="37">
        <v>1.243519</v>
      </c>
      <c r="AX95" s="37">
        <v>0.949178</v>
      </c>
      <c r="AY95" s="37">
        <v>6890.244078</v>
      </c>
      <c r="AZ95" s="37">
        <v>144.441188</v>
      </c>
      <c r="BA95" s="37">
        <v>0.952424</v>
      </c>
      <c r="BB95" s="37">
        <v>1.029951</v>
      </c>
      <c r="BC95" s="31">
        <v>0.128</v>
      </c>
      <c r="BD95" s="32">
        <v>0.135</v>
      </c>
      <c r="BE95" s="31">
        <v>0.13</v>
      </c>
      <c r="BF95" s="31">
        <v>0.131</v>
      </c>
      <c r="BG95" s="31">
        <v>0.128</v>
      </c>
      <c r="BH95" s="31">
        <v>0.108</v>
      </c>
      <c r="BI95" s="34"/>
      <c r="BJ95" s="34"/>
      <c r="BK95" s="34"/>
      <c r="BL95" s="34"/>
      <c r="BM95" s="34"/>
      <c r="BN95" s="34"/>
      <c r="BO95" s="34"/>
      <c r="BP95" s="34"/>
      <c r="BQ95" s="35">
        <f t="shared" si="1"/>
        <v>5</v>
      </c>
      <c r="BR95" s="36">
        <v>0.7829692285294586</v>
      </c>
      <c r="BS95" s="37">
        <v>0.19070636537707317</v>
      </c>
      <c r="BT95" s="38">
        <v>0.6118229518476852</v>
      </c>
      <c r="BU95" s="39">
        <v>0.126</v>
      </c>
      <c r="BV95" s="37">
        <v>2.7491548000000003</v>
      </c>
      <c r="BW95" s="37">
        <v>1351.81693</v>
      </c>
      <c r="BX95" s="37">
        <v>68.34588</v>
      </c>
      <c r="BY95" s="37">
        <v>0.953502</v>
      </c>
      <c r="BZ95" s="37">
        <v>1.2211268</v>
      </c>
      <c r="CA95" s="37">
        <v>165992.03723920003</v>
      </c>
      <c r="CB95" s="37">
        <v>568.7096038</v>
      </c>
      <c r="CC95" s="37">
        <v>0.9965536</v>
      </c>
      <c r="CD95" s="37">
        <v>0.6822142</v>
      </c>
      <c r="CE95" s="37">
        <v>5312.347787000001</v>
      </c>
      <c r="CF95" s="37">
        <v>136.01014920000003</v>
      </c>
      <c r="CG95" s="37">
        <v>1.1762372</v>
      </c>
      <c r="CH95" s="37">
        <v>1.4354676</v>
      </c>
      <c r="CI95" s="37">
        <v>8777.574187</v>
      </c>
      <c r="CJ95" s="2">
        <v>161.0132206</v>
      </c>
      <c r="CK95" s="2">
        <v>0.9563316000000001</v>
      </c>
      <c r="CL95" s="2">
        <v>1.0439042</v>
      </c>
      <c r="CM95" s="40">
        <f t="shared" si="2"/>
        <v>1.142857143</v>
      </c>
      <c r="CN95" s="41">
        <f t="shared" si="3"/>
        <v>1.888888889</v>
      </c>
      <c r="CO95" s="2">
        <v>1.0</v>
      </c>
      <c r="CP95" s="2">
        <v>1.0</v>
      </c>
      <c r="CQ95" s="2">
        <v>1.0</v>
      </c>
      <c r="CR95" s="2">
        <v>1.0</v>
      </c>
      <c r="CS95" s="2">
        <v>2.0</v>
      </c>
      <c r="CT95" s="2">
        <v>1.0</v>
      </c>
      <c r="CU95" s="2">
        <v>1.0</v>
      </c>
      <c r="CV95" s="2">
        <v>5.0</v>
      </c>
      <c r="CW95" s="2">
        <v>4.0</v>
      </c>
      <c r="CX95" s="2">
        <f t="shared" si="4"/>
        <v>15</v>
      </c>
      <c r="CY95" s="42">
        <v>2.0</v>
      </c>
      <c r="CZ95" s="42" t="str">
        <f t="shared" si="6"/>
        <v>1</v>
      </c>
      <c r="DA95" s="2">
        <f t="shared" si="7"/>
        <v>3</v>
      </c>
      <c r="DB95" s="42" t="str">
        <f t="shared" si="36"/>
        <v>1</v>
      </c>
      <c r="DC95" s="42" t="str">
        <f t="shared" si="8"/>
        <v>0</v>
      </c>
      <c r="DD95" s="2">
        <v>1.0</v>
      </c>
      <c r="DE95" s="27">
        <v>2.0</v>
      </c>
      <c r="DF95" s="2">
        <v>2.0</v>
      </c>
      <c r="DG95" s="27">
        <v>3.0</v>
      </c>
      <c r="DH95" s="2">
        <v>2.0</v>
      </c>
      <c r="DI95" s="27">
        <v>3.0</v>
      </c>
      <c r="DJ95" s="2">
        <v>1.0</v>
      </c>
      <c r="DK95" s="27">
        <v>2.0</v>
      </c>
      <c r="DL95" s="2">
        <v>2.0</v>
      </c>
      <c r="DM95" s="27">
        <v>3.0</v>
      </c>
      <c r="DN95" s="2">
        <v>2.0</v>
      </c>
      <c r="DO95" s="27">
        <v>3.0</v>
      </c>
      <c r="DP95" s="2">
        <v>2.0</v>
      </c>
      <c r="DQ95" s="27">
        <v>3.0</v>
      </c>
      <c r="DR95" s="2">
        <v>1.0</v>
      </c>
      <c r="DS95" s="27">
        <v>2.0</v>
      </c>
      <c r="DT95" s="2">
        <v>1.0</v>
      </c>
      <c r="DU95" s="27">
        <v>2.0</v>
      </c>
      <c r="DV95" s="2">
        <v>1.0</v>
      </c>
      <c r="DW95" s="27">
        <v>2.0</v>
      </c>
      <c r="DX95" s="2">
        <v>1.0</v>
      </c>
      <c r="DY95" s="27">
        <v>2.0</v>
      </c>
      <c r="DZ95" s="2">
        <v>1.0</v>
      </c>
      <c r="EA95" s="27">
        <v>2.0</v>
      </c>
      <c r="EB95" s="2">
        <v>1.0</v>
      </c>
      <c r="EC95" s="27">
        <v>2.0</v>
      </c>
      <c r="ED95" s="2">
        <v>2.0</v>
      </c>
      <c r="EE95" s="27">
        <v>3.0</v>
      </c>
      <c r="EF95" s="2">
        <v>1.0</v>
      </c>
      <c r="EG95" s="27">
        <v>2.0</v>
      </c>
      <c r="EH95" s="2">
        <v>1.0</v>
      </c>
      <c r="EI95" s="27">
        <v>2.0</v>
      </c>
      <c r="EJ95" s="2" t="s">
        <v>238</v>
      </c>
      <c r="EK95" s="2" t="s">
        <v>372</v>
      </c>
      <c r="EL95" s="37">
        <v>4.0</v>
      </c>
      <c r="EM95" s="37">
        <v>2.0</v>
      </c>
      <c r="EN95" s="37">
        <v>0.0</v>
      </c>
      <c r="EO95" s="37">
        <v>0.0</v>
      </c>
      <c r="EP95" s="37">
        <v>1.0</v>
      </c>
      <c r="EQ95" s="37">
        <v>1.0</v>
      </c>
      <c r="ER95" s="37">
        <v>1.0</v>
      </c>
      <c r="ES95" s="2"/>
      <c r="ET95" s="2"/>
      <c r="EU95" s="2"/>
      <c r="EV95" s="2"/>
      <c r="EW95" s="37">
        <v>2.0</v>
      </c>
      <c r="EX95" s="2" t="s">
        <v>201</v>
      </c>
      <c r="EY95" s="46">
        <v>40483.0</v>
      </c>
      <c r="EZ95" s="2" t="s">
        <v>196</v>
      </c>
      <c r="FA95" s="2" t="s">
        <v>262</v>
      </c>
      <c r="FB95" s="2" t="s">
        <v>233</v>
      </c>
      <c r="FC95" s="2" t="s">
        <v>204</v>
      </c>
      <c r="FD95" s="2" t="s">
        <v>205</v>
      </c>
      <c r="FE95" s="37">
        <v>0.0</v>
      </c>
      <c r="FF95" s="37">
        <v>0.0</v>
      </c>
      <c r="FG95" s="37">
        <v>0.0</v>
      </c>
      <c r="FH95" s="37">
        <v>0.0</v>
      </c>
      <c r="FI95" s="37">
        <v>0.0</v>
      </c>
      <c r="FJ95" s="37">
        <v>0.0</v>
      </c>
      <c r="FK95" s="37">
        <v>1.0</v>
      </c>
      <c r="FL95" s="2"/>
      <c r="FM95" s="2" t="s">
        <v>205</v>
      </c>
      <c r="FN95" s="37">
        <v>0.0</v>
      </c>
      <c r="FO95" s="37">
        <v>0.0</v>
      </c>
      <c r="FP95" s="37">
        <v>0.0</v>
      </c>
      <c r="FQ95" s="37">
        <v>0.0</v>
      </c>
      <c r="FR95" s="37">
        <v>0.0</v>
      </c>
      <c r="FS95" s="37">
        <v>0.0</v>
      </c>
      <c r="FT95" s="37">
        <v>1.0</v>
      </c>
      <c r="FU95" s="2"/>
      <c r="FV95" s="2" t="s">
        <v>206</v>
      </c>
      <c r="FW95" s="37">
        <v>0.0</v>
      </c>
      <c r="FX95" s="37">
        <v>1.0</v>
      </c>
      <c r="FY95" s="37">
        <v>0.0</v>
      </c>
      <c r="FZ95" s="37">
        <v>0.0</v>
      </c>
      <c r="GA95" s="37">
        <v>4.0</v>
      </c>
      <c r="GB95" s="2" t="s">
        <v>270</v>
      </c>
      <c r="GC95" s="2" t="s">
        <v>263</v>
      </c>
      <c r="GD95" s="37">
        <v>4.0</v>
      </c>
      <c r="GE95" s="2"/>
      <c r="GF95" s="2" t="s">
        <v>209</v>
      </c>
      <c r="GG95" s="2"/>
      <c r="GH95" s="37">
        <v>0.0</v>
      </c>
      <c r="GI95" s="37">
        <v>2.0</v>
      </c>
      <c r="GJ95" s="37">
        <v>1.0</v>
      </c>
      <c r="GK95" s="37">
        <v>1.0</v>
      </c>
      <c r="GL95" s="37">
        <f t="shared" si="26"/>
        <v>2</v>
      </c>
      <c r="GM95" s="37">
        <f t="shared" si="27"/>
        <v>2</v>
      </c>
    </row>
    <row r="96" ht="15.75" customHeight="1">
      <c r="A96" s="1">
        <v>112.0</v>
      </c>
      <c r="B96" s="2" t="s">
        <v>329</v>
      </c>
      <c r="D96" s="2" t="s">
        <v>246</v>
      </c>
      <c r="E96" s="80" t="s">
        <v>463</v>
      </c>
      <c r="F96" s="79">
        <v>1.0</v>
      </c>
      <c r="G96" s="2" t="s">
        <v>196</v>
      </c>
      <c r="H96" s="2" t="s">
        <v>370</v>
      </c>
      <c r="I96" s="81">
        <v>2.0</v>
      </c>
      <c r="J96" s="2">
        <v>12.0</v>
      </c>
      <c r="K96" s="2" t="s">
        <v>459</v>
      </c>
      <c r="L96" s="82">
        <v>24766.0</v>
      </c>
      <c r="M96" s="2">
        <v>3538.0</v>
      </c>
      <c r="N96" s="29">
        <v>0.462751530755</v>
      </c>
      <c r="O96" s="30">
        <v>0.1065846739</v>
      </c>
      <c r="P96" s="30">
        <v>0.4227821158</v>
      </c>
      <c r="Q96" s="2">
        <v>3.10355</v>
      </c>
      <c r="R96" s="2">
        <v>120271.87574</v>
      </c>
      <c r="S96" s="2">
        <v>652.536544</v>
      </c>
      <c r="T96" s="2">
        <v>1.055838</v>
      </c>
      <c r="U96" s="2">
        <v>2.964829</v>
      </c>
      <c r="V96" s="2">
        <v>10851.89645</v>
      </c>
      <c r="W96" s="2">
        <v>229.496766</v>
      </c>
      <c r="X96" s="2">
        <v>1.177961</v>
      </c>
      <c r="Y96" s="2">
        <v>3.552616</v>
      </c>
      <c r="Z96" s="2">
        <v>2196.630178</v>
      </c>
      <c r="AA96" s="2">
        <v>97.020516</v>
      </c>
      <c r="AB96" s="2">
        <v>1.141797</v>
      </c>
      <c r="AC96" s="2">
        <v>3.293831</v>
      </c>
      <c r="AD96" s="2">
        <v>12773.207101</v>
      </c>
      <c r="AE96" s="2">
        <v>236.37681</v>
      </c>
      <c r="AF96" s="2">
        <v>1.116444</v>
      </c>
      <c r="AG96" s="2">
        <v>3.205089</v>
      </c>
      <c r="AH96" s="33">
        <v>0.14</v>
      </c>
      <c r="AI96" s="29">
        <v>1.9478481311942675</v>
      </c>
      <c r="AJ96" s="30">
        <v>0.12814020926039793</v>
      </c>
      <c r="AK96" s="30">
        <v>0.5046575648512048</v>
      </c>
      <c r="AL96" s="37">
        <v>2.820513</v>
      </c>
      <c r="AM96" s="37">
        <v>140344.172308</v>
      </c>
      <c r="AN96" s="37">
        <v>555.558793</v>
      </c>
      <c r="AO96" s="37">
        <v>0.975235</v>
      </c>
      <c r="AP96" s="37">
        <v>0.66644</v>
      </c>
      <c r="AQ96" s="37">
        <v>4560.773333</v>
      </c>
      <c r="AR96" s="37">
        <v>129.279402</v>
      </c>
      <c r="AS96" s="37">
        <v>1.160365</v>
      </c>
      <c r="AT96" s="37">
        <v>1.435876</v>
      </c>
      <c r="AU96" s="37">
        <v>1052.811282</v>
      </c>
      <c r="AV96" s="37">
        <v>61.143958</v>
      </c>
      <c r="AW96" s="37">
        <v>1.242134</v>
      </c>
      <c r="AX96" s="37">
        <v>0.946915</v>
      </c>
      <c r="AY96" s="37">
        <v>6874.313846</v>
      </c>
      <c r="AZ96" s="37">
        <v>144.041685</v>
      </c>
      <c r="BA96" s="37">
        <v>0.950571</v>
      </c>
      <c r="BB96" s="37">
        <v>1.029517</v>
      </c>
      <c r="BC96" s="31">
        <v>0.13</v>
      </c>
      <c r="BD96" s="32">
        <v>0.135</v>
      </c>
      <c r="BE96" s="33">
        <v>0.14</v>
      </c>
      <c r="BF96" s="31">
        <v>0.139</v>
      </c>
      <c r="BG96" s="31">
        <v>0.131</v>
      </c>
      <c r="BH96" s="31">
        <v>0.103</v>
      </c>
      <c r="BI96" s="34"/>
      <c r="BJ96" s="34"/>
      <c r="BK96" s="34"/>
      <c r="BL96" s="34"/>
      <c r="BM96" s="34"/>
      <c r="BN96" s="34"/>
      <c r="BO96" s="34"/>
      <c r="BP96" s="34"/>
      <c r="BQ96" s="35">
        <f t="shared" si="1"/>
        <v>5</v>
      </c>
      <c r="BR96" s="36">
        <v>0.6903849191819268</v>
      </c>
      <c r="BS96" s="37">
        <v>0.15014270849007996</v>
      </c>
      <c r="BT96" s="38">
        <v>0.5971489419090874</v>
      </c>
      <c r="BU96" s="39">
        <v>0.13</v>
      </c>
      <c r="BV96" s="37">
        <v>2.7695132</v>
      </c>
      <c r="BW96" s="37">
        <v>1339.604324</v>
      </c>
      <c r="BX96" s="37">
        <v>68.282494</v>
      </c>
      <c r="BY96" s="37">
        <v>0.9555285999999998</v>
      </c>
      <c r="BZ96" s="37">
        <v>1.2291438</v>
      </c>
      <c r="CA96" s="37">
        <v>156224.4316352</v>
      </c>
      <c r="CB96" s="37">
        <v>566.8567428</v>
      </c>
      <c r="CC96" s="37">
        <v>0.9931890000000001</v>
      </c>
      <c r="CD96" s="37">
        <v>0.6799918</v>
      </c>
      <c r="CE96" s="37">
        <v>5143.085771399999</v>
      </c>
      <c r="CF96" s="37">
        <v>137.538827</v>
      </c>
      <c r="CG96" s="37">
        <v>1.176347</v>
      </c>
      <c r="CH96" s="37">
        <v>1.44093</v>
      </c>
      <c r="CI96" s="37">
        <v>8522.5679984</v>
      </c>
      <c r="CJ96" s="2">
        <v>158.89177260000002</v>
      </c>
      <c r="CK96" s="2">
        <v>0.9596088</v>
      </c>
      <c r="CL96" s="2">
        <v>1.0437944</v>
      </c>
      <c r="CM96" s="40">
        <f t="shared" si="2"/>
        <v>5.285714286</v>
      </c>
      <c r="CN96" s="41">
        <f t="shared" si="3"/>
        <v>5.111111111</v>
      </c>
      <c r="CO96" s="2">
        <v>6.0</v>
      </c>
      <c r="CP96" s="2">
        <v>5.0</v>
      </c>
      <c r="CQ96" s="2">
        <v>3.0</v>
      </c>
      <c r="CR96" s="2">
        <v>6.0</v>
      </c>
      <c r="CS96" s="2">
        <v>6.0</v>
      </c>
      <c r="CT96" s="2">
        <v>6.0</v>
      </c>
      <c r="CU96" s="2">
        <v>5.0</v>
      </c>
      <c r="CV96" s="2">
        <v>5.0</v>
      </c>
      <c r="CW96" s="2">
        <v>4.0</v>
      </c>
      <c r="CX96" s="2">
        <f t="shared" si="4"/>
        <v>8</v>
      </c>
      <c r="CY96" s="42" t="str">
        <f t="shared" ref="CY96:CY98" si="37">IF(OR(CX96&lt;9,CX96=9),"0", "1")</f>
        <v>0</v>
      </c>
      <c r="CZ96" s="42" t="str">
        <f t="shared" si="6"/>
        <v>0</v>
      </c>
      <c r="DA96" s="2">
        <f t="shared" si="7"/>
        <v>2</v>
      </c>
      <c r="DB96" s="42" t="str">
        <f t="shared" si="36"/>
        <v>0</v>
      </c>
      <c r="DC96" s="42" t="str">
        <f t="shared" si="8"/>
        <v>0</v>
      </c>
      <c r="DD96" s="2">
        <v>1.0</v>
      </c>
      <c r="DE96" s="27">
        <v>2.0</v>
      </c>
      <c r="DF96" s="2">
        <v>1.0</v>
      </c>
      <c r="DG96" s="27">
        <v>2.0</v>
      </c>
      <c r="DH96" s="2">
        <v>1.0</v>
      </c>
      <c r="DI96" s="27">
        <v>2.0</v>
      </c>
      <c r="DJ96" s="2">
        <v>1.0</v>
      </c>
      <c r="DK96" s="27">
        <v>2.0</v>
      </c>
      <c r="DL96" s="2">
        <v>0.0</v>
      </c>
      <c r="DM96" s="27">
        <v>1.0</v>
      </c>
      <c r="DN96" s="2">
        <v>0.0</v>
      </c>
      <c r="DO96" s="27">
        <v>1.0</v>
      </c>
      <c r="DP96" s="2">
        <v>1.0</v>
      </c>
      <c r="DQ96" s="27">
        <v>2.0</v>
      </c>
      <c r="DR96" s="2">
        <v>1.0</v>
      </c>
      <c r="DS96" s="27">
        <v>2.0</v>
      </c>
      <c r="DT96" s="2">
        <v>0.0</v>
      </c>
      <c r="DU96" s="27">
        <v>1.0</v>
      </c>
      <c r="DV96" s="2">
        <v>2.0</v>
      </c>
      <c r="DW96" s="27">
        <v>3.0</v>
      </c>
      <c r="DX96" s="2">
        <v>1.0</v>
      </c>
      <c r="DY96" s="27">
        <v>2.0</v>
      </c>
      <c r="DZ96" s="2">
        <v>0.0</v>
      </c>
      <c r="EA96" s="27">
        <v>1.0</v>
      </c>
      <c r="EB96" s="2">
        <v>1.0</v>
      </c>
      <c r="EC96" s="27">
        <v>2.0</v>
      </c>
      <c r="ED96" s="2">
        <v>2.0</v>
      </c>
      <c r="EE96" s="27">
        <v>3.0</v>
      </c>
      <c r="EF96" s="2">
        <v>1.0</v>
      </c>
      <c r="EG96" s="27">
        <v>2.0</v>
      </c>
      <c r="EH96" s="2">
        <v>0.0</v>
      </c>
      <c r="EI96" s="27">
        <v>1.0</v>
      </c>
      <c r="EJ96" s="2" t="s">
        <v>238</v>
      </c>
      <c r="EK96" s="2" t="s">
        <v>372</v>
      </c>
      <c r="EL96" s="37">
        <v>4.0</v>
      </c>
      <c r="EM96" s="37">
        <v>2.0</v>
      </c>
      <c r="EN96" s="37">
        <v>0.0</v>
      </c>
      <c r="EO96" s="37">
        <v>0.0</v>
      </c>
      <c r="EP96" s="37">
        <v>1.0</v>
      </c>
      <c r="EQ96" s="37">
        <v>1.0</v>
      </c>
      <c r="ER96" s="37">
        <v>1.0</v>
      </c>
      <c r="ES96" s="2"/>
      <c r="ET96" s="2"/>
      <c r="EU96" s="2"/>
      <c r="EV96" s="2"/>
      <c r="EW96" s="37">
        <v>1.0</v>
      </c>
      <c r="EX96" s="2" t="s">
        <v>201</v>
      </c>
      <c r="EY96" s="43">
        <v>40299.0</v>
      </c>
      <c r="EZ96" s="2" t="s">
        <v>196</v>
      </c>
      <c r="FA96" s="2" t="s">
        <v>262</v>
      </c>
      <c r="FB96" s="2" t="s">
        <v>203</v>
      </c>
      <c r="FC96" s="2" t="s">
        <v>294</v>
      </c>
      <c r="FD96" s="2" t="s">
        <v>205</v>
      </c>
      <c r="FE96" s="37">
        <v>0.0</v>
      </c>
      <c r="FF96" s="37">
        <v>0.0</v>
      </c>
      <c r="FG96" s="37">
        <v>0.0</v>
      </c>
      <c r="FH96" s="37">
        <v>0.0</v>
      </c>
      <c r="FI96" s="37">
        <v>0.0</v>
      </c>
      <c r="FJ96" s="37">
        <v>0.0</v>
      </c>
      <c r="FK96" s="37">
        <v>1.0</v>
      </c>
      <c r="FL96" s="2"/>
      <c r="FM96" s="2" t="s">
        <v>205</v>
      </c>
      <c r="FN96" s="37">
        <v>0.0</v>
      </c>
      <c r="FO96" s="37">
        <v>0.0</v>
      </c>
      <c r="FP96" s="37">
        <v>0.0</v>
      </c>
      <c r="FQ96" s="37">
        <v>0.0</v>
      </c>
      <c r="FR96" s="37">
        <v>0.0</v>
      </c>
      <c r="FS96" s="37">
        <v>0.0</v>
      </c>
      <c r="FT96" s="37">
        <v>1.0</v>
      </c>
      <c r="FU96" s="2"/>
      <c r="FV96" s="2" t="s">
        <v>383</v>
      </c>
      <c r="FW96" s="37">
        <v>1.0</v>
      </c>
      <c r="FX96" s="37">
        <v>1.0</v>
      </c>
      <c r="FY96" s="37">
        <v>1.0</v>
      </c>
      <c r="FZ96" s="37">
        <v>0.0</v>
      </c>
      <c r="GA96" s="37">
        <v>5.0</v>
      </c>
      <c r="GB96" s="2" t="s">
        <v>270</v>
      </c>
      <c r="GC96" s="24"/>
      <c r="GD96" s="24"/>
      <c r="GE96" s="24"/>
      <c r="GF96" s="24"/>
      <c r="GG96" s="24"/>
      <c r="GH96" s="37">
        <v>0.0</v>
      </c>
      <c r="GI96" s="37">
        <v>2.0</v>
      </c>
      <c r="GJ96" s="37">
        <v>1.0</v>
      </c>
      <c r="GK96" s="37">
        <v>0.0</v>
      </c>
      <c r="GL96" s="37">
        <f t="shared" si="26"/>
        <v>2</v>
      </c>
      <c r="GM96" s="37">
        <f t="shared" si="27"/>
        <v>1</v>
      </c>
    </row>
    <row r="97" ht="15.75" customHeight="1">
      <c r="A97" s="1">
        <v>113.0</v>
      </c>
      <c r="B97" s="2" t="s">
        <v>399</v>
      </c>
      <c r="D97" s="2" t="s">
        <v>210</v>
      </c>
      <c r="E97" s="80" t="s">
        <v>464</v>
      </c>
      <c r="F97" s="79">
        <v>2.0</v>
      </c>
      <c r="G97" s="2" t="s">
        <v>214</v>
      </c>
      <c r="H97" s="2" t="s">
        <v>370</v>
      </c>
      <c r="I97" s="81">
        <v>2.0</v>
      </c>
      <c r="J97" s="2">
        <v>12.0</v>
      </c>
      <c r="K97" s="2" t="s">
        <v>459</v>
      </c>
      <c r="L97" s="82">
        <v>44144.0</v>
      </c>
      <c r="M97" s="2">
        <v>6306.3</v>
      </c>
      <c r="N97" s="29">
        <v>0.723502602485</v>
      </c>
      <c r="O97" s="30">
        <v>0.1496343589</v>
      </c>
      <c r="P97" s="30">
        <v>0.4138129258</v>
      </c>
      <c r="Q97" s="2">
        <v>3.190083</v>
      </c>
      <c r="R97" s="2">
        <v>85977.128099</v>
      </c>
      <c r="S97" s="2">
        <v>609.007134</v>
      </c>
      <c r="T97" s="2">
        <v>0.957921</v>
      </c>
      <c r="U97" s="2">
        <v>2.900467</v>
      </c>
      <c r="V97" s="2">
        <v>5856.96281</v>
      </c>
      <c r="W97" s="2">
        <v>161.955128</v>
      </c>
      <c r="X97" s="2">
        <v>1.100737</v>
      </c>
      <c r="Y97" s="2">
        <v>3.47011</v>
      </c>
      <c r="Z97" s="2">
        <v>1252.417355</v>
      </c>
      <c r="AA97" s="2">
        <v>71.423702</v>
      </c>
      <c r="AB97" s="2">
        <v>1.084451</v>
      </c>
      <c r="AC97" s="2">
        <v>3.274692</v>
      </c>
      <c r="AD97" s="2">
        <v>7179.070248</v>
      </c>
      <c r="AE97" s="2">
        <v>168.007744</v>
      </c>
      <c r="AF97" s="2">
        <v>1.034495</v>
      </c>
      <c r="AG97" s="2">
        <v>3.094086</v>
      </c>
      <c r="AH97" s="31">
        <v>0.12</v>
      </c>
      <c r="AI97" s="29">
        <v>2.0249506579219747</v>
      </c>
      <c r="AJ97" s="30">
        <v>0.07768839227985848</v>
      </c>
      <c r="AK97" s="30">
        <v>0.5362451625463079</v>
      </c>
      <c r="AL97" s="37">
        <v>2.926328</v>
      </c>
      <c r="AM97" s="37">
        <v>154102.607488</v>
      </c>
      <c r="AN97" s="37">
        <v>558.870359</v>
      </c>
      <c r="AO97" s="37">
        <v>0.963433</v>
      </c>
      <c r="AP97" s="37">
        <v>0.670412</v>
      </c>
      <c r="AQ97" s="37">
        <v>4203.884058</v>
      </c>
      <c r="AR97" s="37">
        <v>123.297132</v>
      </c>
      <c r="AS97" s="37">
        <v>1.143889</v>
      </c>
      <c r="AT97" s="37">
        <v>1.424942</v>
      </c>
      <c r="AU97" s="37">
        <v>1004.934783</v>
      </c>
      <c r="AV97" s="37">
        <v>58.910421</v>
      </c>
      <c r="AW97" s="37">
        <v>1.257281</v>
      </c>
      <c r="AX97" s="37">
        <v>0.945443</v>
      </c>
      <c r="AY97" s="37">
        <v>6502.28744</v>
      </c>
      <c r="AZ97" s="37">
        <v>136.105898</v>
      </c>
      <c r="BA97" s="37">
        <v>0.953733</v>
      </c>
      <c r="BB97" s="37">
        <v>1.065424</v>
      </c>
      <c r="BC97" s="31">
        <v>0.112</v>
      </c>
      <c r="BD97" s="32">
        <v>0.135</v>
      </c>
      <c r="BE97" s="31">
        <v>0.12</v>
      </c>
      <c r="BF97" s="31">
        <v>0.119</v>
      </c>
      <c r="BG97" s="31">
        <v>0.121</v>
      </c>
      <c r="BH97" s="31">
        <v>0.123</v>
      </c>
      <c r="BI97" s="31">
        <v>0.103</v>
      </c>
      <c r="BJ97" s="34"/>
      <c r="BK97" s="34"/>
      <c r="BL97" s="34"/>
      <c r="BM97" s="34"/>
      <c r="BN97" s="34"/>
      <c r="BO97" s="34"/>
      <c r="BP97" s="34"/>
      <c r="BQ97" s="35">
        <f t="shared" si="1"/>
        <v>6</v>
      </c>
      <c r="BR97" s="36">
        <v>0.8330865557076035</v>
      </c>
      <c r="BS97" s="37">
        <v>0.18840592722852778</v>
      </c>
      <c r="BT97" s="38">
        <v>0.6062215659171029</v>
      </c>
      <c r="BU97" s="39">
        <v>0.12</v>
      </c>
      <c r="BV97" s="37">
        <v>2.7937065000000003</v>
      </c>
      <c r="BW97" s="37">
        <v>1026.3941441666668</v>
      </c>
      <c r="BX97" s="37">
        <v>60.036611333333326</v>
      </c>
      <c r="BY97" s="37">
        <v>0.9499233333333333</v>
      </c>
      <c r="BZ97" s="37">
        <v>1.2203246666666667</v>
      </c>
      <c r="CA97" s="37">
        <v>178479.7545375</v>
      </c>
      <c r="CB97" s="37">
        <v>573.8352751666667</v>
      </c>
      <c r="CC97" s="37">
        <v>0.9871098333333334</v>
      </c>
      <c r="CD97" s="37">
        <v>0.6883625000000001</v>
      </c>
      <c r="CE97" s="37">
        <v>4208.161086666666</v>
      </c>
      <c r="CF97" s="37">
        <v>123.23668449999998</v>
      </c>
      <c r="CG97" s="37">
        <v>1.1563864999999998</v>
      </c>
      <c r="CH97" s="37">
        <v>1.415506</v>
      </c>
      <c r="CI97" s="37">
        <v>6403.685352333333</v>
      </c>
      <c r="CJ97" s="2">
        <v>139.8965161666667</v>
      </c>
      <c r="CK97" s="2">
        <v>0.9538153333333335</v>
      </c>
      <c r="CL97" s="2">
        <v>1.020615</v>
      </c>
      <c r="CM97" s="40">
        <f t="shared" si="2"/>
        <v>5.285714286</v>
      </c>
      <c r="CN97" s="41">
        <f t="shared" si="3"/>
        <v>5.444444444</v>
      </c>
      <c r="CO97" s="2">
        <v>6.0</v>
      </c>
      <c r="CP97" s="2">
        <v>6.0</v>
      </c>
      <c r="CQ97" s="2">
        <v>5.0</v>
      </c>
      <c r="CR97" s="2">
        <v>6.0</v>
      </c>
      <c r="CS97" s="2">
        <v>6.0</v>
      </c>
      <c r="CT97" s="2">
        <v>4.0</v>
      </c>
      <c r="CU97" s="2">
        <v>4.0</v>
      </c>
      <c r="CV97" s="2">
        <v>6.0</v>
      </c>
      <c r="CW97" s="2">
        <v>6.0</v>
      </c>
      <c r="CX97" s="2">
        <f t="shared" si="4"/>
        <v>4</v>
      </c>
      <c r="CY97" s="42" t="str">
        <f t="shared" si="37"/>
        <v>0</v>
      </c>
      <c r="CZ97" s="42" t="str">
        <f t="shared" si="6"/>
        <v>0</v>
      </c>
      <c r="DA97" s="2">
        <f t="shared" si="7"/>
        <v>1</v>
      </c>
      <c r="DB97" s="42" t="str">
        <f t="shared" si="36"/>
        <v>0</v>
      </c>
      <c r="DC97" s="42" t="str">
        <f t="shared" si="8"/>
        <v>0</v>
      </c>
      <c r="DD97" s="2">
        <v>0.0</v>
      </c>
      <c r="DE97" s="27">
        <v>1.0</v>
      </c>
      <c r="DF97" s="2">
        <v>0.0</v>
      </c>
      <c r="DG97" s="27">
        <v>1.0</v>
      </c>
      <c r="DH97" s="2">
        <v>0.0</v>
      </c>
      <c r="DI97" s="27">
        <v>1.0</v>
      </c>
      <c r="DJ97" s="2">
        <v>1.0</v>
      </c>
      <c r="DK97" s="27">
        <v>2.0</v>
      </c>
      <c r="DL97" s="2">
        <v>0.0</v>
      </c>
      <c r="DM97" s="27">
        <v>1.0</v>
      </c>
      <c r="DN97" s="2">
        <v>1.0</v>
      </c>
      <c r="DO97" s="27">
        <v>2.0</v>
      </c>
      <c r="DP97" s="2">
        <v>1.0</v>
      </c>
      <c r="DQ97" s="27">
        <v>2.0</v>
      </c>
      <c r="DR97" s="2">
        <v>1.0</v>
      </c>
      <c r="DS97" s="27">
        <v>2.0</v>
      </c>
      <c r="DT97" s="2">
        <v>0.0</v>
      </c>
      <c r="DU97" s="27">
        <v>1.0</v>
      </c>
      <c r="DV97" s="2">
        <v>0.0</v>
      </c>
      <c r="DW97" s="27">
        <v>1.0</v>
      </c>
      <c r="DX97" s="2">
        <v>0.0</v>
      </c>
      <c r="DY97" s="27">
        <v>1.0</v>
      </c>
      <c r="DZ97" s="2">
        <v>1.0</v>
      </c>
      <c r="EA97" s="27">
        <v>2.0</v>
      </c>
      <c r="EB97" s="2">
        <v>0.0</v>
      </c>
      <c r="EC97" s="27">
        <v>1.0</v>
      </c>
      <c r="ED97" s="2">
        <v>0.0</v>
      </c>
      <c r="EE97" s="27">
        <v>1.0</v>
      </c>
      <c r="EF97" s="2">
        <v>2.0</v>
      </c>
      <c r="EG97" s="27">
        <v>3.0</v>
      </c>
      <c r="EH97" s="2">
        <v>0.0</v>
      </c>
      <c r="EI97" s="27">
        <v>1.0</v>
      </c>
      <c r="EJ97" s="2" t="s">
        <v>238</v>
      </c>
      <c r="EK97" s="2" t="s">
        <v>372</v>
      </c>
      <c r="EL97" s="37">
        <v>5.0</v>
      </c>
      <c r="EM97" s="37">
        <v>2.0</v>
      </c>
      <c r="EN97" s="37">
        <v>1.0</v>
      </c>
      <c r="EO97" s="37">
        <v>0.0</v>
      </c>
      <c r="EP97" s="37">
        <v>1.0</v>
      </c>
      <c r="EQ97" s="37">
        <v>1.0</v>
      </c>
      <c r="ER97" s="37">
        <v>0.0</v>
      </c>
      <c r="ES97" s="37">
        <v>1.0</v>
      </c>
      <c r="ET97" s="37">
        <v>0.0</v>
      </c>
      <c r="EU97" s="37">
        <v>0.0</v>
      </c>
      <c r="EV97" s="2"/>
      <c r="EW97" s="37">
        <v>2.0</v>
      </c>
      <c r="EX97" s="2" t="s">
        <v>201</v>
      </c>
      <c r="EY97" s="46">
        <v>40452.0</v>
      </c>
      <c r="EZ97" s="2" t="s">
        <v>214</v>
      </c>
      <c r="FA97" s="2" t="s">
        <v>262</v>
      </c>
      <c r="FB97" s="2" t="s">
        <v>203</v>
      </c>
      <c r="FC97" s="2" t="s">
        <v>205</v>
      </c>
      <c r="FD97" s="2" t="s">
        <v>290</v>
      </c>
      <c r="FE97" s="37">
        <v>0.0</v>
      </c>
      <c r="FF97" s="37">
        <v>0.0</v>
      </c>
      <c r="FG97" s="37">
        <v>0.0</v>
      </c>
      <c r="FH97" s="37">
        <v>0.0</v>
      </c>
      <c r="FI97" s="37">
        <v>0.0</v>
      </c>
      <c r="FJ97" s="37">
        <v>0.0</v>
      </c>
      <c r="FK97" s="37">
        <v>1.0</v>
      </c>
      <c r="FL97" s="2"/>
      <c r="FM97" s="2" t="s">
        <v>290</v>
      </c>
      <c r="FN97" s="37">
        <v>0.0</v>
      </c>
      <c r="FO97" s="37">
        <v>0.0</v>
      </c>
      <c r="FP97" s="37">
        <v>0.0</v>
      </c>
      <c r="FQ97" s="37">
        <v>0.0</v>
      </c>
      <c r="FR97" s="37">
        <v>0.0</v>
      </c>
      <c r="FS97" s="37">
        <v>0.0</v>
      </c>
      <c r="FT97" s="37">
        <v>1.0</v>
      </c>
      <c r="FU97" s="2"/>
      <c r="FV97" s="2" t="s">
        <v>206</v>
      </c>
      <c r="FW97" s="37">
        <v>1.0</v>
      </c>
      <c r="FX97" s="37">
        <v>0.0</v>
      </c>
      <c r="FY97" s="37">
        <v>0.0</v>
      </c>
      <c r="FZ97" s="37">
        <v>0.0</v>
      </c>
      <c r="GA97" s="37">
        <v>13.0</v>
      </c>
      <c r="GB97" s="2" t="s">
        <v>270</v>
      </c>
      <c r="GC97" s="2" t="s">
        <v>208</v>
      </c>
      <c r="GD97" s="37">
        <v>4.0</v>
      </c>
      <c r="GE97" s="2"/>
      <c r="GF97" s="2" t="s">
        <v>209</v>
      </c>
      <c r="GG97" s="2"/>
      <c r="GH97" s="37">
        <v>3.0</v>
      </c>
      <c r="GI97" s="37">
        <v>2.0</v>
      </c>
      <c r="GJ97" s="37">
        <v>2.0</v>
      </c>
      <c r="GK97" s="37">
        <v>0.0</v>
      </c>
      <c r="GL97" s="37">
        <f t="shared" si="26"/>
        <v>5</v>
      </c>
      <c r="GM97" s="37">
        <f t="shared" si="27"/>
        <v>2</v>
      </c>
    </row>
    <row r="98" ht="15.75" customHeight="1">
      <c r="A98" s="1">
        <v>114.0</v>
      </c>
      <c r="B98" s="2" t="s">
        <v>281</v>
      </c>
      <c r="C98" s="2" t="s">
        <v>193</v>
      </c>
      <c r="D98" s="2" t="s">
        <v>246</v>
      </c>
      <c r="E98" s="80" t="s">
        <v>465</v>
      </c>
      <c r="F98" s="79">
        <v>2.0</v>
      </c>
      <c r="G98" s="2" t="s">
        <v>214</v>
      </c>
      <c r="H98" s="2" t="s">
        <v>370</v>
      </c>
      <c r="I98" s="81">
        <v>2.0</v>
      </c>
      <c r="J98" s="2">
        <v>12.0</v>
      </c>
      <c r="K98" s="2" t="s">
        <v>459</v>
      </c>
      <c r="L98" s="82">
        <v>74928.0</v>
      </c>
      <c r="M98" s="2">
        <v>12488.0</v>
      </c>
      <c r="N98" s="29">
        <v>0.925090835893</v>
      </c>
      <c r="O98" s="30">
        <v>0.221985537</v>
      </c>
      <c r="P98" s="30">
        <v>0.4695060703</v>
      </c>
      <c r="Q98" s="2">
        <v>3.170316</v>
      </c>
      <c r="R98" s="2">
        <v>159774.781022</v>
      </c>
      <c r="S98" s="2">
        <v>701.604315</v>
      </c>
      <c r="T98" s="2">
        <v>1.017077</v>
      </c>
      <c r="U98" s="2">
        <v>3.03738</v>
      </c>
      <c r="V98" s="2">
        <v>13391.80292</v>
      </c>
      <c r="W98" s="2">
        <v>246.588464</v>
      </c>
      <c r="X98" s="2">
        <v>1.121764</v>
      </c>
      <c r="Y98" s="2">
        <v>3.59221</v>
      </c>
      <c r="Z98" s="2">
        <v>1844.223844</v>
      </c>
      <c r="AA98" s="2">
        <v>89.984195</v>
      </c>
      <c r="AB98" s="2">
        <v>1.101845</v>
      </c>
      <c r="AC98" s="2">
        <v>3.280126</v>
      </c>
      <c r="AD98" s="2">
        <v>11271.459854</v>
      </c>
      <c r="AE98" s="2">
        <v>225.083754</v>
      </c>
      <c r="AF98" s="2">
        <v>1.073364</v>
      </c>
      <c r="AG98" s="2">
        <v>3.195858</v>
      </c>
      <c r="AH98" s="31">
        <v>0.125</v>
      </c>
      <c r="AI98" s="29">
        <v>2.8495801422611464</v>
      </c>
      <c r="AJ98" s="30">
        <v>0.11524359384903829</v>
      </c>
      <c r="AK98" s="30">
        <v>0.5882615219292754</v>
      </c>
      <c r="AL98" s="37">
        <v>2.927022</v>
      </c>
      <c r="AM98" s="37">
        <v>230820.787968</v>
      </c>
      <c r="AN98" s="37">
        <v>583.467566</v>
      </c>
      <c r="AO98" s="37">
        <v>0.987654</v>
      </c>
      <c r="AP98" s="37">
        <v>0.699916</v>
      </c>
      <c r="AQ98" s="37">
        <v>4964.876726</v>
      </c>
      <c r="AR98" s="37">
        <v>135.632267</v>
      </c>
      <c r="AS98" s="37">
        <v>1.151299</v>
      </c>
      <c r="AT98" s="37">
        <v>1.45406</v>
      </c>
      <c r="AU98" s="37">
        <v>942.248521</v>
      </c>
      <c r="AV98" s="37">
        <v>58.418516</v>
      </c>
      <c r="AW98" s="37">
        <v>1.254573</v>
      </c>
      <c r="AX98" s="37">
        <v>0.939979</v>
      </c>
      <c r="AY98" s="37">
        <v>6247.907298</v>
      </c>
      <c r="AZ98" s="37">
        <v>137.246269</v>
      </c>
      <c r="BA98" s="37">
        <v>0.947064</v>
      </c>
      <c r="BB98" s="37">
        <v>1.039843</v>
      </c>
      <c r="BC98" s="31">
        <v>0.117</v>
      </c>
      <c r="BD98" s="32">
        <v>0.135</v>
      </c>
      <c r="BE98" s="31">
        <v>0.125</v>
      </c>
      <c r="BF98" s="31">
        <v>0.145</v>
      </c>
      <c r="BG98" s="31">
        <v>0.122</v>
      </c>
      <c r="BH98" s="31">
        <v>0.123</v>
      </c>
      <c r="BI98" s="31">
        <v>0.128</v>
      </c>
      <c r="BJ98" s="34"/>
      <c r="BK98" s="34"/>
      <c r="BL98" s="34"/>
      <c r="BM98" s="34"/>
      <c r="BN98" s="34"/>
      <c r="BO98" s="34"/>
      <c r="BP98" s="34"/>
      <c r="BQ98" s="35">
        <f t="shared" si="1"/>
        <v>6</v>
      </c>
      <c r="BR98" s="36">
        <v>0.8342544499860669</v>
      </c>
      <c r="BS98" s="37">
        <v>0.1786615207588774</v>
      </c>
      <c r="BT98" s="38">
        <v>0.4311324226204442</v>
      </c>
      <c r="BU98" s="39">
        <v>0.13</v>
      </c>
      <c r="BV98" s="37">
        <v>2.9694906666666667</v>
      </c>
      <c r="BW98" s="37">
        <v>770.2829418333332</v>
      </c>
      <c r="BX98" s="37">
        <v>54.3783295</v>
      </c>
      <c r="BY98" s="37">
        <v>0.9460828333333334</v>
      </c>
      <c r="BZ98" s="37">
        <v>1.2578844999999998</v>
      </c>
      <c r="CA98" s="37">
        <v>167042.1756845</v>
      </c>
      <c r="CB98" s="37">
        <v>575.3069571666666</v>
      </c>
      <c r="CC98" s="37">
        <v>0.9732796666666667</v>
      </c>
      <c r="CD98" s="37">
        <v>0.6901275</v>
      </c>
      <c r="CE98" s="37">
        <v>5005.4017318333335</v>
      </c>
      <c r="CF98" s="37">
        <v>128.1693415</v>
      </c>
      <c r="CG98" s="37">
        <v>1.1569903333333331</v>
      </c>
      <c r="CH98" s="37">
        <v>1.4405531666666667</v>
      </c>
      <c r="CI98" s="37">
        <v>5151.228289666667</v>
      </c>
      <c r="CJ98" s="2">
        <v>125.89513933333332</v>
      </c>
      <c r="CK98" s="2">
        <v>0.9491755</v>
      </c>
      <c r="CL98" s="2">
        <v>1.03273</v>
      </c>
      <c r="CM98" s="40">
        <f t="shared" si="2"/>
        <v>3.142857143</v>
      </c>
      <c r="CN98" s="41">
        <f t="shared" si="3"/>
        <v>3.555555556</v>
      </c>
      <c r="CO98" s="2">
        <v>4.0</v>
      </c>
      <c r="CP98" s="2">
        <v>2.0</v>
      </c>
      <c r="CQ98" s="2">
        <v>1.0</v>
      </c>
      <c r="CR98" s="2">
        <v>6.0</v>
      </c>
      <c r="CS98" s="2">
        <v>4.0</v>
      </c>
      <c r="CT98" s="2">
        <v>1.0</v>
      </c>
      <c r="CU98" s="2">
        <v>4.0</v>
      </c>
      <c r="CV98" s="2">
        <v>5.0</v>
      </c>
      <c r="CW98" s="2">
        <v>5.0</v>
      </c>
      <c r="CX98" s="2">
        <f t="shared" si="4"/>
        <v>4</v>
      </c>
      <c r="CY98" s="42" t="str">
        <f t="shared" si="37"/>
        <v>0</v>
      </c>
      <c r="CZ98" s="42" t="str">
        <f t="shared" si="6"/>
        <v>0</v>
      </c>
      <c r="DA98" s="2">
        <f t="shared" si="7"/>
        <v>0</v>
      </c>
      <c r="DB98" s="42" t="str">
        <f t="shared" si="36"/>
        <v>0</v>
      </c>
      <c r="DC98" s="42" t="str">
        <f t="shared" si="8"/>
        <v>0</v>
      </c>
      <c r="DD98" s="2">
        <v>1.0</v>
      </c>
      <c r="DE98" s="27">
        <v>2.0</v>
      </c>
      <c r="DF98" s="2">
        <v>0.0</v>
      </c>
      <c r="DG98" s="27">
        <v>1.0</v>
      </c>
      <c r="DH98" s="2">
        <v>0.0</v>
      </c>
      <c r="DI98" s="27">
        <v>1.0</v>
      </c>
      <c r="DJ98" s="2">
        <v>0.0</v>
      </c>
      <c r="DK98" s="27">
        <v>1.0</v>
      </c>
      <c r="DL98" s="2">
        <v>0.0</v>
      </c>
      <c r="DM98" s="27">
        <v>1.0</v>
      </c>
      <c r="DN98" s="2">
        <v>1.0</v>
      </c>
      <c r="DO98" s="27">
        <v>2.0</v>
      </c>
      <c r="DP98" s="2">
        <v>1.0</v>
      </c>
      <c r="DQ98" s="27">
        <v>2.0</v>
      </c>
      <c r="DR98" s="2">
        <v>1.0</v>
      </c>
      <c r="DS98" s="27">
        <v>2.0</v>
      </c>
      <c r="DT98" s="2">
        <v>0.0</v>
      </c>
      <c r="DU98" s="27">
        <v>1.0</v>
      </c>
      <c r="DV98" s="2">
        <v>0.0</v>
      </c>
      <c r="DW98" s="27">
        <v>1.0</v>
      </c>
      <c r="DX98" s="2">
        <v>0.0</v>
      </c>
      <c r="DY98" s="27">
        <v>1.0</v>
      </c>
      <c r="DZ98" s="2">
        <v>0.0</v>
      </c>
      <c r="EA98" s="27">
        <v>1.0</v>
      </c>
      <c r="EB98" s="2">
        <v>0.0</v>
      </c>
      <c r="EC98" s="27">
        <v>1.0</v>
      </c>
      <c r="ED98" s="2">
        <v>2.0</v>
      </c>
      <c r="EE98" s="27">
        <v>3.0</v>
      </c>
      <c r="EF98" s="2">
        <v>2.0</v>
      </c>
      <c r="EG98" s="27">
        <v>3.0</v>
      </c>
      <c r="EH98" s="2">
        <v>0.0</v>
      </c>
      <c r="EI98" s="27">
        <v>1.0</v>
      </c>
      <c r="EJ98" s="2" t="s">
        <v>238</v>
      </c>
      <c r="EK98" s="2" t="s">
        <v>372</v>
      </c>
      <c r="EL98" s="37">
        <v>5.0</v>
      </c>
      <c r="EM98" s="37">
        <v>2.0</v>
      </c>
      <c r="EN98" s="37">
        <v>0.0</v>
      </c>
      <c r="EO98" s="37">
        <v>1.0</v>
      </c>
      <c r="EP98" s="37">
        <v>1.0</v>
      </c>
      <c r="EQ98" s="37">
        <v>1.0</v>
      </c>
      <c r="ER98" s="37">
        <v>0.0</v>
      </c>
      <c r="ES98" s="37">
        <v>0.0</v>
      </c>
      <c r="ET98" s="37">
        <v>1.0</v>
      </c>
      <c r="EU98" s="37">
        <v>0.0</v>
      </c>
      <c r="EV98" s="2"/>
      <c r="EW98" s="37">
        <v>3.0</v>
      </c>
      <c r="EX98" s="2" t="s">
        <v>201</v>
      </c>
      <c r="EY98" s="46">
        <v>40452.0</v>
      </c>
      <c r="EZ98" s="2" t="s">
        <v>214</v>
      </c>
      <c r="FA98" s="2" t="s">
        <v>262</v>
      </c>
      <c r="FB98" s="2" t="s">
        <v>233</v>
      </c>
      <c r="FC98" s="71" t="s">
        <v>466</v>
      </c>
      <c r="FD98" s="2" t="s">
        <v>205</v>
      </c>
      <c r="FE98" s="37">
        <v>0.0</v>
      </c>
      <c r="FF98" s="37">
        <v>0.0</v>
      </c>
      <c r="FG98" s="37">
        <v>0.0</v>
      </c>
      <c r="FH98" s="37">
        <v>0.0</v>
      </c>
      <c r="FI98" s="37">
        <v>0.0</v>
      </c>
      <c r="FJ98" s="37">
        <v>0.0</v>
      </c>
      <c r="FK98" s="37">
        <v>1.0</v>
      </c>
      <c r="FL98" s="2"/>
      <c r="FM98" s="2" t="s">
        <v>205</v>
      </c>
      <c r="FN98" s="37">
        <v>0.0</v>
      </c>
      <c r="FO98" s="37">
        <v>0.0</v>
      </c>
      <c r="FP98" s="37">
        <v>0.0</v>
      </c>
      <c r="FQ98" s="37">
        <v>0.0</v>
      </c>
      <c r="FR98" s="37">
        <v>0.0</v>
      </c>
      <c r="FS98" s="37">
        <v>0.0</v>
      </c>
      <c r="FT98" s="37">
        <v>1.0</v>
      </c>
      <c r="FU98" s="2"/>
      <c r="FV98" s="2" t="s">
        <v>280</v>
      </c>
      <c r="FW98" s="37">
        <v>0.0</v>
      </c>
      <c r="FX98" s="37">
        <v>0.0</v>
      </c>
      <c r="FY98" s="37">
        <v>1.0</v>
      </c>
      <c r="FZ98" s="37">
        <v>0.0</v>
      </c>
      <c r="GA98" s="37">
        <v>4.0</v>
      </c>
      <c r="GB98" s="2" t="s">
        <v>270</v>
      </c>
      <c r="GC98" s="2" t="s">
        <v>208</v>
      </c>
      <c r="GD98" s="37">
        <v>4.0</v>
      </c>
      <c r="GE98" s="2"/>
      <c r="GF98" s="2" t="s">
        <v>209</v>
      </c>
      <c r="GG98" s="2"/>
      <c r="GH98" s="37">
        <v>1.0</v>
      </c>
      <c r="GI98" s="37">
        <v>0.0</v>
      </c>
      <c r="GJ98" s="37">
        <v>2.0</v>
      </c>
      <c r="GK98" s="37">
        <v>1.0</v>
      </c>
      <c r="GL98" s="37">
        <f t="shared" si="26"/>
        <v>1</v>
      </c>
      <c r="GM98" s="37">
        <f t="shared" si="27"/>
        <v>3</v>
      </c>
    </row>
    <row r="99" ht="15.75" customHeight="1">
      <c r="A99" s="1">
        <v>115.0</v>
      </c>
      <c r="B99" s="2" t="s">
        <v>334</v>
      </c>
      <c r="D99" s="2" t="s">
        <v>467</v>
      </c>
      <c r="E99" s="80" t="s">
        <v>468</v>
      </c>
      <c r="F99" s="79">
        <v>2.0</v>
      </c>
      <c r="G99" s="2" t="s">
        <v>214</v>
      </c>
      <c r="H99" s="2" t="s">
        <v>370</v>
      </c>
      <c r="I99" s="81">
        <v>2.0</v>
      </c>
      <c r="J99" s="2">
        <v>12.0</v>
      </c>
      <c r="K99" s="2" t="s">
        <v>459</v>
      </c>
      <c r="L99" s="82">
        <v>14349.0</v>
      </c>
      <c r="M99" s="2">
        <v>3587.3</v>
      </c>
      <c r="N99" s="29">
        <v>0.373836407988</v>
      </c>
      <c r="O99" s="30">
        <v>0.06987306052</v>
      </c>
      <c r="P99" s="30">
        <v>0.3169655413</v>
      </c>
      <c r="Q99" s="2">
        <v>3.095652</v>
      </c>
      <c r="R99" s="2">
        <v>110396.933333</v>
      </c>
      <c r="S99" s="2">
        <v>649.872502</v>
      </c>
      <c r="T99" s="2">
        <v>1.047284</v>
      </c>
      <c r="U99" s="2">
        <v>2.96089</v>
      </c>
      <c r="V99" s="2">
        <v>10473.089855</v>
      </c>
      <c r="W99" s="2">
        <v>225.27701</v>
      </c>
      <c r="X99" s="2">
        <v>1.175852</v>
      </c>
      <c r="Y99" s="2">
        <v>3.545796</v>
      </c>
      <c r="Z99" s="2">
        <v>2142.069565</v>
      </c>
      <c r="AA99" s="2">
        <v>96.295712</v>
      </c>
      <c r="AB99" s="2">
        <v>1.141846</v>
      </c>
      <c r="AC99" s="2">
        <v>3.285138</v>
      </c>
      <c r="AD99" s="2">
        <v>11986.973913</v>
      </c>
      <c r="AE99" s="2">
        <v>232.799384</v>
      </c>
      <c r="AF99" s="2">
        <v>1.112638</v>
      </c>
      <c r="AG99" s="2">
        <v>3.201769</v>
      </c>
      <c r="AH99" s="31">
        <v>0.135</v>
      </c>
      <c r="AI99" s="29">
        <v>1.8430142188276275</v>
      </c>
      <c r="AJ99" s="30">
        <v>0.12236373588435148</v>
      </c>
      <c r="AK99" s="30">
        <v>0.49810289031319405</v>
      </c>
      <c r="AL99" s="37">
        <v>2.832618</v>
      </c>
      <c r="AM99" s="37">
        <v>133882.128755</v>
      </c>
      <c r="AN99" s="37">
        <v>553.048009</v>
      </c>
      <c r="AO99" s="37">
        <v>0.973847</v>
      </c>
      <c r="AP99" s="37">
        <v>0.663428</v>
      </c>
      <c r="AQ99" s="37">
        <v>4555.038627</v>
      </c>
      <c r="AR99" s="37">
        <v>128.452177</v>
      </c>
      <c r="AS99" s="37">
        <v>1.163694</v>
      </c>
      <c r="AT99" s="37">
        <v>1.434087</v>
      </c>
      <c r="AU99" s="37">
        <v>1050.475322</v>
      </c>
      <c r="AV99" s="37">
        <v>60.991275</v>
      </c>
      <c r="AW99" s="37">
        <v>1.237917</v>
      </c>
      <c r="AX99" s="37">
        <v>0.950588</v>
      </c>
      <c r="AY99" s="37">
        <v>6857.506438</v>
      </c>
      <c r="AZ99" s="37">
        <v>144.450656</v>
      </c>
      <c r="BA99" s="37">
        <v>0.954699</v>
      </c>
      <c r="BB99" s="37">
        <v>1.02712</v>
      </c>
      <c r="BC99" s="31">
        <v>0.133</v>
      </c>
      <c r="BD99" s="32">
        <v>0.135</v>
      </c>
      <c r="BE99" s="31">
        <v>0.135</v>
      </c>
      <c r="BF99" s="31">
        <v>0.128</v>
      </c>
      <c r="BG99" s="31">
        <v>0.13</v>
      </c>
      <c r="BH99" s="31">
        <v>0.073</v>
      </c>
      <c r="BI99" s="34"/>
      <c r="BJ99" s="34"/>
      <c r="BK99" s="34"/>
      <c r="BL99" s="34"/>
      <c r="BM99" s="34"/>
      <c r="BN99" s="34"/>
      <c r="BO99" s="34"/>
      <c r="BP99" s="34"/>
      <c r="BQ99" s="35">
        <f t="shared" si="1"/>
        <v>5</v>
      </c>
      <c r="BR99" s="36">
        <v>0.6209893956644109</v>
      </c>
      <c r="BS99" s="37">
        <v>0.09961916890204474</v>
      </c>
      <c r="BT99" s="38">
        <v>0.6024768713185978</v>
      </c>
      <c r="BU99" s="39">
        <v>0.12</v>
      </c>
      <c r="BV99" s="37">
        <v>2.9930093999999996</v>
      </c>
      <c r="BW99" s="37">
        <v>1051.7248611999999</v>
      </c>
      <c r="BX99" s="37">
        <v>59.272603200000006</v>
      </c>
      <c r="BY99" s="37">
        <v>0.9458534000000001</v>
      </c>
      <c r="BZ99" s="37">
        <v>1.250446</v>
      </c>
      <c r="CA99" s="37">
        <v>136888.7939794</v>
      </c>
      <c r="CB99" s="37">
        <v>553.6085498</v>
      </c>
      <c r="CC99" s="37">
        <v>0.973628</v>
      </c>
      <c r="CD99" s="37">
        <v>0.6641004</v>
      </c>
      <c r="CE99" s="37">
        <v>4211.773836</v>
      </c>
      <c r="CF99" s="37">
        <v>124.6009506</v>
      </c>
      <c r="CG99" s="37">
        <v>1.15878</v>
      </c>
      <c r="CH99" s="37">
        <v>1.4257811999999999</v>
      </c>
      <c r="CI99" s="37">
        <v>6725.786608</v>
      </c>
      <c r="CJ99" s="2">
        <v>138.2400132</v>
      </c>
      <c r="CK99" s="2">
        <v>0.9571358</v>
      </c>
      <c r="CL99" s="2">
        <v>1.0688043999999999</v>
      </c>
      <c r="CM99" s="40">
        <f t="shared" si="2"/>
        <v>3.857142857</v>
      </c>
      <c r="CN99" s="41">
        <f t="shared" si="3"/>
        <v>4</v>
      </c>
      <c r="CO99" s="2">
        <v>4.0</v>
      </c>
      <c r="CP99" s="2">
        <v>1.0</v>
      </c>
      <c r="CQ99" s="2">
        <v>3.0</v>
      </c>
      <c r="CR99" s="2">
        <v>6.0</v>
      </c>
      <c r="CS99" s="2">
        <v>4.0</v>
      </c>
      <c r="CT99" s="2">
        <v>5.0</v>
      </c>
      <c r="CU99" s="2">
        <v>4.0</v>
      </c>
      <c r="CV99" s="2">
        <v>5.0</v>
      </c>
      <c r="CW99" s="2">
        <v>4.0</v>
      </c>
      <c r="CX99" s="2">
        <f t="shared" si="4"/>
        <v>13</v>
      </c>
      <c r="CY99" s="42">
        <v>2.0</v>
      </c>
      <c r="CZ99" s="42" t="str">
        <f t="shared" si="6"/>
        <v>1</v>
      </c>
      <c r="DA99" s="2">
        <f t="shared" si="7"/>
        <v>1</v>
      </c>
      <c r="DB99" s="42" t="str">
        <f t="shared" si="36"/>
        <v>0</v>
      </c>
      <c r="DC99" s="42" t="str">
        <f t="shared" si="8"/>
        <v>0</v>
      </c>
      <c r="DD99" s="2">
        <v>2.0</v>
      </c>
      <c r="DE99" s="27">
        <v>3.0</v>
      </c>
      <c r="DF99" s="2">
        <v>1.0</v>
      </c>
      <c r="DG99" s="27">
        <v>2.0</v>
      </c>
      <c r="DH99" s="2">
        <v>1.0</v>
      </c>
      <c r="DI99" s="27">
        <v>2.0</v>
      </c>
      <c r="DJ99" s="2">
        <v>2.0</v>
      </c>
      <c r="DK99" s="27">
        <v>3.0</v>
      </c>
      <c r="DL99" s="2">
        <v>0.0</v>
      </c>
      <c r="DM99" s="27">
        <v>1.0</v>
      </c>
      <c r="DN99" s="2">
        <v>2.0</v>
      </c>
      <c r="DO99" s="27">
        <v>3.0</v>
      </c>
      <c r="DP99" s="2">
        <v>2.0</v>
      </c>
      <c r="DQ99" s="27">
        <v>3.0</v>
      </c>
      <c r="DR99" s="2">
        <v>0.0</v>
      </c>
      <c r="DS99" s="27">
        <v>1.0</v>
      </c>
      <c r="DT99" s="2">
        <v>2.0</v>
      </c>
      <c r="DU99" s="27">
        <v>3.0</v>
      </c>
      <c r="DV99" s="2">
        <v>1.0</v>
      </c>
      <c r="DW99" s="27">
        <v>2.0</v>
      </c>
      <c r="DX99" s="2">
        <v>0.0</v>
      </c>
      <c r="DY99" s="27">
        <v>1.0</v>
      </c>
      <c r="DZ99" s="2">
        <v>0.0</v>
      </c>
      <c r="EA99" s="27">
        <v>1.0</v>
      </c>
      <c r="EB99" s="2">
        <v>1.0</v>
      </c>
      <c r="EC99" s="27">
        <v>2.0</v>
      </c>
      <c r="ED99" s="2">
        <v>2.0</v>
      </c>
      <c r="EE99" s="27">
        <v>3.0</v>
      </c>
      <c r="EF99" s="2">
        <v>0.0</v>
      </c>
      <c r="EG99" s="27">
        <v>1.0</v>
      </c>
      <c r="EH99" s="2">
        <v>0.0</v>
      </c>
      <c r="EI99" s="27">
        <v>1.0</v>
      </c>
      <c r="EJ99" s="2" t="s">
        <v>199</v>
      </c>
      <c r="EK99" s="2" t="s">
        <v>372</v>
      </c>
      <c r="EL99" s="37">
        <v>4.0</v>
      </c>
      <c r="EM99" s="37">
        <v>2.0</v>
      </c>
      <c r="EN99" s="37">
        <v>1.0</v>
      </c>
      <c r="EO99" s="37">
        <v>0.0</v>
      </c>
      <c r="EP99" s="37">
        <v>1.0</v>
      </c>
      <c r="EQ99" s="37">
        <v>0.0</v>
      </c>
      <c r="ER99" s="37">
        <v>1.0</v>
      </c>
      <c r="ES99" s="2"/>
      <c r="ET99" s="2"/>
      <c r="EU99" s="2"/>
      <c r="EV99" s="2"/>
      <c r="EW99" s="37">
        <v>1.0</v>
      </c>
      <c r="EX99" s="2" t="s">
        <v>201</v>
      </c>
      <c r="EY99" s="43">
        <v>40299.0</v>
      </c>
      <c r="EZ99" s="2" t="s">
        <v>214</v>
      </c>
      <c r="FA99" s="2" t="s">
        <v>262</v>
      </c>
      <c r="FB99" s="2" t="s">
        <v>203</v>
      </c>
      <c r="FC99" s="2" t="s">
        <v>204</v>
      </c>
      <c r="FD99" s="2" t="s">
        <v>205</v>
      </c>
      <c r="FE99" s="37">
        <v>0.0</v>
      </c>
      <c r="FF99" s="37">
        <v>0.0</v>
      </c>
      <c r="FG99" s="37">
        <v>0.0</v>
      </c>
      <c r="FH99" s="37">
        <v>0.0</v>
      </c>
      <c r="FI99" s="37">
        <v>0.0</v>
      </c>
      <c r="FJ99" s="37">
        <v>0.0</v>
      </c>
      <c r="FK99" s="37">
        <v>1.0</v>
      </c>
      <c r="FL99" s="2"/>
      <c r="FM99" s="2" t="s">
        <v>205</v>
      </c>
      <c r="FN99" s="37">
        <v>0.0</v>
      </c>
      <c r="FO99" s="37">
        <v>0.0</v>
      </c>
      <c r="FP99" s="37">
        <v>0.0</v>
      </c>
      <c r="FQ99" s="37">
        <v>0.0</v>
      </c>
      <c r="FR99" s="37">
        <v>0.0</v>
      </c>
      <c r="FS99" s="37">
        <v>0.0</v>
      </c>
      <c r="FT99" s="37">
        <v>1.0</v>
      </c>
      <c r="FU99" s="2"/>
      <c r="FV99" s="2" t="s">
        <v>383</v>
      </c>
      <c r="FW99" s="37">
        <v>0.0</v>
      </c>
      <c r="FX99" s="37">
        <v>1.0</v>
      </c>
      <c r="FY99" s="37">
        <v>0.0</v>
      </c>
      <c r="FZ99" s="37">
        <v>0.0</v>
      </c>
      <c r="GA99" s="37">
        <v>3.0</v>
      </c>
      <c r="GB99" s="2" t="s">
        <v>270</v>
      </c>
      <c r="GC99" s="2" t="s">
        <v>208</v>
      </c>
      <c r="GD99" s="37">
        <v>4.0</v>
      </c>
      <c r="GE99" s="2"/>
      <c r="GF99" s="2" t="s">
        <v>286</v>
      </c>
      <c r="GG99" s="2" t="s">
        <v>469</v>
      </c>
      <c r="GH99" s="37">
        <v>1.0</v>
      </c>
      <c r="GI99" s="37">
        <v>1.0</v>
      </c>
      <c r="GJ99" s="37">
        <v>1.0</v>
      </c>
      <c r="GK99" s="37">
        <v>0.0</v>
      </c>
      <c r="GL99" s="37">
        <f t="shared" si="26"/>
        <v>2</v>
      </c>
      <c r="GM99" s="37">
        <f t="shared" si="27"/>
        <v>1</v>
      </c>
    </row>
    <row r="100" ht="15.75" customHeight="1">
      <c r="A100" s="1">
        <v>116.0</v>
      </c>
      <c r="B100" s="2" t="s">
        <v>470</v>
      </c>
      <c r="C100" s="2" t="s">
        <v>267</v>
      </c>
      <c r="D100" s="2" t="s">
        <v>471</v>
      </c>
      <c r="E100" s="80" t="s">
        <v>472</v>
      </c>
      <c r="F100" s="2">
        <v>2.0</v>
      </c>
      <c r="G100" s="2" t="s">
        <v>214</v>
      </c>
      <c r="H100" s="2" t="s">
        <v>370</v>
      </c>
      <c r="I100" s="81">
        <v>2.0</v>
      </c>
      <c r="J100" s="2">
        <v>12.0</v>
      </c>
      <c r="K100" s="2" t="s">
        <v>459</v>
      </c>
      <c r="L100" s="82">
        <v>31421.0</v>
      </c>
      <c r="M100" s="2">
        <v>4488.7</v>
      </c>
      <c r="N100" s="29">
        <v>0.3071857407603503</v>
      </c>
      <c r="O100" s="30">
        <v>0.0030562013686628586</v>
      </c>
      <c r="P100" s="30">
        <v>0.12241509054083377</v>
      </c>
      <c r="Q100" s="2">
        <v>3.156118</v>
      </c>
      <c r="R100" s="2">
        <v>173729.278481</v>
      </c>
      <c r="S100" s="2">
        <v>708.15992</v>
      </c>
      <c r="T100" s="2">
        <v>1.024481</v>
      </c>
      <c r="U100" s="2">
        <v>3.047073</v>
      </c>
      <c r="V100" s="2">
        <v>12797.308017</v>
      </c>
      <c r="W100" s="2">
        <v>265.584946</v>
      </c>
      <c r="X100" s="2">
        <v>1.137447</v>
      </c>
      <c r="Y100" s="2">
        <v>3.635722</v>
      </c>
      <c r="Z100" s="2">
        <v>1971.751055</v>
      </c>
      <c r="AA100" s="2">
        <v>98.858429</v>
      </c>
      <c r="AB100" s="2">
        <v>1.10755</v>
      </c>
      <c r="AC100" s="2">
        <v>3.353422</v>
      </c>
      <c r="AD100" s="2">
        <v>11267.130802</v>
      </c>
      <c r="AE100" s="2">
        <v>242.640558</v>
      </c>
      <c r="AF100" s="2">
        <v>1.082953</v>
      </c>
      <c r="AG100" s="2">
        <v>3.293822</v>
      </c>
      <c r="AH100" s="93">
        <v>0.14</v>
      </c>
      <c r="AI100" s="40">
        <v>1.745042239888535</v>
      </c>
      <c r="AJ100" s="41">
        <v>0.0754428844880139</v>
      </c>
      <c r="AK100" s="41">
        <v>0.3127432609883488</v>
      </c>
      <c r="AL100" s="37">
        <v>2.82906</v>
      </c>
      <c r="AM100" s="37">
        <v>152528.238095</v>
      </c>
      <c r="AN100" s="37">
        <v>563.06731</v>
      </c>
      <c r="AO100" s="37">
        <v>0.967475</v>
      </c>
      <c r="AP100" s="37">
        <v>0.675446</v>
      </c>
      <c r="AQ100" s="37">
        <v>4918.991453</v>
      </c>
      <c r="AR100" s="37">
        <v>132.892551</v>
      </c>
      <c r="AS100" s="37">
        <v>1.157152</v>
      </c>
      <c r="AT100" s="37">
        <v>1.448424</v>
      </c>
      <c r="AU100" s="37">
        <v>1016.903541</v>
      </c>
      <c r="AV100" s="37">
        <v>60.266059</v>
      </c>
      <c r="AW100" s="37">
        <v>1.230014</v>
      </c>
      <c r="AX100" s="37">
        <v>0.946683</v>
      </c>
      <c r="AY100" s="37">
        <v>6620.582418</v>
      </c>
      <c r="AZ100" s="37">
        <v>141.763757</v>
      </c>
      <c r="BA100" s="37">
        <v>0.950672</v>
      </c>
      <c r="BB100" s="37">
        <v>1.022444</v>
      </c>
      <c r="BC100" s="93">
        <v>0.141</v>
      </c>
      <c r="BD100" s="32">
        <v>0.135</v>
      </c>
      <c r="BE100" s="93">
        <v>0.14</v>
      </c>
      <c r="BF100" s="93">
        <v>0.144</v>
      </c>
      <c r="BG100" s="93">
        <v>0.147</v>
      </c>
      <c r="BH100" s="93">
        <v>0.145</v>
      </c>
      <c r="BI100" s="93">
        <v>0.134</v>
      </c>
      <c r="BJ100" s="34"/>
      <c r="BK100" s="34"/>
      <c r="BL100" s="34"/>
      <c r="BM100" s="34"/>
      <c r="BN100" s="34"/>
      <c r="BO100" s="34"/>
      <c r="BP100" s="34"/>
      <c r="BQ100" s="35">
        <f t="shared" si="1"/>
        <v>6</v>
      </c>
      <c r="BR100" s="36">
        <v>0.4575019526542596</v>
      </c>
      <c r="BS100" s="37">
        <v>0.06197934582374863</v>
      </c>
      <c r="BT100" s="38">
        <v>0.31007732665041027</v>
      </c>
      <c r="BU100" s="39">
        <v>0.141</v>
      </c>
      <c r="BV100" s="37">
        <v>2.775273</v>
      </c>
      <c r="BW100" s="37">
        <v>1034.718744</v>
      </c>
      <c r="BX100" s="37">
        <v>62.827128666666674</v>
      </c>
      <c r="BY100" s="37">
        <v>0.9477388333333333</v>
      </c>
      <c r="BZ100" s="37">
        <v>1.261766</v>
      </c>
      <c r="CA100" s="37">
        <v>161270.15378783332</v>
      </c>
      <c r="CB100" s="37">
        <v>558.1870103333334</v>
      </c>
      <c r="CC100" s="37">
        <v>0.9733001666666667</v>
      </c>
      <c r="CD100" s="37">
        <v>0.6695921666666668</v>
      </c>
      <c r="CE100" s="37">
        <v>5100.901456833333</v>
      </c>
      <c r="CF100" s="37">
        <v>140.39636666666667</v>
      </c>
      <c r="CG100" s="37">
        <v>1.1701641666666667</v>
      </c>
      <c r="CH100" s="37">
        <v>1.4912303333333332</v>
      </c>
      <c r="CI100" s="37">
        <v>7189.3725110000005</v>
      </c>
      <c r="CJ100" s="2">
        <v>150.83136083333335</v>
      </c>
      <c r="CK100" s="2">
        <v>0.9508344999999999</v>
      </c>
      <c r="CL100" s="2">
        <v>1.0320829999999999</v>
      </c>
      <c r="CM100" s="73">
        <f t="shared" si="2"/>
        <v>1.714285714</v>
      </c>
      <c r="CN100" s="74">
        <f t="shared" si="3"/>
        <v>2</v>
      </c>
      <c r="CO100" s="27">
        <v>1.0</v>
      </c>
      <c r="CP100" s="27">
        <v>3.0</v>
      </c>
      <c r="CQ100" s="27">
        <v>1.0</v>
      </c>
      <c r="CR100" s="27">
        <v>1.0</v>
      </c>
      <c r="CS100" s="27">
        <v>1.0</v>
      </c>
      <c r="CT100" s="27">
        <v>4.0</v>
      </c>
      <c r="CU100" s="27">
        <v>1.0</v>
      </c>
      <c r="CV100" s="27">
        <v>3.0</v>
      </c>
      <c r="CW100" s="27">
        <v>3.0</v>
      </c>
      <c r="CX100" s="27">
        <f t="shared" si="4"/>
        <v>11</v>
      </c>
      <c r="CY100" s="75" t="str">
        <f t="shared" ref="CY100:CY101" si="38">IF(OR(CX100&lt;9,CX100=9),"0", "1")</f>
        <v>1</v>
      </c>
      <c r="CZ100" s="75" t="str">
        <f t="shared" si="6"/>
        <v>1</v>
      </c>
      <c r="DA100" s="27">
        <f t="shared" si="7"/>
        <v>1</v>
      </c>
      <c r="DB100" s="75" t="str">
        <f t="shared" si="36"/>
        <v>0</v>
      </c>
      <c r="DC100" s="75" t="str">
        <f t="shared" si="8"/>
        <v>0</v>
      </c>
      <c r="DD100" s="27">
        <v>1.0</v>
      </c>
      <c r="DE100" s="27">
        <v>2.0</v>
      </c>
      <c r="DF100" s="27">
        <v>0.0</v>
      </c>
      <c r="DG100" s="27">
        <v>1.0</v>
      </c>
      <c r="DH100" s="27">
        <v>1.0</v>
      </c>
      <c r="DI100" s="27">
        <v>2.0</v>
      </c>
      <c r="DJ100" s="27">
        <v>1.0</v>
      </c>
      <c r="DK100" s="27">
        <v>2.0</v>
      </c>
      <c r="DL100" s="27">
        <v>2.0</v>
      </c>
      <c r="DM100" s="27">
        <v>3.0</v>
      </c>
      <c r="DN100" s="27">
        <v>2.0</v>
      </c>
      <c r="DO100" s="27">
        <v>3.0</v>
      </c>
      <c r="DP100" s="27">
        <v>1.0</v>
      </c>
      <c r="DQ100" s="27">
        <v>2.0</v>
      </c>
      <c r="DR100" s="27">
        <v>2.0</v>
      </c>
      <c r="DS100" s="27">
        <v>3.0</v>
      </c>
      <c r="DT100" s="27">
        <v>1.0</v>
      </c>
      <c r="DU100" s="27">
        <v>2.0</v>
      </c>
      <c r="DV100" s="27">
        <v>0.0</v>
      </c>
      <c r="DW100" s="27">
        <v>1.0</v>
      </c>
      <c r="DX100" s="27">
        <v>1.0</v>
      </c>
      <c r="DY100" s="27">
        <v>2.0</v>
      </c>
      <c r="DZ100" s="27">
        <v>0.0</v>
      </c>
      <c r="EA100" s="27">
        <v>1.0</v>
      </c>
      <c r="EB100" s="27">
        <v>0.0</v>
      </c>
      <c r="EC100" s="27">
        <v>1.0</v>
      </c>
      <c r="ED100" s="27">
        <v>1.0</v>
      </c>
      <c r="EE100" s="27">
        <v>2.0</v>
      </c>
      <c r="EF100" s="27">
        <v>0.0</v>
      </c>
      <c r="EG100" s="27">
        <v>1.0</v>
      </c>
      <c r="EH100" s="27">
        <v>0.0</v>
      </c>
      <c r="EI100" s="27">
        <v>1.0</v>
      </c>
      <c r="EJ100" s="2" t="s">
        <v>238</v>
      </c>
      <c r="EK100" s="2" t="s">
        <v>444</v>
      </c>
      <c r="EL100" s="37">
        <v>5.0</v>
      </c>
      <c r="EM100" s="37">
        <v>2.0</v>
      </c>
      <c r="EN100" s="37">
        <v>1.0</v>
      </c>
      <c r="EO100" s="37">
        <v>1.0</v>
      </c>
      <c r="EP100" s="37">
        <v>1.0</v>
      </c>
      <c r="EQ100" s="37">
        <v>0.0</v>
      </c>
      <c r="ER100" s="37">
        <v>1.0</v>
      </c>
      <c r="ES100" s="2"/>
      <c r="ET100" s="2"/>
      <c r="EU100" s="2"/>
      <c r="EV100" s="2"/>
      <c r="EW100" s="37">
        <v>3.0</v>
      </c>
      <c r="EX100" s="2" t="s">
        <v>201</v>
      </c>
      <c r="EY100" s="43">
        <v>40391.0</v>
      </c>
      <c r="EZ100" s="2" t="s">
        <v>214</v>
      </c>
      <c r="FA100" s="2" t="s">
        <v>262</v>
      </c>
      <c r="FB100" s="2" t="s">
        <v>203</v>
      </c>
      <c r="FC100" s="71" t="s">
        <v>473</v>
      </c>
      <c r="FD100" s="71" t="s">
        <v>474</v>
      </c>
      <c r="FE100" s="37">
        <v>0.0</v>
      </c>
      <c r="FF100" s="37">
        <v>0.0</v>
      </c>
      <c r="FG100" s="37">
        <v>0.0</v>
      </c>
      <c r="FH100" s="37">
        <v>0.0</v>
      </c>
      <c r="FI100" s="37">
        <v>0.0</v>
      </c>
      <c r="FJ100" s="37">
        <v>0.0</v>
      </c>
      <c r="FK100" s="37">
        <v>0.0</v>
      </c>
      <c r="FL100" s="2" t="s">
        <v>475</v>
      </c>
      <c r="FM100" s="71" t="s">
        <v>474</v>
      </c>
      <c r="FN100" s="37">
        <v>0.0</v>
      </c>
      <c r="FO100" s="37">
        <v>0.0</v>
      </c>
      <c r="FP100" s="37">
        <v>0.0</v>
      </c>
      <c r="FQ100" s="37">
        <v>0.0</v>
      </c>
      <c r="FR100" s="37">
        <v>0.0</v>
      </c>
      <c r="FS100" s="37">
        <v>0.0</v>
      </c>
      <c r="FT100" s="37">
        <v>0.0</v>
      </c>
      <c r="FU100" s="2" t="s">
        <v>475</v>
      </c>
      <c r="FV100" s="2" t="s">
        <v>206</v>
      </c>
      <c r="FW100" s="37">
        <v>1.0</v>
      </c>
      <c r="FX100" s="37">
        <v>1.0</v>
      </c>
      <c r="FY100" s="37">
        <v>1.0</v>
      </c>
      <c r="FZ100" s="37">
        <v>0.0</v>
      </c>
      <c r="GA100" s="37">
        <v>2.0</v>
      </c>
      <c r="GB100" s="2" t="s">
        <v>270</v>
      </c>
      <c r="GC100" s="2" t="s">
        <v>243</v>
      </c>
      <c r="GD100" s="37">
        <v>4.0</v>
      </c>
      <c r="GE100" s="2"/>
      <c r="GF100" s="2" t="s">
        <v>209</v>
      </c>
      <c r="GG100" s="2"/>
      <c r="GH100" s="37">
        <v>0.0</v>
      </c>
      <c r="GI100" s="37">
        <v>3.0</v>
      </c>
      <c r="GJ100" s="37">
        <v>1.0</v>
      </c>
      <c r="GK100" s="37">
        <v>0.0</v>
      </c>
      <c r="GL100" s="37">
        <f t="shared" si="26"/>
        <v>3</v>
      </c>
      <c r="GM100" s="37">
        <f t="shared" si="27"/>
        <v>1</v>
      </c>
    </row>
    <row r="101" ht="15.75" customHeight="1">
      <c r="A101" s="1">
        <v>117.0</v>
      </c>
      <c r="B101" s="2" t="s">
        <v>396</v>
      </c>
      <c r="D101" s="2" t="s">
        <v>402</v>
      </c>
      <c r="E101" s="80" t="s">
        <v>476</v>
      </c>
      <c r="F101" s="79">
        <v>1.0</v>
      </c>
      <c r="G101" s="2" t="s">
        <v>196</v>
      </c>
      <c r="H101" s="2" t="s">
        <v>370</v>
      </c>
      <c r="I101" s="81">
        <v>2.0</v>
      </c>
      <c r="J101" s="2">
        <v>12.0</v>
      </c>
      <c r="K101" s="2" t="s">
        <v>459</v>
      </c>
      <c r="L101" s="82">
        <v>21790.0</v>
      </c>
      <c r="M101" s="2">
        <v>3112.9</v>
      </c>
      <c r="N101" s="29">
        <v>0.28874476301950636</v>
      </c>
      <c r="O101" s="30">
        <v>0.0029787091916829685</v>
      </c>
      <c r="P101" s="30">
        <v>0.1199703640949376</v>
      </c>
      <c r="Q101" s="2">
        <v>3.14876</v>
      </c>
      <c r="R101" s="2">
        <v>174125.206612</v>
      </c>
      <c r="S101" s="2">
        <v>707.622076</v>
      </c>
      <c r="T101" s="2">
        <v>1.025867</v>
      </c>
      <c r="U101" s="2">
        <v>3.046277</v>
      </c>
      <c r="V101" s="2">
        <v>12855.144628</v>
      </c>
      <c r="W101" s="2">
        <v>265.823434</v>
      </c>
      <c r="X101" s="2">
        <v>1.139017</v>
      </c>
      <c r="Y101" s="2">
        <v>3.635581</v>
      </c>
      <c r="Z101" s="2">
        <v>1985.876033</v>
      </c>
      <c r="AA101" s="2">
        <v>99.430469</v>
      </c>
      <c r="AB101" s="2">
        <v>1.109714</v>
      </c>
      <c r="AC101" s="2">
        <v>3.35486</v>
      </c>
      <c r="AD101" s="2">
        <v>11369.454545</v>
      </c>
      <c r="AE101" s="2">
        <v>243.362969</v>
      </c>
      <c r="AF101" s="2">
        <v>1.084743</v>
      </c>
      <c r="AG101" s="2">
        <v>3.29468</v>
      </c>
      <c r="AH101" s="31">
        <v>0.14</v>
      </c>
      <c r="AI101" s="40">
        <v>1.773907975638933</v>
      </c>
      <c r="AJ101" s="41">
        <v>0.0749259391896811</v>
      </c>
      <c r="AK101" s="41">
        <v>0.31112386652254237</v>
      </c>
      <c r="AL101" s="37">
        <v>2.828087</v>
      </c>
      <c r="AM101" s="37">
        <v>152086.566586</v>
      </c>
      <c r="AN101" s="37">
        <v>563.075368</v>
      </c>
      <c r="AO101" s="37">
        <v>0.968944</v>
      </c>
      <c r="AP101" s="37">
        <v>0.675456</v>
      </c>
      <c r="AQ101" s="37">
        <v>4911.389831</v>
      </c>
      <c r="AR101" s="37">
        <v>132.988705</v>
      </c>
      <c r="AS101" s="37">
        <v>1.158706</v>
      </c>
      <c r="AT101" s="37">
        <v>1.449103</v>
      </c>
      <c r="AU101" s="37">
        <v>1019.875303</v>
      </c>
      <c r="AV101" s="37">
        <v>60.392947</v>
      </c>
      <c r="AW101" s="37">
        <v>1.23107</v>
      </c>
      <c r="AX101" s="37">
        <v>0.947146</v>
      </c>
      <c r="AY101" s="37">
        <v>6626.996368</v>
      </c>
      <c r="AZ101" s="37">
        <v>141.924007</v>
      </c>
      <c r="BA101" s="37">
        <v>0.951092</v>
      </c>
      <c r="BB101" s="37">
        <v>1.02293</v>
      </c>
      <c r="BC101" s="31">
        <v>0.141</v>
      </c>
      <c r="BD101" s="32">
        <v>0.135</v>
      </c>
      <c r="BE101" s="31">
        <v>0.14</v>
      </c>
      <c r="BF101" s="31">
        <v>0.144</v>
      </c>
      <c r="BG101" s="31">
        <v>0.149</v>
      </c>
      <c r="BH101" s="31">
        <v>0.145</v>
      </c>
      <c r="BI101" s="31">
        <v>0.128</v>
      </c>
      <c r="BJ101" s="31">
        <v>0.134</v>
      </c>
      <c r="BK101" s="34"/>
      <c r="BL101" s="34"/>
      <c r="BM101" s="34"/>
      <c r="BN101" s="34"/>
      <c r="BO101" s="34"/>
      <c r="BP101" s="34"/>
      <c r="BQ101" s="35">
        <f t="shared" si="1"/>
        <v>7</v>
      </c>
      <c r="BR101" s="36">
        <v>0.4976638723080642</v>
      </c>
      <c r="BS101" s="37">
        <v>0.06283949980922168</v>
      </c>
      <c r="BT101" s="38">
        <v>0.3147491075304753</v>
      </c>
      <c r="BU101" s="39">
        <v>0.139</v>
      </c>
      <c r="BV101" s="37">
        <v>2.815531285714286</v>
      </c>
      <c r="BW101" s="37">
        <v>1013.2311918571429</v>
      </c>
      <c r="BX101" s="37">
        <v>62.07807271428572</v>
      </c>
      <c r="BY101" s="37">
        <v>0.9453288571428571</v>
      </c>
      <c r="BZ101" s="37">
        <v>1.2575038571428572</v>
      </c>
      <c r="CA101" s="37">
        <v>154140.87892771428</v>
      </c>
      <c r="CB101" s="37">
        <v>554.5372107142858</v>
      </c>
      <c r="CC101" s="37">
        <v>0.9678712857142858</v>
      </c>
      <c r="CD101" s="37">
        <v>0.6652142857142856</v>
      </c>
      <c r="CE101" s="37">
        <v>4872.218756142857</v>
      </c>
      <c r="CF101" s="37">
        <v>136.186129</v>
      </c>
      <c r="CG101" s="37">
        <v>1.1648859999999999</v>
      </c>
      <c r="CH101" s="37">
        <v>1.474205</v>
      </c>
      <c r="CI101" s="37">
        <v>7038.161478142857</v>
      </c>
      <c r="CJ101" s="2">
        <v>149.1027622857143</v>
      </c>
      <c r="CK101" s="2">
        <v>0.9491582857142856</v>
      </c>
      <c r="CL101" s="2">
        <v>1.0346932857142856</v>
      </c>
      <c r="CM101" s="40">
        <f t="shared" si="2"/>
        <v>5</v>
      </c>
      <c r="CN101" s="41">
        <f t="shared" si="3"/>
        <v>5.222222222</v>
      </c>
      <c r="CO101" s="2">
        <v>6.0</v>
      </c>
      <c r="CP101" s="2">
        <v>4.0</v>
      </c>
      <c r="CQ101" s="2">
        <v>5.0</v>
      </c>
      <c r="CR101" s="2">
        <v>6.0</v>
      </c>
      <c r="CS101" s="2">
        <v>6.0</v>
      </c>
      <c r="CT101" s="2">
        <v>4.0</v>
      </c>
      <c r="CU101" s="2">
        <v>4.0</v>
      </c>
      <c r="CV101" s="2">
        <v>6.0</v>
      </c>
      <c r="CW101" s="2">
        <v>6.0</v>
      </c>
      <c r="CX101" s="2">
        <f t="shared" si="4"/>
        <v>9</v>
      </c>
      <c r="CY101" s="42" t="str">
        <f t="shared" si="38"/>
        <v>0</v>
      </c>
      <c r="CZ101" s="42" t="str">
        <f t="shared" si="6"/>
        <v>0</v>
      </c>
      <c r="DA101" s="2">
        <f t="shared" si="7"/>
        <v>4</v>
      </c>
      <c r="DB101" s="42">
        <v>2.0</v>
      </c>
      <c r="DC101" s="42" t="str">
        <f t="shared" si="8"/>
        <v>1</v>
      </c>
      <c r="DD101" s="2">
        <v>1.0</v>
      </c>
      <c r="DE101" s="27">
        <v>2.0</v>
      </c>
      <c r="DF101" s="2">
        <v>1.0</v>
      </c>
      <c r="DG101" s="27">
        <v>2.0</v>
      </c>
      <c r="DH101" s="2">
        <v>1.0</v>
      </c>
      <c r="DI101" s="27">
        <v>2.0</v>
      </c>
      <c r="DJ101" s="2">
        <v>1.0</v>
      </c>
      <c r="DK101" s="27">
        <v>2.0</v>
      </c>
      <c r="DL101" s="2">
        <v>1.0</v>
      </c>
      <c r="DM101" s="27">
        <v>2.0</v>
      </c>
      <c r="DN101" s="2">
        <v>1.0</v>
      </c>
      <c r="DO101" s="27">
        <v>2.0</v>
      </c>
      <c r="DP101" s="2">
        <v>1.0</v>
      </c>
      <c r="DQ101" s="27">
        <v>2.0</v>
      </c>
      <c r="DR101" s="2">
        <v>1.0</v>
      </c>
      <c r="DS101" s="27">
        <v>2.0</v>
      </c>
      <c r="DT101" s="2">
        <v>1.0</v>
      </c>
      <c r="DU101" s="27">
        <v>2.0</v>
      </c>
      <c r="DV101" s="2">
        <v>0.0</v>
      </c>
      <c r="DW101" s="27">
        <v>1.0</v>
      </c>
      <c r="DX101" s="2">
        <v>1.0</v>
      </c>
      <c r="DY101" s="27">
        <v>2.0</v>
      </c>
      <c r="DZ101" s="2">
        <v>1.0</v>
      </c>
      <c r="EA101" s="27">
        <v>2.0</v>
      </c>
      <c r="EB101" s="2">
        <v>2.0</v>
      </c>
      <c r="EC101" s="27">
        <v>3.0</v>
      </c>
      <c r="ED101" s="2">
        <v>0.0</v>
      </c>
      <c r="EE101" s="27">
        <v>1.0</v>
      </c>
      <c r="EF101" s="2">
        <v>0.0</v>
      </c>
      <c r="EG101" s="27">
        <v>1.0</v>
      </c>
      <c r="EH101" s="2">
        <v>2.0</v>
      </c>
      <c r="EI101" s="27">
        <v>3.0</v>
      </c>
      <c r="EJ101" s="2" t="s">
        <v>199</v>
      </c>
      <c r="EK101" s="2" t="s">
        <v>444</v>
      </c>
      <c r="EL101" s="37">
        <v>4.0</v>
      </c>
      <c r="EM101" s="37">
        <v>2.0</v>
      </c>
      <c r="EN101" s="37">
        <v>0.0</v>
      </c>
      <c r="EO101" s="37">
        <v>0.0</v>
      </c>
      <c r="EP101" s="37">
        <v>1.0</v>
      </c>
      <c r="EQ101" s="37">
        <v>1.0</v>
      </c>
      <c r="ER101" s="37">
        <v>1.0</v>
      </c>
      <c r="ES101" s="2"/>
      <c r="ET101" s="2"/>
      <c r="EU101" s="2"/>
      <c r="EV101" s="2"/>
      <c r="EW101" s="37">
        <v>2.0</v>
      </c>
      <c r="EX101" s="2" t="s">
        <v>201</v>
      </c>
      <c r="EY101" s="43">
        <v>40391.0</v>
      </c>
      <c r="EZ101" s="2" t="s">
        <v>196</v>
      </c>
      <c r="FA101" s="2" t="s">
        <v>262</v>
      </c>
      <c r="FB101" s="2" t="s">
        <v>203</v>
      </c>
      <c r="FC101" s="2" t="s">
        <v>205</v>
      </c>
      <c r="FD101" s="2" t="s">
        <v>205</v>
      </c>
      <c r="FE101" s="37">
        <v>0.0</v>
      </c>
      <c r="FF101" s="37">
        <v>0.0</v>
      </c>
      <c r="FG101" s="37">
        <v>0.0</v>
      </c>
      <c r="FH101" s="37">
        <v>0.0</v>
      </c>
      <c r="FI101" s="37">
        <v>0.0</v>
      </c>
      <c r="FJ101" s="37">
        <v>0.0</v>
      </c>
      <c r="FK101" s="37">
        <v>1.0</v>
      </c>
      <c r="FL101" s="2"/>
      <c r="FM101" s="2" t="s">
        <v>205</v>
      </c>
      <c r="FN101" s="37">
        <v>0.0</v>
      </c>
      <c r="FO101" s="37">
        <v>0.0</v>
      </c>
      <c r="FP101" s="37">
        <v>0.0</v>
      </c>
      <c r="FQ101" s="37">
        <v>0.0</v>
      </c>
      <c r="FR101" s="37">
        <v>0.0</v>
      </c>
      <c r="FS101" s="37">
        <v>0.0</v>
      </c>
      <c r="FT101" s="37">
        <v>1.0</v>
      </c>
      <c r="FU101" s="2"/>
      <c r="FV101" s="2" t="s">
        <v>206</v>
      </c>
      <c r="FW101" s="37">
        <v>0.0</v>
      </c>
      <c r="FX101" s="37">
        <v>1.0</v>
      </c>
      <c r="FY101" s="37">
        <v>0.0</v>
      </c>
      <c r="FZ101" s="37">
        <v>0.0</v>
      </c>
      <c r="GA101" s="37">
        <v>5.0</v>
      </c>
      <c r="GB101" s="2" t="s">
        <v>270</v>
      </c>
      <c r="GC101" s="2" t="s">
        <v>263</v>
      </c>
      <c r="GD101" s="37">
        <v>4.0</v>
      </c>
      <c r="GE101" s="2"/>
      <c r="GF101" s="2" t="s">
        <v>209</v>
      </c>
      <c r="GG101" s="2"/>
      <c r="GH101" s="37">
        <v>1.0</v>
      </c>
      <c r="GI101" s="37">
        <v>2.0</v>
      </c>
      <c r="GJ101" s="37">
        <v>2.0</v>
      </c>
      <c r="GK101" s="37">
        <v>0.0</v>
      </c>
      <c r="GL101" s="37">
        <f t="shared" si="26"/>
        <v>3</v>
      </c>
      <c r="GM101" s="37">
        <f t="shared" si="27"/>
        <v>2</v>
      </c>
    </row>
    <row r="102" ht="15.75" customHeight="1">
      <c r="A102" s="1">
        <v>118.0</v>
      </c>
      <c r="B102" s="2" t="s">
        <v>471</v>
      </c>
      <c r="D102" s="2" t="s">
        <v>336</v>
      </c>
      <c r="E102" s="80" t="s">
        <v>477</v>
      </c>
      <c r="F102" s="79">
        <v>1.0</v>
      </c>
      <c r="G102" s="2" t="s">
        <v>196</v>
      </c>
      <c r="H102" s="2" t="s">
        <v>370</v>
      </c>
      <c r="I102" s="81">
        <v>2.0</v>
      </c>
      <c r="J102" s="2">
        <v>12.0</v>
      </c>
      <c r="K102" s="2" t="s">
        <v>459</v>
      </c>
      <c r="L102" s="82">
        <v>50838.0</v>
      </c>
      <c r="M102" s="2">
        <v>7262.6</v>
      </c>
      <c r="N102" s="29">
        <v>0.904109435621</v>
      </c>
      <c r="O102" s="30">
        <v>0.1489512291</v>
      </c>
      <c r="P102" s="30">
        <v>0.3719994283</v>
      </c>
      <c r="Q102" s="2">
        <v>3.283854</v>
      </c>
      <c r="R102" s="2">
        <v>157601.447917</v>
      </c>
      <c r="S102" s="2">
        <v>700.238529</v>
      </c>
      <c r="T102" s="2">
        <v>1.020992</v>
      </c>
      <c r="U102" s="2">
        <v>3.03536</v>
      </c>
      <c r="V102" s="2">
        <v>13012.585938</v>
      </c>
      <c r="W102" s="2">
        <v>245.29108</v>
      </c>
      <c r="X102" s="2">
        <v>1.128431</v>
      </c>
      <c r="Y102" s="2">
        <v>3.592711</v>
      </c>
      <c r="Z102" s="2">
        <v>1801.044271</v>
      </c>
      <c r="AA102" s="2">
        <v>86.138673</v>
      </c>
      <c r="AB102" s="2">
        <v>1.10741</v>
      </c>
      <c r="AC102" s="2">
        <v>3.275545</v>
      </c>
      <c r="AD102" s="2">
        <v>10264.130208</v>
      </c>
      <c r="AE102" s="2">
        <v>214.261912</v>
      </c>
      <c r="AF102" s="2">
        <v>1.077182</v>
      </c>
      <c r="AG102" s="2">
        <v>3.193964</v>
      </c>
      <c r="AH102" s="31">
        <v>0.13</v>
      </c>
      <c r="AI102" s="29">
        <v>2.9365348160509557</v>
      </c>
      <c r="AJ102" s="30">
        <v>0.11488511191141146</v>
      </c>
      <c r="AK102" s="30">
        <v>0.6122375206010647</v>
      </c>
      <c r="AL102" s="37">
        <v>2.966702</v>
      </c>
      <c r="AM102" s="37">
        <v>266041.208378</v>
      </c>
      <c r="AN102" s="37">
        <v>589.134459</v>
      </c>
      <c r="AO102" s="37">
        <v>0.996073</v>
      </c>
      <c r="AP102" s="37">
        <v>0.706714</v>
      </c>
      <c r="AQ102" s="37">
        <v>5180.465091</v>
      </c>
      <c r="AR102" s="37">
        <v>138.253349</v>
      </c>
      <c r="AS102" s="37">
        <v>1.147975</v>
      </c>
      <c r="AT102" s="37">
        <v>1.457306</v>
      </c>
      <c r="AU102" s="37">
        <v>895.610097</v>
      </c>
      <c r="AV102" s="37">
        <v>56.594182</v>
      </c>
      <c r="AW102" s="37">
        <v>1.256939</v>
      </c>
      <c r="AX102" s="37">
        <v>0.935399</v>
      </c>
      <c r="AY102" s="37">
        <v>6177.984962</v>
      </c>
      <c r="AZ102" s="37">
        <v>133.518754</v>
      </c>
      <c r="BA102" s="37">
        <v>0.944487</v>
      </c>
      <c r="BB102" s="37">
        <v>1.035703</v>
      </c>
      <c r="BC102" s="31">
        <v>0.115</v>
      </c>
      <c r="BD102" s="32">
        <v>0.135</v>
      </c>
      <c r="BE102" s="31">
        <v>0.13</v>
      </c>
      <c r="BF102" s="31">
        <v>0.121</v>
      </c>
      <c r="BG102" s="31">
        <v>0.112</v>
      </c>
      <c r="BH102" s="31">
        <v>0.123</v>
      </c>
      <c r="BI102" s="31">
        <v>0.127</v>
      </c>
      <c r="BJ102" s="31">
        <v>0.103</v>
      </c>
      <c r="BK102" s="34"/>
      <c r="BL102" s="34"/>
      <c r="BM102" s="34"/>
      <c r="BN102" s="34"/>
      <c r="BO102" s="34"/>
      <c r="BP102" s="34"/>
      <c r="BQ102" s="35">
        <f t="shared" si="1"/>
        <v>7</v>
      </c>
      <c r="BR102" s="36">
        <v>0.9005057472747953</v>
      </c>
      <c r="BS102" s="37">
        <v>0.19060843735159477</v>
      </c>
      <c r="BT102" s="38">
        <v>0.5582803992584618</v>
      </c>
      <c r="BU102" s="39">
        <v>0.122</v>
      </c>
      <c r="BV102" s="37">
        <v>2.8883405714285715</v>
      </c>
      <c r="BW102" s="37">
        <v>833.1216065714286</v>
      </c>
      <c r="BX102" s="37">
        <v>55.73641414285714</v>
      </c>
      <c r="BY102" s="37">
        <v>0.9521241428571429</v>
      </c>
      <c r="BZ102" s="37">
        <v>1.2555222857142856</v>
      </c>
      <c r="CA102" s="37">
        <v>182253.1760412857</v>
      </c>
      <c r="CB102" s="37">
        <v>590.8220528571428</v>
      </c>
      <c r="CC102" s="37">
        <v>0.9874938571428571</v>
      </c>
      <c r="CD102" s="37">
        <v>0.7087382857142857</v>
      </c>
      <c r="CE102" s="37">
        <v>5127.506194142858</v>
      </c>
      <c r="CF102" s="37">
        <v>133.01207514285713</v>
      </c>
      <c r="CG102" s="37">
        <v>1.158612857142857</v>
      </c>
      <c r="CH102" s="37">
        <v>1.4460312857142856</v>
      </c>
      <c r="CI102" s="37">
        <v>5225.863943857143</v>
      </c>
      <c r="CJ102" s="2">
        <v>126.67744557142858</v>
      </c>
      <c r="CK102" s="2">
        <v>0.9540684285714286</v>
      </c>
      <c r="CL102" s="2">
        <v>1.0287725714285714</v>
      </c>
      <c r="CM102" s="40">
        <f t="shared" si="2"/>
        <v>2.428571429</v>
      </c>
      <c r="CN102" s="41">
        <f t="shared" si="3"/>
        <v>2.888888889</v>
      </c>
      <c r="CO102" s="2">
        <v>4.0</v>
      </c>
      <c r="CP102" s="2">
        <v>4.0</v>
      </c>
      <c r="CQ102" s="2">
        <v>1.0</v>
      </c>
      <c r="CR102" s="2">
        <v>2.0</v>
      </c>
      <c r="CS102" s="2">
        <v>3.0</v>
      </c>
      <c r="CT102" s="2">
        <v>1.0</v>
      </c>
      <c r="CU102" s="2">
        <v>2.0</v>
      </c>
      <c r="CV102" s="2">
        <v>6.0</v>
      </c>
      <c r="CW102" s="2">
        <v>3.0</v>
      </c>
      <c r="CX102" s="2">
        <f t="shared" si="4"/>
        <v>14</v>
      </c>
      <c r="CY102" s="42">
        <v>2.0</v>
      </c>
      <c r="CZ102" s="42" t="str">
        <f t="shared" si="6"/>
        <v>1</v>
      </c>
      <c r="DA102" s="2">
        <f t="shared" si="7"/>
        <v>3</v>
      </c>
      <c r="DB102" s="42" t="str">
        <f t="shared" ref="DB102:DB108" si="39">IF(OR(DA102&lt;2,DA102=2),"0", "1")</f>
        <v>1</v>
      </c>
      <c r="DC102" s="42" t="str">
        <f t="shared" si="8"/>
        <v>0</v>
      </c>
      <c r="DD102" s="2">
        <v>1.0</v>
      </c>
      <c r="DE102" s="27">
        <v>2.0</v>
      </c>
      <c r="DF102" s="2">
        <v>1.0</v>
      </c>
      <c r="DG102" s="27">
        <v>2.0</v>
      </c>
      <c r="DH102" s="2">
        <v>1.0</v>
      </c>
      <c r="DI102" s="27">
        <v>2.0</v>
      </c>
      <c r="DJ102" s="2">
        <v>1.0</v>
      </c>
      <c r="DK102" s="27">
        <v>2.0</v>
      </c>
      <c r="DL102" s="2">
        <v>2.0</v>
      </c>
      <c r="DM102" s="27">
        <v>3.0</v>
      </c>
      <c r="DN102" s="2">
        <v>2.0</v>
      </c>
      <c r="DO102" s="27">
        <v>3.0</v>
      </c>
      <c r="DP102" s="2">
        <v>2.0</v>
      </c>
      <c r="DQ102" s="27">
        <v>3.0</v>
      </c>
      <c r="DR102" s="2">
        <v>2.0</v>
      </c>
      <c r="DS102" s="27">
        <v>3.0</v>
      </c>
      <c r="DT102" s="2">
        <v>1.0</v>
      </c>
      <c r="DU102" s="27">
        <v>2.0</v>
      </c>
      <c r="DV102" s="2">
        <v>1.0</v>
      </c>
      <c r="DW102" s="27">
        <v>2.0</v>
      </c>
      <c r="DX102" s="2">
        <v>1.0</v>
      </c>
      <c r="DY102" s="27">
        <v>2.0</v>
      </c>
      <c r="DZ102" s="2">
        <v>1.0</v>
      </c>
      <c r="EA102" s="27">
        <v>2.0</v>
      </c>
      <c r="EB102" s="2">
        <v>1.0</v>
      </c>
      <c r="EC102" s="27">
        <v>2.0</v>
      </c>
      <c r="ED102" s="78">
        <v>0.0</v>
      </c>
      <c r="EE102" s="27">
        <v>1.0</v>
      </c>
      <c r="EF102" s="2">
        <v>1.0</v>
      </c>
      <c r="EG102" s="27">
        <v>2.0</v>
      </c>
      <c r="EH102" s="2">
        <v>2.0</v>
      </c>
      <c r="EI102" s="27">
        <v>3.0</v>
      </c>
      <c r="EJ102" s="2" t="s">
        <v>199</v>
      </c>
      <c r="EK102" s="2" t="s">
        <v>372</v>
      </c>
      <c r="EL102" s="37">
        <v>5.0</v>
      </c>
      <c r="EM102" s="37">
        <v>2.0</v>
      </c>
      <c r="EN102" s="37">
        <v>0.0</v>
      </c>
      <c r="EO102" s="37">
        <v>0.0</v>
      </c>
      <c r="EP102" s="37">
        <v>2.0</v>
      </c>
      <c r="EQ102" s="37">
        <v>1.0</v>
      </c>
      <c r="ER102" s="37">
        <v>0.0</v>
      </c>
      <c r="ES102" s="37">
        <v>1.0</v>
      </c>
      <c r="ET102" s="37">
        <v>0.0</v>
      </c>
      <c r="EU102" s="37">
        <v>0.0</v>
      </c>
      <c r="EV102" s="2"/>
      <c r="EW102" s="37">
        <v>2.0</v>
      </c>
      <c r="EX102" s="2" t="s">
        <v>242</v>
      </c>
      <c r="EY102" s="43">
        <v>40422.0</v>
      </c>
      <c r="EZ102" s="2" t="s">
        <v>196</v>
      </c>
      <c r="FA102" s="2" t="s">
        <v>262</v>
      </c>
      <c r="FB102" s="2" t="s">
        <v>326</v>
      </c>
      <c r="FC102" s="2" t="s">
        <v>205</v>
      </c>
      <c r="FD102" s="2" t="s">
        <v>205</v>
      </c>
      <c r="FE102" s="24"/>
      <c r="FF102" s="24"/>
      <c r="FG102" s="24"/>
      <c r="FH102" s="24"/>
      <c r="FI102" s="24"/>
      <c r="FJ102" s="24"/>
      <c r="FK102" s="24"/>
      <c r="FL102" s="24"/>
      <c r="FM102" s="2" t="s">
        <v>205</v>
      </c>
      <c r="FN102" s="37">
        <v>0.0</v>
      </c>
      <c r="FO102" s="37">
        <v>0.0</v>
      </c>
      <c r="FP102" s="37">
        <v>0.0</v>
      </c>
      <c r="FQ102" s="37">
        <v>0.0</v>
      </c>
      <c r="FR102" s="37">
        <v>0.0</v>
      </c>
      <c r="FS102" s="37">
        <v>0.0</v>
      </c>
      <c r="FT102" s="37">
        <v>1.0</v>
      </c>
      <c r="FU102" s="2"/>
      <c r="FV102" s="2" t="s">
        <v>206</v>
      </c>
      <c r="FW102" s="37">
        <v>0.0</v>
      </c>
      <c r="FX102" s="37">
        <v>1.0</v>
      </c>
      <c r="FY102" s="37">
        <v>1.0</v>
      </c>
      <c r="FZ102" s="37">
        <v>0.0</v>
      </c>
      <c r="GA102" s="37">
        <v>3.0</v>
      </c>
      <c r="GB102" s="2" t="s">
        <v>270</v>
      </c>
      <c r="GC102" s="2" t="s">
        <v>208</v>
      </c>
      <c r="GD102" s="37">
        <v>3.0</v>
      </c>
      <c r="GE102" s="2"/>
      <c r="GF102" s="2" t="s">
        <v>286</v>
      </c>
      <c r="GG102" s="2" t="s">
        <v>475</v>
      </c>
      <c r="GH102" s="37">
        <v>1.0</v>
      </c>
      <c r="GI102" s="37">
        <v>2.0</v>
      </c>
      <c r="GJ102" s="37">
        <v>2.0</v>
      </c>
      <c r="GK102" s="37">
        <v>0.0</v>
      </c>
      <c r="GL102" s="37">
        <f t="shared" si="26"/>
        <v>3</v>
      </c>
      <c r="GM102" s="37">
        <f t="shared" si="27"/>
        <v>2</v>
      </c>
    </row>
    <row r="103" ht="15.75" customHeight="1">
      <c r="A103" s="1">
        <v>119.0</v>
      </c>
      <c r="B103" s="2" t="s">
        <v>396</v>
      </c>
      <c r="D103" s="2" t="s">
        <v>246</v>
      </c>
      <c r="E103" s="80" t="s">
        <v>478</v>
      </c>
      <c r="F103" s="79">
        <v>1.0</v>
      </c>
      <c r="G103" s="2" t="s">
        <v>196</v>
      </c>
      <c r="H103" s="2" t="s">
        <v>370</v>
      </c>
      <c r="I103" s="81">
        <v>2.0</v>
      </c>
      <c r="J103" s="2">
        <v>12.0</v>
      </c>
      <c r="K103" s="2" t="s">
        <v>459</v>
      </c>
      <c r="L103" s="82">
        <v>29639.0</v>
      </c>
      <c r="M103" s="2">
        <v>4234.1</v>
      </c>
      <c r="N103" s="29">
        <v>0.702382770347</v>
      </c>
      <c r="O103" s="30">
        <v>0.1931371416</v>
      </c>
      <c r="P103" s="30">
        <v>0.5124855967</v>
      </c>
      <c r="Q103" s="2">
        <v>3.081633</v>
      </c>
      <c r="R103" s="2">
        <v>157562.79932</v>
      </c>
      <c r="S103" s="2">
        <v>650.697614</v>
      </c>
      <c r="T103" s="2">
        <v>1.025257</v>
      </c>
      <c r="U103" s="2">
        <v>2.96211</v>
      </c>
      <c r="V103" s="2">
        <v>8202.496599</v>
      </c>
      <c r="W103" s="2">
        <v>200.873655</v>
      </c>
      <c r="X103" s="2">
        <v>1.128187</v>
      </c>
      <c r="Y103" s="2">
        <v>3.524345</v>
      </c>
      <c r="Z103" s="2">
        <v>1581.687075</v>
      </c>
      <c r="AA103" s="2">
        <v>79.988457</v>
      </c>
      <c r="AB103" s="2">
        <v>1.106635</v>
      </c>
      <c r="AC103" s="2">
        <v>3.248118</v>
      </c>
      <c r="AD103" s="2">
        <v>9804.010204</v>
      </c>
      <c r="AE103" s="2">
        <v>197.329758</v>
      </c>
      <c r="AF103" s="2">
        <v>1.072815</v>
      </c>
      <c r="AG103" s="2">
        <v>3.137982</v>
      </c>
      <c r="AH103" s="31">
        <v>0.11</v>
      </c>
      <c r="AI103" s="29">
        <v>2.4167409981170382</v>
      </c>
      <c r="AJ103" s="30">
        <v>0.0874963597893715</v>
      </c>
      <c r="AK103" s="30">
        <v>0.5937467216860681</v>
      </c>
      <c r="AL103" s="37">
        <v>2.912849</v>
      </c>
      <c r="AM103" s="37">
        <v>171614.450279</v>
      </c>
      <c r="AN103" s="37">
        <v>562.983656</v>
      </c>
      <c r="AO103" s="37">
        <v>0.974559</v>
      </c>
      <c r="AP103" s="37">
        <v>0.675346</v>
      </c>
      <c r="AQ103" s="37">
        <v>4327.35419</v>
      </c>
      <c r="AR103" s="37">
        <v>123.897916</v>
      </c>
      <c r="AS103" s="37">
        <v>1.157437</v>
      </c>
      <c r="AT103" s="37">
        <v>1.438847</v>
      </c>
      <c r="AU103" s="37">
        <v>987.332961</v>
      </c>
      <c r="AV103" s="37">
        <v>58.167863</v>
      </c>
      <c r="AW103" s="37">
        <v>1.258503</v>
      </c>
      <c r="AX103" s="37">
        <v>0.948616</v>
      </c>
      <c r="AY103" s="37">
        <v>6389.240223</v>
      </c>
      <c r="AZ103" s="37">
        <v>135.225917</v>
      </c>
      <c r="BA103" s="37">
        <v>0.956835</v>
      </c>
      <c r="BB103" s="37">
        <v>1.053869</v>
      </c>
      <c r="BC103" s="31">
        <v>0.112</v>
      </c>
      <c r="BD103" s="32">
        <v>0.135</v>
      </c>
      <c r="BE103" s="31">
        <v>0.11</v>
      </c>
      <c r="BF103" s="31">
        <v>0.112</v>
      </c>
      <c r="BG103" s="31">
        <v>0.141</v>
      </c>
      <c r="BH103" s="31">
        <v>0.109</v>
      </c>
      <c r="BI103" s="31">
        <v>0.146</v>
      </c>
      <c r="BJ103" s="34"/>
      <c r="BK103" s="34"/>
      <c r="BL103" s="34"/>
      <c r="BM103" s="34"/>
      <c r="BN103" s="34"/>
      <c r="BO103" s="34"/>
      <c r="BP103" s="34"/>
      <c r="BQ103" s="35">
        <f t="shared" si="1"/>
        <v>6</v>
      </c>
      <c r="BR103" s="36">
        <v>0.7171896948994825</v>
      </c>
      <c r="BS103" s="37">
        <v>0.2059995524421292</v>
      </c>
      <c r="BT103" s="38">
        <v>0.5233320237479897</v>
      </c>
      <c r="BU103" s="39">
        <v>0.126</v>
      </c>
      <c r="BV103" s="37">
        <v>2.706026833333333</v>
      </c>
      <c r="BW103" s="37">
        <v>1204.1624665</v>
      </c>
      <c r="BX103" s="37">
        <v>66.46299166666667</v>
      </c>
      <c r="BY103" s="37">
        <v>0.9534251666666668</v>
      </c>
      <c r="BZ103" s="37">
        <v>1.2081701666666667</v>
      </c>
      <c r="CA103" s="37">
        <v>167764.7500475</v>
      </c>
      <c r="CB103" s="37">
        <v>570.5809656666667</v>
      </c>
      <c r="CC103" s="37">
        <v>0.9946830000000001</v>
      </c>
      <c r="CD103" s="37">
        <v>0.6844591666666666</v>
      </c>
      <c r="CE103" s="37">
        <v>4669.628125</v>
      </c>
      <c r="CF103" s="37">
        <v>130.63288350000002</v>
      </c>
      <c r="CG103" s="37">
        <v>1.1674768333333334</v>
      </c>
      <c r="CH103" s="37">
        <v>1.4401478333333333</v>
      </c>
      <c r="CI103" s="37">
        <v>8029.409921333335</v>
      </c>
      <c r="CJ103" s="2">
        <v>160.61459616666667</v>
      </c>
      <c r="CK103" s="2">
        <v>0.9546800000000001</v>
      </c>
      <c r="CL103" s="2">
        <v>1.032373</v>
      </c>
      <c r="CM103" s="40">
        <f t="shared" si="2"/>
        <v>4.857142857</v>
      </c>
      <c r="CN103" s="41">
        <f t="shared" si="3"/>
        <v>5.111111111</v>
      </c>
      <c r="CO103" s="2">
        <v>5.0</v>
      </c>
      <c r="CP103" s="2">
        <v>4.0</v>
      </c>
      <c r="CQ103" s="2">
        <v>4.0</v>
      </c>
      <c r="CR103" s="2">
        <v>5.0</v>
      </c>
      <c r="CS103" s="2">
        <v>6.0</v>
      </c>
      <c r="CT103" s="2">
        <v>5.0</v>
      </c>
      <c r="CU103" s="2">
        <v>5.0</v>
      </c>
      <c r="CV103" s="2">
        <v>6.0</v>
      </c>
      <c r="CW103" s="2">
        <v>6.0</v>
      </c>
      <c r="CX103" s="2">
        <f t="shared" si="4"/>
        <v>8</v>
      </c>
      <c r="CY103" s="42" t="str">
        <f t="shared" ref="CY103:CY110" si="40">IF(OR(CX103&lt;9,CX103=9),"0", "1")</f>
        <v>0</v>
      </c>
      <c r="CZ103" s="42" t="str">
        <f t="shared" si="6"/>
        <v>0</v>
      </c>
      <c r="DA103" s="2">
        <f t="shared" si="7"/>
        <v>2</v>
      </c>
      <c r="DB103" s="42" t="str">
        <f t="shared" si="39"/>
        <v>0</v>
      </c>
      <c r="DC103" s="42" t="str">
        <f t="shared" si="8"/>
        <v>0</v>
      </c>
      <c r="DD103" s="2">
        <v>1.0</v>
      </c>
      <c r="DE103" s="27">
        <v>2.0</v>
      </c>
      <c r="DF103" s="2">
        <v>1.0</v>
      </c>
      <c r="DG103" s="27">
        <v>2.0</v>
      </c>
      <c r="DH103" s="2">
        <v>1.0</v>
      </c>
      <c r="DI103" s="27">
        <v>2.0</v>
      </c>
      <c r="DJ103" s="2">
        <v>1.0</v>
      </c>
      <c r="DK103" s="27">
        <v>2.0</v>
      </c>
      <c r="DL103" s="2">
        <v>0.0</v>
      </c>
      <c r="DM103" s="27">
        <v>1.0</v>
      </c>
      <c r="DN103" s="2">
        <v>0.0</v>
      </c>
      <c r="DO103" s="27">
        <v>1.0</v>
      </c>
      <c r="DP103" s="2">
        <v>1.0</v>
      </c>
      <c r="DQ103" s="27">
        <v>2.0</v>
      </c>
      <c r="DR103" s="2">
        <v>1.0</v>
      </c>
      <c r="DS103" s="27">
        <v>2.0</v>
      </c>
      <c r="DT103" s="2">
        <v>0.0</v>
      </c>
      <c r="DU103" s="27">
        <v>1.0</v>
      </c>
      <c r="DV103" s="2">
        <v>2.0</v>
      </c>
      <c r="DW103" s="27">
        <v>3.0</v>
      </c>
      <c r="DX103" s="2">
        <v>1.0</v>
      </c>
      <c r="DY103" s="27">
        <v>2.0</v>
      </c>
      <c r="DZ103" s="2">
        <v>0.0</v>
      </c>
      <c r="EA103" s="27">
        <v>1.0</v>
      </c>
      <c r="EB103" s="2">
        <v>1.0</v>
      </c>
      <c r="EC103" s="27">
        <v>2.0</v>
      </c>
      <c r="ED103" s="2">
        <v>2.0</v>
      </c>
      <c r="EE103" s="27">
        <v>3.0</v>
      </c>
      <c r="EF103" s="2">
        <v>0.0</v>
      </c>
      <c r="EG103" s="27">
        <v>1.0</v>
      </c>
      <c r="EH103" s="2">
        <v>0.0</v>
      </c>
      <c r="EI103" s="27">
        <v>1.0</v>
      </c>
      <c r="EJ103" s="2" t="s">
        <v>199</v>
      </c>
      <c r="EK103" s="2" t="s">
        <v>372</v>
      </c>
      <c r="EL103" s="37">
        <v>4.0</v>
      </c>
      <c r="EM103" s="37">
        <v>2.0</v>
      </c>
      <c r="EN103" s="37">
        <v>0.0</v>
      </c>
      <c r="EO103" s="37">
        <v>1.0</v>
      </c>
      <c r="EP103" s="37">
        <v>1.0</v>
      </c>
      <c r="EQ103" s="37">
        <v>0.0</v>
      </c>
      <c r="ER103" s="37">
        <v>1.0</v>
      </c>
      <c r="ES103" s="2"/>
      <c r="ET103" s="2"/>
      <c r="EU103" s="2"/>
      <c r="EV103" s="2"/>
      <c r="EW103" s="37">
        <v>2.0</v>
      </c>
      <c r="EX103" s="2" t="s">
        <v>201</v>
      </c>
      <c r="EY103" s="43">
        <v>40330.0</v>
      </c>
      <c r="EZ103" s="2" t="s">
        <v>196</v>
      </c>
      <c r="FA103" s="2" t="s">
        <v>262</v>
      </c>
      <c r="FB103" s="2" t="s">
        <v>203</v>
      </c>
      <c r="FC103" s="2" t="s">
        <v>204</v>
      </c>
      <c r="FD103" s="2" t="s">
        <v>204</v>
      </c>
      <c r="FE103" s="37">
        <v>1.0</v>
      </c>
      <c r="FF103" s="37">
        <v>1.0</v>
      </c>
      <c r="FG103" s="37">
        <v>1.0</v>
      </c>
      <c r="FH103" s="37">
        <v>0.0</v>
      </c>
      <c r="FI103" s="37">
        <v>0.0</v>
      </c>
      <c r="FJ103" s="37">
        <v>0.0</v>
      </c>
      <c r="FK103" s="37">
        <v>0.0</v>
      </c>
      <c r="FL103" s="2"/>
      <c r="FM103" s="2" t="s">
        <v>204</v>
      </c>
      <c r="FN103" s="37">
        <v>1.0</v>
      </c>
      <c r="FO103" s="37">
        <v>1.0</v>
      </c>
      <c r="FP103" s="37">
        <v>1.0</v>
      </c>
      <c r="FQ103" s="37">
        <v>0.0</v>
      </c>
      <c r="FR103" s="37">
        <v>0.0</v>
      </c>
      <c r="FS103" s="37">
        <v>0.0</v>
      </c>
      <c r="FT103" s="37">
        <v>0.0</v>
      </c>
      <c r="FU103" s="2"/>
      <c r="FV103" s="2" t="s">
        <v>280</v>
      </c>
      <c r="FW103" s="37">
        <v>0.0</v>
      </c>
      <c r="FX103" s="37">
        <v>1.0</v>
      </c>
      <c r="FY103" s="37">
        <v>1.0</v>
      </c>
      <c r="FZ103" s="37">
        <v>0.0</v>
      </c>
      <c r="GA103" s="37">
        <v>7.0</v>
      </c>
      <c r="GB103" s="2" t="s">
        <v>270</v>
      </c>
      <c r="GC103" s="2" t="s">
        <v>263</v>
      </c>
      <c r="GD103" s="37">
        <v>3.0</v>
      </c>
      <c r="GE103" s="2"/>
      <c r="GF103" s="2" t="s">
        <v>286</v>
      </c>
      <c r="GG103" s="2" t="s">
        <v>479</v>
      </c>
      <c r="GH103" s="37">
        <v>1.0</v>
      </c>
      <c r="GI103" s="37">
        <v>4.0</v>
      </c>
      <c r="GJ103" s="37">
        <v>1.0</v>
      </c>
      <c r="GK103" s="37">
        <v>0.0</v>
      </c>
      <c r="GL103" s="37">
        <f t="shared" si="26"/>
        <v>5</v>
      </c>
      <c r="GM103" s="37">
        <f t="shared" si="27"/>
        <v>1</v>
      </c>
    </row>
    <row r="104" ht="15.75" customHeight="1">
      <c r="A104" s="1">
        <v>121.0</v>
      </c>
      <c r="B104" s="2" t="s">
        <v>274</v>
      </c>
      <c r="C104" s="2" t="s">
        <v>229</v>
      </c>
      <c r="D104" s="2" t="s">
        <v>358</v>
      </c>
      <c r="E104" s="80" t="s">
        <v>480</v>
      </c>
      <c r="F104" s="79">
        <v>1.0</v>
      </c>
      <c r="G104" s="2" t="s">
        <v>196</v>
      </c>
      <c r="H104" s="2" t="s">
        <v>370</v>
      </c>
      <c r="I104" s="81">
        <v>2.0</v>
      </c>
      <c r="J104" s="2">
        <v>12.0</v>
      </c>
      <c r="K104" s="2" t="s">
        <v>481</v>
      </c>
      <c r="L104" s="82">
        <v>43020.0</v>
      </c>
      <c r="M104" s="2">
        <v>6145.7</v>
      </c>
      <c r="N104" s="29">
        <v>0.698911195956</v>
      </c>
      <c r="O104" s="30">
        <v>0.1047692672</v>
      </c>
      <c r="P104" s="30">
        <v>0.5045893316</v>
      </c>
      <c r="Q104" s="2">
        <v>3.190678</v>
      </c>
      <c r="R104" s="2">
        <v>83582.423729</v>
      </c>
      <c r="S104" s="2">
        <v>607.565074</v>
      </c>
      <c r="T104" s="2">
        <v>0.947223</v>
      </c>
      <c r="U104" s="2">
        <v>2.898335</v>
      </c>
      <c r="V104" s="2">
        <v>5259.95339</v>
      </c>
      <c r="W104" s="2">
        <v>156.441783</v>
      </c>
      <c r="X104" s="2">
        <v>1.094843</v>
      </c>
      <c r="Y104" s="2">
        <v>3.476005</v>
      </c>
      <c r="Z104" s="2">
        <v>1168.470339</v>
      </c>
      <c r="AA104" s="2">
        <v>68.842164</v>
      </c>
      <c r="AB104" s="2">
        <v>1.08189</v>
      </c>
      <c r="AC104" s="2">
        <v>3.302152</v>
      </c>
      <c r="AD104" s="2">
        <v>6704.025424</v>
      </c>
      <c r="AE104" s="2">
        <v>158.615106</v>
      </c>
      <c r="AF104" s="2">
        <v>1.037804</v>
      </c>
      <c r="AG104" s="2">
        <v>3.120602</v>
      </c>
      <c r="AH104" s="31">
        <v>0.115</v>
      </c>
      <c r="AI104" s="29">
        <v>2.3090594473865447</v>
      </c>
      <c r="AJ104" s="30">
        <v>0.07281709138615823</v>
      </c>
      <c r="AK104" s="30">
        <v>0.5136413482815638</v>
      </c>
      <c r="AL104" s="37">
        <v>2.951058</v>
      </c>
      <c r="AM104" s="37">
        <v>169055.789683</v>
      </c>
      <c r="AN104" s="37">
        <v>560.479653</v>
      </c>
      <c r="AO104" s="37">
        <v>0.96446</v>
      </c>
      <c r="AP104" s="37">
        <v>0.672342</v>
      </c>
      <c r="AQ104" s="37">
        <v>4099.137566</v>
      </c>
      <c r="AR104" s="37">
        <v>120.712076</v>
      </c>
      <c r="AS104" s="37">
        <v>1.140919</v>
      </c>
      <c r="AT104" s="37">
        <v>1.419535</v>
      </c>
      <c r="AU104" s="37">
        <v>961.767196</v>
      </c>
      <c r="AV104" s="37">
        <v>57.049654</v>
      </c>
      <c r="AW104" s="37">
        <v>1.259096</v>
      </c>
      <c r="AX104" s="37">
        <v>0.941124</v>
      </c>
      <c r="AY104" s="37">
        <v>6312.85582</v>
      </c>
      <c r="AZ104" s="37">
        <v>132.986193</v>
      </c>
      <c r="BA104" s="37">
        <v>0.952367</v>
      </c>
      <c r="BB104" s="37">
        <v>1.06898</v>
      </c>
      <c r="BC104" s="31">
        <v>0.108</v>
      </c>
      <c r="BD104" s="32">
        <v>0.135</v>
      </c>
      <c r="BE104" s="31">
        <v>0.115</v>
      </c>
      <c r="BF104" s="31">
        <v>0.117</v>
      </c>
      <c r="BG104" s="31">
        <v>0.111</v>
      </c>
      <c r="BH104" s="31">
        <v>0.103</v>
      </c>
      <c r="BI104" s="31">
        <v>0.11</v>
      </c>
      <c r="BJ104" s="31">
        <v>0.128</v>
      </c>
      <c r="BK104" s="31">
        <v>0.111</v>
      </c>
      <c r="BL104" s="34"/>
      <c r="BM104" s="34"/>
      <c r="BN104" s="34"/>
      <c r="BO104" s="34"/>
      <c r="BP104" s="34"/>
      <c r="BQ104" s="35">
        <f t="shared" si="1"/>
        <v>8</v>
      </c>
      <c r="BR104" s="36">
        <v>0.773833158319566</v>
      </c>
      <c r="BS104" s="37">
        <v>0.21336662212921084</v>
      </c>
      <c r="BT104" s="38">
        <v>0.6563385693457199</v>
      </c>
      <c r="BU104" s="39">
        <v>0.116</v>
      </c>
      <c r="BV104" s="37">
        <v>2.759007625</v>
      </c>
      <c r="BW104" s="37">
        <v>1064.8766105</v>
      </c>
      <c r="BX104" s="37">
        <v>61.520058000000006</v>
      </c>
      <c r="BY104" s="37">
        <v>0.9510385</v>
      </c>
      <c r="BZ104" s="37">
        <v>1.21295625</v>
      </c>
      <c r="CA104" s="37">
        <v>190653.949218125</v>
      </c>
      <c r="CB104" s="37">
        <v>575.555913</v>
      </c>
      <c r="CC104" s="37">
        <v>0.9951745</v>
      </c>
      <c r="CD104" s="37">
        <v>0.6904264999999999</v>
      </c>
      <c r="CE104" s="37">
        <v>4131.776573125</v>
      </c>
      <c r="CF104" s="37">
        <v>124.29326975</v>
      </c>
      <c r="CG104" s="37">
        <v>1.156099375</v>
      </c>
      <c r="CH104" s="37">
        <v>1.4168640000000001</v>
      </c>
      <c r="CI104" s="37">
        <v>6760.362678125</v>
      </c>
      <c r="CJ104" s="2">
        <v>144.528456125</v>
      </c>
      <c r="CK104" s="2">
        <v>0.954337375</v>
      </c>
      <c r="CL104" s="2">
        <v>1.020478</v>
      </c>
      <c r="CM104" s="40">
        <f t="shared" si="2"/>
        <v>6</v>
      </c>
      <c r="CN104" s="41">
        <f t="shared" si="3"/>
        <v>6</v>
      </c>
      <c r="CO104" s="2">
        <v>6.0</v>
      </c>
      <c r="CP104" s="2">
        <v>6.0</v>
      </c>
      <c r="CQ104" s="2">
        <v>6.0</v>
      </c>
      <c r="CR104" s="2">
        <v>6.0</v>
      </c>
      <c r="CS104" s="2">
        <v>6.0</v>
      </c>
      <c r="CT104" s="2">
        <v>6.0</v>
      </c>
      <c r="CU104" s="2">
        <v>6.0</v>
      </c>
      <c r="CV104" s="2">
        <v>6.0</v>
      </c>
      <c r="CW104" s="2">
        <v>6.0</v>
      </c>
      <c r="CX104" s="2">
        <f t="shared" si="4"/>
        <v>9</v>
      </c>
      <c r="CY104" s="42" t="str">
        <f t="shared" si="40"/>
        <v>0</v>
      </c>
      <c r="CZ104" s="42" t="str">
        <f t="shared" si="6"/>
        <v>0</v>
      </c>
      <c r="DA104" s="2">
        <f t="shared" si="7"/>
        <v>3</v>
      </c>
      <c r="DB104" s="42" t="str">
        <f t="shared" si="39"/>
        <v>1</v>
      </c>
      <c r="DC104" s="42" t="str">
        <f t="shared" si="8"/>
        <v>0</v>
      </c>
      <c r="DD104" s="2">
        <v>1.0</v>
      </c>
      <c r="DE104" s="27">
        <v>2.0</v>
      </c>
      <c r="DF104" s="2">
        <v>1.0</v>
      </c>
      <c r="DG104" s="27">
        <v>2.0</v>
      </c>
      <c r="DH104" s="2">
        <v>1.0</v>
      </c>
      <c r="DI104" s="27">
        <v>2.0</v>
      </c>
      <c r="DJ104" s="2">
        <v>0.0</v>
      </c>
      <c r="DK104" s="27">
        <v>1.0</v>
      </c>
      <c r="DL104" s="2">
        <v>1.0</v>
      </c>
      <c r="DM104" s="27">
        <v>2.0</v>
      </c>
      <c r="DN104" s="2">
        <v>1.0</v>
      </c>
      <c r="DO104" s="27">
        <v>2.0</v>
      </c>
      <c r="DP104" s="2">
        <v>1.0</v>
      </c>
      <c r="DQ104" s="27">
        <v>2.0</v>
      </c>
      <c r="DR104" s="2">
        <v>1.0</v>
      </c>
      <c r="DS104" s="27">
        <v>2.0</v>
      </c>
      <c r="DT104" s="2">
        <v>1.0</v>
      </c>
      <c r="DU104" s="27">
        <v>2.0</v>
      </c>
      <c r="DV104" s="2">
        <v>1.0</v>
      </c>
      <c r="DW104" s="27">
        <v>2.0</v>
      </c>
      <c r="DX104" s="2">
        <v>1.0</v>
      </c>
      <c r="DY104" s="27">
        <v>2.0</v>
      </c>
      <c r="DZ104" s="2">
        <v>1.0</v>
      </c>
      <c r="EA104" s="27">
        <v>2.0</v>
      </c>
      <c r="EB104" s="2">
        <v>1.0</v>
      </c>
      <c r="EC104" s="27">
        <v>2.0</v>
      </c>
      <c r="ED104" s="2">
        <v>2.0</v>
      </c>
      <c r="EE104" s="27">
        <v>3.0</v>
      </c>
      <c r="EF104" s="2">
        <v>1.0</v>
      </c>
      <c r="EG104" s="27">
        <v>2.0</v>
      </c>
      <c r="EH104" s="2">
        <v>2.0</v>
      </c>
      <c r="EI104" s="27">
        <v>3.0</v>
      </c>
      <c r="EJ104" s="2" t="s">
        <v>199</v>
      </c>
      <c r="EK104" s="2" t="s">
        <v>372</v>
      </c>
      <c r="EL104" s="37">
        <v>5.0</v>
      </c>
      <c r="EM104" s="37">
        <v>3.0</v>
      </c>
      <c r="EN104" s="37">
        <v>0.0</v>
      </c>
      <c r="EO104" s="37">
        <v>0.0</v>
      </c>
      <c r="EP104" s="37">
        <v>0.0</v>
      </c>
      <c r="EQ104" s="37">
        <v>2.0</v>
      </c>
      <c r="ER104" s="37">
        <v>1.0</v>
      </c>
      <c r="ES104" s="2"/>
      <c r="ET104" s="2"/>
      <c r="EU104" s="2"/>
      <c r="EV104" s="2"/>
      <c r="EW104" s="37">
        <v>2.0</v>
      </c>
      <c r="EX104" s="2" t="s">
        <v>201</v>
      </c>
      <c r="EY104" s="46">
        <v>40087.0</v>
      </c>
      <c r="EZ104" s="2" t="s">
        <v>196</v>
      </c>
      <c r="FA104" s="2" t="s">
        <v>262</v>
      </c>
      <c r="FB104" s="2" t="s">
        <v>233</v>
      </c>
      <c r="FC104" s="71" t="s">
        <v>283</v>
      </c>
      <c r="FD104" s="2" t="s">
        <v>205</v>
      </c>
      <c r="FE104" s="37">
        <v>0.0</v>
      </c>
      <c r="FF104" s="37">
        <v>0.0</v>
      </c>
      <c r="FG104" s="37">
        <v>0.0</v>
      </c>
      <c r="FH104" s="37">
        <v>0.0</v>
      </c>
      <c r="FI104" s="37">
        <v>0.0</v>
      </c>
      <c r="FJ104" s="37">
        <v>0.0</v>
      </c>
      <c r="FK104" s="37">
        <v>1.0</v>
      </c>
      <c r="FL104" s="2"/>
      <c r="FM104" s="2" t="s">
        <v>205</v>
      </c>
      <c r="FN104" s="37">
        <v>0.0</v>
      </c>
      <c r="FO104" s="37">
        <v>0.0</v>
      </c>
      <c r="FP104" s="37">
        <v>0.0</v>
      </c>
      <c r="FQ104" s="37">
        <v>0.0</v>
      </c>
      <c r="FR104" s="37">
        <v>0.0</v>
      </c>
      <c r="FS104" s="37">
        <v>1.0</v>
      </c>
      <c r="FT104" s="37">
        <v>1.0</v>
      </c>
      <c r="FU104" s="2"/>
      <c r="FV104" s="2" t="s">
        <v>206</v>
      </c>
      <c r="FW104" s="37">
        <v>1.0</v>
      </c>
      <c r="FX104" s="37">
        <v>0.0</v>
      </c>
      <c r="FY104" s="37">
        <v>0.0</v>
      </c>
      <c r="FZ104" s="37">
        <v>0.0</v>
      </c>
      <c r="GA104" s="37">
        <v>12.0</v>
      </c>
      <c r="GB104" s="2" t="s">
        <v>207</v>
      </c>
      <c r="GC104" s="2" t="s">
        <v>243</v>
      </c>
      <c r="GD104" s="37">
        <v>3.0</v>
      </c>
      <c r="GE104" s="2"/>
      <c r="GF104" s="2" t="s">
        <v>209</v>
      </c>
      <c r="GG104" s="2"/>
      <c r="GH104" s="37">
        <v>4.0</v>
      </c>
      <c r="GI104" s="37">
        <v>2.0</v>
      </c>
      <c r="GJ104" s="37">
        <v>2.0</v>
      </c>
      <c r="GK104" s="37">
        <v>0.0</v>
      </c>
      <c r="GL104" s="37">
        <f t="shared" si="26"/>
        <v>6</v>
      </c>
      <c r="GM104" s="37">
        <f t="shared" si="27"/>
        <v>2</v>
      </c>
    </row>
    <row r="105" ht="15.75" customHeight="1">
      <c r="A105" s="1">
        <v>122.0</v>
      </c>
      <c r="B105" s="2" t="s">
        <v>274</v>
      </c>
      <c r="D105" s="2" t="s">
        <v>226</v>
      </c>
      <c r="E105" s="80" t="s">
        <v>482</v>
      </c>
      <c r="F105" s="2">
        <v>1.0</v>
      </c>
      <c r="G105" s="2" t="s">
        <v>196</v>
      </c>
      <c r="H105" s="2" t="s">
        <v>370</v>
      </c>
      <c r="I105" s="81">
        <v>2.0</v>
      </c>
      <c r="J105" s="2">
        <v>12.0</v>
      </c>
      <c r="K105" s="2" t="s">
        <v>481</v>
      </c>
      <c r="L105" s="82">
        <v>31859.0</v>
      </c>
      <c r="M105" s="2">
        <v>4551.3</v>
      </c>
      <c r="N105" s="29">
        <v>0.69686472051</v>
      </c>
      <c r="O105" s="30">
        <v>0.1057639206</v>
      </c>
      <c r="P105" s="30">
        <v>0.5056130522</v>
      </c>
      <c r="Q105" s="2">
        <v>3.182609</v>
      </c>
      <c r="R105" s="2">
        <v>84603.278261</v>
      </c>
      <c r="S105" s="2">
        <v>607.908015</v>
      </c>
      <c r="T105" s="2">
        <v>0.948144</v>
      </c>
      <c r="U105" s="2">
        <v>2.898842</v>
      </c>
      <c r="V105" s="2">
        <v>5333.130435</v>
      </c>
      <c r="W105" s="2">
        <v>156.921188</v>
      </c>
      <c r="X105" s="2">
        <v>1.094276</v>
      </c>
      <c r="Y105" s="2">
        <v>3.476227</v>
      </c>
      <c r="Z105" s="2">
        <v>1170.517391</v>
      </c>
      <c r="AA105" s="2">
        <v>68.779851</v>
      </c>
      <c r="AB105" s="2">
        <v>1.081117</v>
      </c>
      <c r="AC105" s="2">
        <v>3.307183</v>
      </c>
      <c r="AD105" s="2">
        <v>6784.16087</v>
      </c>
      <c r="AE105" s="2">
        <v>157.644545</v>
      </c>
      <c r="AF105" s="2">
        <v>1.037578</v>
      </c>
      <c r="AG105" s="2">
        <v>3.121049</v>
      </c>
      <c r="AH105" s="31">
        <v>0.115</v>
      </c>
      <c r="AI105" s="29">
        <v>2.2844320920839967</v>
      </c>
      <c r="AJ105" s="30">
        <v>0.07335039437948537</v>
      </c>
      <c r="AK105" s="30">
        <v>0.5117334244619327</v>
      </c>
      <c r="AL105" s="37">
        <v>2.961853</v>
      </c>
      <c r="AM105" s="37">
        <v>167253.336512</v>
      </c>
      <c r="AN105" s="37">
        <v>559.930073</v>
      </c>
      <c r="AO105" s="37">
        <v>0.964529</v>
      </c>
      <c r="AP105" s="37">
        <v>0.671683</v>
      </c>
      <c r="AQ105" s="37">
        <v>4075.604905</v>
      </c>
      <c r="AR105" s="37">
        <v>120.095076</v>
      </c>
      <c r="AS105" s="37">
        <v>1.142415</v>
      </c>
      <c r="AT105" s="37">
        <v>1.419087</v>
      </c>
      <c r="AU105" s="37">
        <v>955.645777</v>
      </c>
      <c r="AV105" s="37">
        <v>56.525048</v>
      </c>
      <c r="AW105" s="37">
        <v>1.260268</v>
      </c>
      <c r="AX105" s="37">
        <v>0.942089</v>
      </c>
      <c r="AY105" s="37">
        <v>6287.957766</v>
      </c>
      <c r="AZ105" s="37">
        <v>131.85265</v>
      </c>
      <c r="BA105" s="37">
        <v>0.953659</v>
      </c>
      <c r="BB105" s="37">
        <v>1.071568</v>
      </c>
      <c r="BC105" s="31">
        <v>0.107</v>
      </c>
      <c r="BD105" s="32">
        <v>0.135</v>
      </c>
      <c r="BE105" s="31">
        <v>0.115</v>
      </c>
      <c r="BF105" s="31">
        <v>0.117</v>
      </c>
      <c r="BG105" s="31">
        <v>0.111</v>
      </c>
      <c r="BH105" s="31">
        <v>0.128</v>
      </c>
      <c r="BI105" s="31">
        <v>0.103</v>
      </c>
      <c r="BJ105" s="31">
        <v>0.11</v>
      </c>
      <c r="BK105" s="34"/>
      <c r="BL105" s="34"/>
      <c r="BM105" s="34"/>
      <c r="BN105" s="34"/>
      <c r="BO105" s="34"/>
      <c r="BP105" s="34"/>
      <c r="BQ105" s="35">
        <f t="shared" si="1"/>
        <v>7</v>
      </c>
      <c r="BR105" s="36">
        <v>0.7781818517814489</v>
      </c>
      <c r="BS105" s="37">
        <v>0.22879807041775038</v>
      </c>
      <c r="BT105" s="38">
        <v>0.6007780118810521</v>
      </c>
      <c r="BU105" s="39">
        <v>0.117</v>
      </c>
      <c r="BV105" s="37">
        <v>2.7544198750000004</v>
      </c>
      <c r="BW105" s="37">
        <v>1092.98636275</v>
      </c>
      <c r="BX105" s="37">
        <v>62.68992287500001</v>
      </c>
      <c r="BY105" s="37">
        <v>0.9519664999999999</v>
      </c>
      <c r="BZ105" s="37">
        <v>1.2157779999999998</v>
      </c>
      <c r="CA105" s="37">
        <v>179802.182319875</v>
      </c>
      <c r="CB105" s="37">
        <v>572.1715606250001</v>
      </c>
      <c r="CC105" s="37">
        <v>0.991308375</v>
      </c>
      <c r="CD105" s="37">
        <v>0.686367</v>
      </c>
      <c r="CE105" s="37">
        <v>4264.363510125</v>
      </c>
      <c r="CF105" s="37">
        <v>125.10665775000001</v>
      </c>
      <c r="CG105" s="37">
        <v>1.158682625</v>
      </c>
      <c r="CH105" s="37">
        <v>1.423583125</v>
      </c>
      <c r="CI105" s="37">
        <v>7066.880606749999</v>
      </c>
      <c r="CJ105" s="2">
        <v>148.15460662499999</v>
      </c>
      <c r="CK105" s="2">
        <v>0.954562125</v>
      </c>
      <c r="CL105" s="2">
        <v>1.024301625</v>
      </c>
      <c r="CM105" s="40">
        <f t="shared" si="2"/>
        <v>3.714285714</v>
      </c>
      <c r="CN105" s="41">
        <f t="shared" si="3"/>
        <v>4.222222222</v>
      </c>
      <c r="CO105" s="2">
        <v>4.0</v>
      </c>
      <c r="CP105" s="2">
        <v>4.0</v>
      </c>
      <c r="CQ105" s="2">
        <v>3.0</v>
      </c>
      <c r="CR105" s="2">
        <v>5.0</v>
      </c>
      <c r="CS105" s="2">
        <v>2.0</v>
      </c>
      <c r="CT105" s="2">
        <v>4.0</v>
      </c>
      <c r="CU105" s="2">
        <v>4.0</v>
      </c>
      <c r="CV105" s="2">
        <v>6.0</v>
      </c>
      <c r="CW105" s="2">
        <v>6.0</v>
      </c>
      <c r="CX105" s="2">
        <f t="shared" si="4"/>
        <v>8</v>
      </c>
      <c r="CY105" s="42" t="str">
        <f t="shared" si="40"/>
        <v>0</v>
      </c>
      <c r="CZ105" s="42" t="str">
        <f t="shared" si="6"/>
        <v>0</v>
      </c>
      <c r="DA105" s="2">
        <f t="shared" si="7"/>
        <v>1</v>
      </c>
      <c r="DB105" s="42" t="str">
        <f t="shared" si="39"/>
        <v>0</v>
      </c>
      <c r="DC105" s="42" t="str">
        <f t="shared" si="8"/>
        <v>0</v>
      </c>
      <c r="DD105" s="2">
        <v>0.0</v>
      </c>
      <c r="DE105" s="27">
        <v>1.0</v>
      </c>
      <c r="DF105" s="2">
        <v>1.0</v>
      </c>
      <c r="DG105" s="27">
        <v>2.0</v>
      </c>
      <c r="DH105" s="2">
        <v>1.0</v>
      </c>
      <c r="DI105" s="27">
        <v>2.0</v>
      </c>
      <c r="DJ105" s="2">
        <v>0.0</v>
      </c>
      <c r="DK105" s="27">
        <v>1.0</v>
      </c>
      <c r="DL105" s="2">
        <v>1.0</v>
      </c>
      <c r="DM105" s="27">
        <v>2.0</v>
      </c>
      <c r="DN105" s="2">
        <v>1.0</v>
      </c>
      <c r="DO105" s="27">
        <v>2.0</v>
      </c>
      <c r="DP105" s="2">
        <v>2.0</v>
      </c>
      <c r="DQ105" s="27">
        <v>3.0</v>
      </c>
      <c r="DR105" s="2">
        <v>1.0</v>
      </c>
      <c r="DS105" s="27">
        <v>2.0</v>
      </c>
      <c r="DT105" s="2">
        <v>1.0</v>
      </c>
      <c r="DU105" s="27">
        <v>2.0</v>
      </c>
      <c r="DV105" s="2">
        <v>0.0</v>
      </c>
      <c r="DW105" s="27">
        <v>1.0</v>
      </c>
      <c r="DX105" s="2">
        <v>1.0</v>
      </c>
      <c r="DY105" s="27">
        <v>2.0</v>
      </c>
      <c r="DZ105" s="2">
        <v>0.0</v>
      </c>
      <c r="EA105" s="27">
        <v>1.0</v>
      </c>
      <c r="EB105" s="2">
        <v>0.0</v>
      </c>
      <c r="EC105" s="27">
        <v>1.0</v>
      </c>
      <c r="ED105" s="2">
        <v>2.0</v>
      </c>
      <c r="EE105" s="27">
        <v>3.0</v>
      </c>
      <c r="EF105" s="2">
        <v>2.0</v>
      </c>
      <c r="EG105" s="27">
        <v>3.0</v>
      </c>
      <c r="EH105" s="2">
        <v>0.0</v>
      </c>
      <c r="EI105" s="27">
        <v>1.0</v>
      </c>
      <c r="EJ105" s="2" t="s">
        <v>199</v>
      </c>
      <c r="EK105" s="2" t="s">
        <v>372</v>
      </c>
      <c r="EL105" s="37">
        <v>5.0</v>
      </c>
      <c r="EM105" s="37">
        <v>4.0</v>
      </c>
      <c r="EN105" s="37">
        <v>0.0</v>
      </c>
      <c r="EO105" s="37">
        <v>0.0</v>
      </c>
      <c r="EP105" s="37">
        <v>1.0</v>
      </c>
      <c r="EQ105" s="37">
        <v>0.0</v>
      </c>
      <c r="ER105" s="37">
        <v>1.0</v>
      </c>
      <c r="ES105" s="2"/>
      <c r="ET105" s="2"/>
      <c r="EU105" s="2"/>
      <c r="EV105" s="2"/>
      <c r="EW105" s="37">
        <v>0.0</v>
      </c>
      <c r="EX105" s="2" t="s">
        <v>242</v>
      </c>
      <c r="EY105" s="43">
        <v>40179.0</v>
      </c>
      <c r="EZ105" s="2" t="s">
        <v>196</v>
      </c>
      <c r="FA105" s="2" t="s">
        <v>262</v>
      </c>
      <c r="FB105" s="2" t="s">
        <v>203</v>
      </c>
      <c r="FC105" s="2" t="s">
        <v>205</v>
      </c>
      <c r="FD105" s="2" t="s">
        <v>205</v>
      </c>
      <c r="FE105" s="37">
        <v>0.0</v>
      </c>
      <c r="FF105" s="37">
        <v>0.0</v>
      </c>
      <c r="FG105" s="37">
        <v>0.0</v>
      </c>
      <c r="FH105" s="37">
        <v>0.0</v>
      </c>
      <c r="FI105" s="37">
        <v>0.0</v>
      </c>
      <c r="FJ105" s="37">
        <v>0.0</v>
      </c>
      <c r="FK105" s="37">
        <v>1.0</v>
      </c>
      <c r="FL105" s="2"/>
      <c r="FM105" s="2" t="s">
        <v>205</v>
      </c>
      <c r="FN105" s="37">
        <v>0.0</v>
      </c>
      <c r="FO105" s="37">
        <v>0.0</v>
      </c>
      <c r="FP105" s="37">
        <v>0.0</v>
      </c>
      <c r="FQ105" s="37">
        <v>0.0</v>
      </c>
      <c r="FR105" s="37">
        <v>0.0</v>
      </c>
      <c r="FS105" s="37">
        <v>0.0</v>
      </c>
      <c r="FT105" s="37">
        <v>1.0</v>
      </c>
      <c r="FU105" s="2"/>
      <c r="FV105" s="2" t="s">
        <v>483</v>
      </c>
      <c r="FW105" s="37">
        <v>0.0</v>
      </c>
      <c r="FX105" s="37">
        <v>1.0</v>
      </c>
      <c r="FY105" s="37">
        <v>0.0</v>
      </c>
      <c r="FZ105" s="37">
        <v>0.0</v>
      </c>
      <c r="GA105" s="37">
        <v>1.0</v>
      </c>
      <c r="GB105" s="2" t="s">
        <v>207</v>
      </c>
      <c r="GC105" s="2" t="s">
        <v>243</v>
      </c>
      <c r="GD105" s="37">
        <v>3.0</v>
      </c>
      <c r="GE105" s="2"/>
      <c r="GF105" s="2" t="s">
        <v>209</v>
      </c>
      <c r="GG105" s="2"/>
      <c r="GH105" s="37">
        <v>3.0</v>
      </c>
      <c r="GI105" s="37">
        <v>1.0</v>
      </c>
      <c r="GJ105" s="37">
        <v>3.0</v>
      </c>
      <c r="GK105" s="37">
        <v>0.0</v>
      </c>
      <c r="GL105" s="37">
        <f t="shared" si="26"/>
        <v>4</v>
      </c>
      <c r="GM105" s="37">
        <f t="shared" si="27"/>
        <v>3</v>
      </c>
    </row>
    <row r="106" ht="15.75" customHeight="1">
      <c r="A106" s="1">
        <v>123.0</v>
      </c>
      <c r="B106" s="2" t="s">
        <v>239</v>
      </c>
      <c r="C106" s="2" t="s">
        <v>267</v>
      </c>
      <c r="D106" s="2" t="s">
        <v>453</v>
      </c>
      <c r="E106" s="80" t="s">
        <v>484</v>
      </c>
      <c r="F106" s="79">
        <v>2.0</v>
      </c>
      <c r="G106" s="2" t="s">
        <v>214</v>
      </c>
      <c r="H106" s="2" t="s">
        <v>370</v>
      </c>
      <c r="I106" s="81">
        <v>2.0</v>
      </c>
      <c r="J106" s="2">
        <v>12.0</v>
      </c>
      <c r="K106" s="2" t="s">
        <v>481</v>
      </c>
      <c r="L106" s="82">
        <v>47241.0</v>
      </c>
      <c r="M106" s="2">
        <v>6748.7</v>
      </c>
      <c r="N106" s="29">
        <v>0.426701664992</v>
      </c>
      <c r="O106" s="30">
        <v>0.02634258464</v>
      </c>
      <c r="P106" s="30">
        <v>0.3220318081</v>
      </c>
      <c r="Q106" s="2">
        <v>3.071633</v>
      </c>
      <c r="R106" s="2">
        <v>116014.902579</v>
      </c>
      <c r="S106" s="2">
        <v>667.046413</v>
      </c>
      <c r="T106" s="2">
        <v>1.031589</v>
      </c>
      <c r="U106" s="2">
        <v>2.986283</v>
      </c>
      <c r="V106" s="2">
        <v>10878.065903</v>
      </c>
      <c r="W106" s="2">
        <v>241.007401</v>
      </c>
      <c r="X106" s="2">
        <v>1.160874</v>
      </c>
      <c r="Y106" s="2">
        <v>3.562766</v>
      </c>
      <c r="Z106" s="2">
        <v>2228.097421</v>
      </c>
      <c r="AA106" s="2">
        <v>100.098982</v>
      </c>
      <c r="AB106" s="2">
        <v>1.134875</v>
      </c>
      <c r="AC106" s="2">
        <v>3.288861</v>
      </c>
      <c r="AD106" s="2">
        <v>11366.713467</v>
      </c>
      <c r="AE106" s="2">
        <v>228.538653</v>
      </c>
      <c r="AF106" s="2">
        <v>1.103213</v>
      </c>
      <c r="AG106" s="2">
        <v>3.23849</v>
      </c>
      <c r="AH106" s="31">
        <v>0.135</v>
      </c>
      <c r="AI106" s="29">
        <v>1.1750346872890127</v>
      </c>
      <c r="AJ106" s="30">
        <v>0.07698017654103476</v>
      </c>
      <c r="AK106" s="30">
        <v>0.3734614897034246</v>
      </c>
      <c r="AL106" s="37">
        <v>2.83531</v>
      </c>
      <c r="AM106" s="37">
        <v>135984.732543</v>
      </c>
      <c r="AN106" s="37">
        <v>554.678324</v>
      </c>
      <c r="AO106" s="37">
        <v>0.975631</v>
      </c>
      <c r="AP106" s="37">
        <v>0.665384</v>
      </c>
      <c r="AQ106" s="37">
        <v>5022.093544</v>
      </c>
      <c r="AR106" s="37">
        <v>136.565693</v>
      </c>
      <c r="AS106" s="37">
        <v>1.166765</v>
      </c>
      <c r="AT106" s="37">
        <v>1.453618</v>
      </c>
      <c r="AU106" s="37">
        <v>1103.386034</v>
      </c>
      <c r="AV106" s="37">
        <v>62.604218</v>
      </c>
      <c r="AW106" s="37">
        <v>1.25053</v>
      </c>
      <c r="AX106" s="37">
        <v>0.944833</v>
      </c>
      <c r="AY106" s="37">
        <v>7497.139657</v>
      </c>
      <c r="AZ106" s="37">
        <v>150.515318</v>
      </c>
      <c r="BA106" s="37">
        <v>0.953364</v>
      </c>
      <c r="BB106" s="37">
        <v>1.044464</v>
      </c>
      <c r="BC106" s="31">
        <v>0.14</v>
      </c>
      <c r="BD106" s="32">
        <v>0.135</v>
      </c>
      <c r="BE106" s="31">
        <v>0.135</v>
      </c>
      <c r="BF106" s="31">
        <v>0.134</v>
      </c>
      <c r="BG106" s="31">
        <v>0.136</v>
      </c>
      <c r="BH106" s="31">
        <v>0.103</v>
      </c>
      <c r="BI106" s="31">
        <v>0.137</v>
      </c>
      <c r="BJ106" s="34"/>
      <c r="BK106" s="34"/>
      <c r="BL106" s="34"/>
      <c r="BM106" s="34"/>
      <c r="BN106" s="34"/>
      <c r="BO106" s="34"/>
      <c r="BP106" s="34"/>
      <c r="BQ106" s="35">
        <f t="shared" si="1"/>
        <v>6</v>
      </c>
      <c r="BR106" s="36">
        <v>0.6238011207523886</v>
      </c>
      <c r="BS106" s="37">
        <v>0.1120533884105241</v>
      </c>
      <c r="BT106" s="38">
        <v>0.5655182553487302</v>
      </c>
      <c r="BU106" s="39">
        <v>0.13</v>
      </c>
      <c r="BV106" s="37">
        <v>2.7528928333333336</v>
      </c>
      <c r="BW106" s="37">
        <v>1324.8279648333332</v>
      </c>
      <c r="BX106" s="37">
        <v>69.00793566666668</v>
      </c>
      <c r="BY106" s="37">
        <v>0.9584846666666667</v>
      </c>
      <c r="BZ106" s="37">
        <v>1.2368388333333333</v>
      </c>
      <c r="CA106" s="37">
        <v>150164.36019083334</v>
      </c>
      <c r="CB106" s="37">
        <v>564.9922248333334</v>
      </c>
      <c r="CC106" s="37">
        <v>0.992593</v>
      </c>
      <c r="CD106" s="37">
        <v>0.6777553333333334</v>
      </c>
      <c r="CE106" s="37">
        <v>5212.820455166667</v>
      </c>
      <c r="CF106" s="37">
        <v>142.3239485</v>
      </c>
      <c r="CG106" s="37">
        <v>1.1761668333333333</v>
      </c>
      <c r="CH106" s="37">
        <v>1.4521433333333331</v>
      </c>
      <c r="CI106" s="37">
        <v>8246.149086</v>
      </c>
      <c r="CJ106" s="2">
        <v>156.53488416666667</v>
      </c>
      <c r="CK106" s="2">
        <v>0.9634464999999999</v>
      </c>
      <c r="CL106" s="2">
        <v>1.0438951666666667</v>
      </c>
      <c r="CM106" s="40">
        <f t="shared" si="2"/>
        <v>5.142857143</v>
      </c>
      <c r="CN106" s="41">
        <f t="shared" si="3"/>
        <v>5</v>
      </c>
      <c r="CO106" s="2">
        <v>5.0</v>
      </c>
      <c r="CP106" s="2">
        <v>4.0</v>
      </c>
      <c r="CQ106" s="2">
        <v>6.0</v>
      </c>
      <c r="CR106" s="2">
        <v>6.0</v>
      </c>
      <c r="CS106" s="2">
        <v>6.0</v>
      </c>
      <c r="CT106" s="2">
        <v>5.0</v>
      </c>
      <c r="CU106" s="2">
        <v>4.0</v>
      </c>
      <c r="CV106" s="2">
        <v>5.0</v>
      </c>
      <c r="CW106" s="2">
        <v>4.0</v>
      </c>
      <c r="CX106" s="2">
        <f t="shared" si="4"/>
        <v>7</v>
      </c>
      <c r="CY106" s="42" t="str">
        <f t="shared" si="40"/>
        <v>0</v>
      </c>
      <c r="CZ106" s="42" t="str">
        <f t="shared" si="6"/>
        <v>0</v>
      </c>
      <c r="DA106" s="2">
        <f t="shared" si="7"/>
        <v>2</v>
      </c>
      <c r="DB106" s="42" t="str">
        <f t="shared" si="39"/>
        <v>0</v>
      </c>
      <c r="DC106" s="42" t="str">
        <f t="shared" si="8"/>
        <v>0</v>
      </c>
      <c r="DD106" s="2">
        <v>1.0</v>
      </c>
      <c r="DE106" s="27">
        <v>2.0</v>
      </c>
      <c r="DF106" s="2">
        <v>2.0</v>
      </c>
      <c r="DG106" s="27">
        <v>3.0</v>
      </c>
      <c r="DH106" s="2">
        <v>0.0</v>
      </c>
      <c r="DI106" s="27">
        <v>1.0</v>
      </c>
      <c r="DJ106" s="2">
        <v>0.0</v>
      </c>
      <c r="DK106" s="27">
        <v>1.0</v>
      </c>
      <c r="DL106" s="2">
        <v>1.0</v>
      </c>
      <c r="DM106" s="27">
        <v>2.0</v>
      </c>
      <c r="DN106" s="2">
        <v>1.0</v>
      </c>
      <c r="DO106" s="27">
        <v>2.0</v>
      </c>
      <c r="DP106" s="2">
        <v>0.0</v>
      </c>
      <c r="DQ106" s="27">
        <v>1.0</v>
      </c>
      <c r="DR106" s="2">
        <v>0.0</v>
      </c>
      <c r="DS106" s="27">
        <v>1.0</v>
      </c>
      <c r="DT106" s="2">
        <v>1.0</v>
      </c>
      <c r="DU106" s="27">
        <v>2.0</v>
      </c>
      <c r="DV106" s="2">
        <v>1.0</v>
      </c>
      <c r="DW106" s="27">
        <v>2.0</v>
      </c>
      <c r="DX106" s="2">
        <v>1.0</v>
      </c>
      <c r="DY106" s="27">
        <v>2.0</v>
      </c>
      <c r="DZ106" s="2">
        <v>0.0</v>
      </c>
      <c r="EA106" s="27">
        <v>1.0</v>
      </c>
      <c r="EB106" s="2">
        <v>1.0</v>
      </c>
      <c r="EC106" s="27">
        <v>2.0</v>
      </c>
      <c r="ED106" s="2">
        <v>1.0</v>
      </c>
      <c r="EE106" s="27">
        <v>2.0</v>
      </c>
      <c r="EF106" s="2">
        <v>2.0</v>
      </c>
      <c r="EG106" s="27">
        <v>3.0</v>
      </c>
      <c r="EH106" s="2">
        <v>0.0</v>
      </c>
      <c r="EI106" s="27">
        <v>1.0</v>
      </c>
      <c r="EJ106" s="2" t="s">
        <v>199</v>
      </c>
      <c r="EK106" s="2" t="s">
        <v>372</v>
      </c>
      <c r="EL106" s="37">
        <v>5.0</v>
      </c>
      <c r="EM106" s="37">
        <v>2.0</v>
      </c>
      <c r="EN106" s="37">
        <v>0.0</v>
      </c>
      <c r="EO106" s="37">
        <v>0.0</v>
      </c>
      <c r="EP106" s="37">
        <v>1.0</v>
      </c>
      <c r="EQ106" s="37">
        <v>2.0</v>
      </c>
      <c r="ER106" s="37">
        <v>1.0</v>
      </c>
      <c r="ES106" s="2"/>
      <c r="ET106" s="2"/>
      <c r="EU106" s="2"/>
      <c r="EV106" s="2"/>
      <c r="EW106" s="37">
        <v>1.0</v>
      </c>
      <c r="EX106" s="2" t="s">
        <v>201</v>
      </c>
      <c r="EY106" s="46">
        <v>40452.0</v>
      </c>
      <c r="EZ106" s="2" t="s">
        <v>214</v>
      </c>
      <c r="FA106" s="2" t="s">
        <v>262</v>
      </c>
      <c r="FB106" s="2" t="s">
        <v>203</v>
      </c>
      <c r="FC106" s="2" t="s">
        <v>204</v>
      </c>
      <c r="FD106" s="2" t="s">
        <v>205</v>
      </c>
      <c r="FE106" s="37">
        <v>0.0</v>
      </c>
      <c r="FF106" s="37">
        <v>0.0</v>
      </c>
      <c r="FG106" s="37">
        <v>0.0</v>
      </c>
      <c r="FH106" s="37">
        <v>0.0</v>
      </c>
      <c r="FI106" s="37">
        <v>0.0</v>
      </c>
      <c r="FJ106" s="37">
        <v>0.0</v>
      </c>
      <c r="FK106" s="37">
        <v>1.0</v>
      </c>
      <c r="FL106" s="2"/>
      <c r="FM106" s="2" t="s">
        <v>205</v>
      </c>
      <c r="FN106" s="37">
        <v>0.0</v>
      </c>
      <c r="FO106" s="37">
        <v>0.0</v>
      </c>
      <c r="FP106" s="37">
        <v>0.0</v>
      </c>
      <c r="FQ106" s="37">
        <v>0.0</v>
      </c>
      <c r="FR106" s="37">
        <v>0.0</v>
      </c>
      <c r="FS106" s="37">
        <v>0.0</v>
      </c>
      <c r="FT106" s="37">
        <v>1.0</v>
      </c>
      <c r="FU106" s="2"/>
      <c r="FV106" s="2" t="s">
        <v>217</v>
      </c>
      <c r="FW106" s="37">
        <v>1.0</v>
      </c>
      <c r="FX106" s="37">
        <v>0.0</v>
      </c>
      <c r="FY106" s="37">
        <v>1.0</v>
      </c>
      <c r="FZ106" s="37">
        <v>0.0</v>
      </c>
      <c r="GA106" s="24"/>
      <c r="GB106" s="2" t="s">
        <v>207</v>
      </c>
      <c r="GC106" s="2" t="s">
        <v>243</v>
      </c>
      <c r="GD106" s="37">
        <v>4.0</v>
      </c>
      <c r="GE106" s="2"/>
      <c r="GF106" s="2" t="s">
        <v>209</v>
      </c>
      <c r="GG106" s="2"/>
      <c r="GH106" s="37">
        <v>1.0</v>
      </c>
      <c r="GI106" s="37">
        <v>2.0</v>
      </c>
      <c r="GJ106" s="37">
        <v>2.0</v>
      </c>
      <c r="GK106" s="37">
        <v>0.0</v>
      </c>
      <c r="GL106" s="37">
        <f t="shared" si="26"/>
        <v>3</v>
      </c>
      <c r="GM106" s="37">
        <f t="shared" si="27"/>
        <v>2</v>
      </c>
    </row>
    <row r="107" ht="15.75" customHeight="1">
      <c r="A107" s="1">
        <v>124.0</v>
      </c>
      <c r="B107" s="2" t="s">
        <v>428</v>
      </c>
      <c r="D107" s="2" t="s">
        <v>453</v>
      </c>
      <c r="E107" s="80" t="s">
        <v>485</v>
      </c>
      <c r="F107" s="79">
        <v>1.0</v>
      </c>
      <c r="G107" s="2" t="s">
        <v>196</v>
      </c>
      <c r="H107" s="2" t="s">
        <v>370</v>
      </c>
      <c r="I107" s="81">
        <v>2.0</v>
      </c>
      <c r="J107" s="2">
        <v>12.0</v>
      </c>
      <c r="K107" s="2" t="s">
        <v>481</v>
      </c>
      <c r="L107" s="82">
        <v>47550.0</v>
      </c>
      <c r="M107" s="2">
        <v>6792.9</v>
      </c>
      <c r="N107" s="29">
        <v>0.357443905939</v>
      </c>
      <c r="O107" s="30">
        <v>0.02844527708</v>
      </c>
      <c r="P107" s="30">
        <v>0.3409677603</v>
      </c>
      <c r="Q107" s="2">
        <v>3.061947</v>
      </c>
      <c r="R107" s="2">
        <v>111567.492625</v>
      </c>
      <c r="S107" s="2">
        <v>662.777009</v>
      </c>
      <c r="T107" s="2">
        <v>1.040132</v>
      </c>
      <c r="U107" s="2">
        <v>2.97997</v>
      </c>
      <c r="V107" s="2">
        <v>10635.929204</v>
      </c>
      <c r="W107" s="2">
        <v>235.975156</v>
      </c>
      <c r="X107" s="2">
        <v>1.172185</v>
      </c>
      <c r="Y107" s="2">
        <v>3.554488</v>
      </c>
      <c r="Z107" s="2">
        <v>2209.495575</v>
      </c>
      <c r="AA107" s="2">
        <v>98.883639</v>
      </c>
      <c r="AB107" s="2">
        <v>1.142618</v>
      </c>
      <c r="AC107" s="2">
        <v>3.283514</v>
      </c>
      <c r="AD107" s="2">
        <v>11233.233038</v>
      </c>
      <c r="AE107" s="2">
        <v>225.83499</v>
      </c>
      <c r="AF107" s="2">
        <v>1.111053</v>
      </c>
      <c r="AG107" s="2">
        <v>3.229181</v>
      </c>
      <c r="AH107" s="31">
        <v>0.135</v>
      </c>
      <c r="AI107" s="29">
        <v>1.1719636905851911</v>
      </c>
      <c r="AJ107" s="30">
        <v>0.08489429651130835</v>
      </c>
      <c r="AK107" s="30">
        <v>0.38600119297440955</v>
      </c>
      <c r="AL107" s="37">
        <v>2.852288</v>
      </c>
      <c r="AM107" s="37">
        <v>134192.766013</v>
      </c>
      <c r="AN107" s="37">
        <v>553.810936</v>
      </c>
      <c r="AO107" s="37">
        <v>0.971788</v>
      </c>
      <c r="AP107" s="37">
        <v>0.664343</v>
      </c>
      <c r="AQ107" s="37">
        <v>4936.452288</v>
      </c>
      <c r="AR107" s="37">
        <v>135.557365</v>
      </c>
      <c r="AS107" s="37">
        <v>1.162865</v>
      </c>
      <c r="AT107" s="37">
        <v>1.450796</v>
      </c>
      <c r="AU107" s="37">
        <v>1091.504575</v>
      </c>
      <c r="AV107" s="37">
        <v>62.132633</v>
      </c>
      <c r="AW107" s="37">
        <v>1.251301</v>
      </c>
      <c r="AX107" s="37">
        <v>0.942479</v>
      </c>
      <c r="AY107" s="37">
        <v>7403.275817</v>
      </c>
      <c r="AZ107" s="37">
        <v>149.228734</v>
      </c>
      <c r="BA107" s="37">
        <v>0.951079</v>
      </c>
      <c r="BB107" s="37">
        <v>1.044347</v>
      </c>
      <c r="BC107" s="31">
        <v>0.14</v>
      </c>
      <c r="BD107" s="32">
        <v>0.135</v>
      </c>
      <c r="BE107" s="31">
        <v>0.135</v>
      </c>
      <c r="BF107" s="31">
        <v>0.134</v>
      </c>
      <c r="BG107" s="31">
        <v>0.134</v>
      </c>
      <c r="BH107" s="31">
        <v>0.136</v>
      </c>
      <c r="BI107" s="31">
        <v>0.103</v>
      </c>
      <c r="BJ107" s="31">
        <v>0.137</v>
      </c>
      <c r="BK107" s="34"/>
      <c r="BL107" s="34"/>
      <c r="BM107" s="34"/>
      <c r="BN107" s="34"/>
      <c r="BO107" s="34"/>
      <c r="BP107" s="34"/>
      <c r="BQ107" s="35">
        <f t="shared" si="1"/>
        <v>7</v>
      </c>
      <c r="BR107" s="36">
        <v>0.6072022063682893</v>
      </c>
      <c r="BS107" s="37">
        <v>0.10278529973054519</v>
      </c>
      <c r="BT107" s="38">
        <v>0.5452850420348656</v>
      </c>
      <c r="BU107" s="39">
        <v>0.131</v>
      </c>
      <c r="BV107" s="37">
        <v>2.7589518571428573</v>
      </c>
      <c r="BW107" s="37">
        <v>1333.6150742857142</v>
      </c>
      <c r="BX107" s="37">
        <v>69.31894371428572</v>
      </c>
      <c r="BY107" s="37">
        <v>0.9590742857142859</v>
      </c>
      <c r="BZ107" s="37">
        <v>1.2391961428571427</v>
      </c>
      <c r="CA107" s="37">
        <v>146921.21111857143</v>
      </c>
      <c r="CB107" s="37">
        <v>563.8268871428571</v>
      </c>
      <c r="CC107" s="37">
        <v>0.9930105714285714</v>
      </c>
      <c r="CD107" s="37">
        <v>0.6763572857142857</v>
      </c>
      <c r="CE107" s="37">
        <v>5269.374679714286</v>
      </c>
      <c r="CF107" s="37">
        <v>143.41672628571428</v>
      </c>
      <c r="CG107" s="37">
        <v>1.1779449999999998</v>
      </c>
      <c r="CH107" s="37">
        <v>1.4542618571428572</v>
      </c>
      <c r="CI107" s="37">
        <v>8300.411393571429</v>
      </c>
      <c r="CJ107" s="2">
        <v>156.90157914285714</v>
      </c>
      <c r="CK107" s="2">
        <v>0.9642422857142857</v>
      </c>
      <c r="CL107" s="2">
        <v>1.0459984285714286</v>
      </c>
      <c r="CM107" s="40">
        <f t="shared" si="2"/>
        <v>4.714285714</v>
      </c>
      <c r="CN107" s="41">
        <f t="shared" si="3"/>
        <v>4.666666667</v>
      </c>
      <c r="CO107" s="2">
        <v>5.0</v>
      </c>
      <c r="CP107" s="2">
        <v>4.0</v>
      </c>
      <c r="CQ107" s="2">
        <v>3.0</v>
      </c>
      <c r="CR107" s="2">
        <v>5.0</v>
      </c>
      <c r="CS107" s="2">
        <v>6.0</v>
      </c>
      <c r="CT107" s="2">
        <v>5.0</v>
      </c>
      <c r="CU107" s="2">
        <v>5.0</v>
      </c>
      <c r="CV107" s="2">
        <v>5.0</v>
      </c>
      <c r="CW107" s="2">
        <v>4.0</v>
      </c>
      <c r="CX107" s="2">
        <f t="shared" si="4"/>
        <v>10</v>
      </c>
      <c r="CY107" s="42" t="str">
        <f t="shared" si="40"/>
        <v>1</v>
      </c>
      <c r="CZ107" s="42" t="str">
        <f t="shared" si="6"/>
        <v>1</v>
      </c>
      <c r="DA107" s="2">
        <f t="shared" si="7"/>
        <v>3</v>
      </c>
      <c r="DB107" s="42" t="str">
        <f t="shared" si="39"/>
        <v>1</v>
      </c>
      <c r="DC107" s="42" t="str">
        <f t="shared" si="8"/>
        <v>0</v>
      </c>
      <c r="DD107" s="2">
        <v>1.0</v>
      </c>
      <c r="DE107" s="27">
        <v>2.0</v>
      </c>
      <c r="DF107" s="2">
        <v>1.0</v>
      </c>
      <c r="DG107" s="27">
        <v>2.0</v>
      </c>
      <c r="DH107" s="2">
        <v>1.0</v>
      </c>
      <c r="DI107" s="27">
        <v>2.0</v>
      </c>
      <c r="DJ107" s="2">
        <v>1.0</v>
      </c>
      <c r="DK107" s="27">
        <v>2.0</v>
      </c>
      <c r="DL107" s="2">
        <v>1.0</v>
      </c>
      <c r="DM107" s="27">
        <v>2.0</v>
      </c>
      <c r="DN107" s="2">
        <v>1.0</v>
      </c>
      <c r="DO107" s="27">
        <v>2.0</v>
      </c>
      <c r="DP107" s="2">
        <v>1.0</v>
      </c>
      <c r="DQ107" s="27">
        <v>2.0</v>
      </c>
      <c r="DR107" s="2">
        <v>1.0</v>
      </c>
      <c r="DS107" s="27">
        <v>2.0</v>
      </c>
      <c r="DT107" s="2">
        <v>1.0</v>
      </c>
      <c r="DU107" s="27">
        <v>2.0</v>
      </c>
      <c r="DV107" s="2">
        <v>1.0</v>
      </c>
      <c r="DW107" s="27">
        <v>2.0</v>
      </c>
      <c r="DX107" s="2">
        <v>1.0</v>
      </c>
      <c r="DY107" s="27">
        <v>2.0</v>
      </c>
      <c r="DZ107" s="2">
        <v>1.0</v>
      </c>
      <c r="EA107" s="27">
        <v>2.0</v>
      </c>
      <c r="EB107" s="2">
        <v>1.0</v>
      </c>
      <c r="EC107" s="27">
        <v>2.0</v>
      </c>
      <c r="ED107" s="2">
        <v>1.0</v>
      </c>
      <c r="EE107" s="27">
        <v>2.0</v>
      </c>
      <c r="EF107" s="2">
        <v>2.0</v>
      </c>
      <c r="EG107" s="27">
        <v>3.0</v>
      </c>
      <c r="EH107" s="2">
        <v>0.0</v>
      </c>
      <c r="EI107" s="27">
        <v>1.0</v>
      </c>
      <c r="EJ107" s="2" t="s">
        <v>199</v>
      </c>
      <c r="EK107" s="2" t="s">
        <v>372</v>
      </c>
      <c r="EL107" s="37">
        <v>6.0</v>
      </c>
      <c r="EM107" s="37">
        <v>3.0</v>
      </c>
      <c r="EN107" s="37">
        <v>1.0</v>
      </c>
      <c r="EO107" s="37">
        <v>0.0</v>
      </c>
      <c r="EP107" s="37">
        <v>1.0</v>
      </c>
      <c r="EQ107" s="37">
        <v>1.0</v>
      </c>
      <c r="ER107" s="37">
        <v>1.0</v>
      </c>
      <c r="ES107" s="2"/>
      <c r="ET107" s="2"/>
      <c r="EU107" s="2"/>
      <c r="EV107" s="2"/>
      <c r="EW107" s="37">
        <v>2.0</v>
      </c>
      <c r="EX107" s="2" t="s">
        <v>201</v>
      </c>
      <c r="EY107" s="43">
        <v>40330.0</v>
      </c>
      <c r="EZ107" s="2" t="s">
        <v>196</v>
      </c>
      <c r="FA107" s="2" t="s">
        <v>262</v>
      </c>
      <c r="FB107" s="2" t="s">
        <v>326</v>
      </c>
      <c r="FC107" s="2" t="s">
        <v>343</v>
      </c>
      <c r="FD107" s="2" t="s">
        <v>205</v>
      </c>
      <c r="FE107" s="37">
        <v>0.0</v>
      </c>
      <c r="FF107" s="37">
        <v>0.0</v>
      </c>
      <c r="FG107" s="37">
        <v>0.0</v>
      </c>
      <c r="FH107" s="37">
        <v>0.0</v>
      </c>
      <c r="FI107" s="37">
        <v>0.0</v>
      </c>
      <c r="FJ107" s="37">
        <v>0.0</v>
      </c>
      <c r="FK107" s="37">
        <v>1.0</v>
      </c>
      <c r="FL107" s="2"/>
      <c r="FM107" s="2" t="s">
        <v>205</v>
      </c>
      <c r="FN107" s="37">
        <v>0.0</v>
      </c>
      <c r="FO107" s="37">
        <v>0.0</v>
      </c>
      <c r="FP107" s="37">
        <v>0.0</v>
      </c>
      <c r="FQ107" s="37">
        <v>0.0</v>
      </c>
      <c r="FR107" s="37">
        <v>0.0</v>
      </c>
      <c r="FS107" s="37">
        <v>0.0</v>
      </c>
      <c r="FT107" s="37">
        <v>1.0</v>
      </c>
      <c r="FU107" s="2"/>
      <c r="FV107" s="2" t="s">
        <v>217</v>
      </c>
      <c r="FW107" s="37">
        <v>1.0</v>
      </c>
      <c r="FX107" s="37">
        <v>0.0</v>
      </c>
      <c r="FY107" s="37">
        <v>1.0</v>
      </c>
      <c r="FZ107" s="37">
        <v>0.0</v>
      </c>
      <c r="GA107" s="24"/>
      <c r="GB107" s="2" t="s">
        <v>486</v>
      </c>
      <c r="GC107" s="2" t="s">
        <v>263</v>
      </c>
      <c r="GD107" s="37">
        <v>4.0</v>
      </c>
      <c r="GE107" s="2"/>
      <c r="GF107" s="2" t="s">
        <v>209</v>
      </c>
      <c r="GG107" s="2"/>
      <c r="GH107" s="37">
        <v>0.0</v>
      </c>
      <c r="GI107" s="37">
        <v>2.0</v>
      </c>
      <c r="GJ107" s="37">
        <v>3.0</v>
      </c>
      <c r="GK107" s="37">
        <v>1.0</v>
      </c>
      <c r="GL107" s="37">
        <f t="shared" si="26"/>
        <v>2</v>
      </c>
      <c r="GM107" s="37">
        <f t="shared" si="27"/>
        <v>4</v>
      </c>
    </row>
    <row r="108" ht="15.75" customHeight="1">
      <c r="A108" s="1">
        <v>126.0</v>
      </c>
      <c r="B108" s="2" t="s">
        <v>348</v>
      </c>
      <c r="C108" s="2"/>
      <c r="D108" s="2" t="s">
        <v>240</v>
      </c>
      <c r="E108" s="80" t="s">
        <v>487</v>
      </c>
      <c r="F108" s="79">
        <v>2.0</v>
      </c>
      <c r="G108" s="2" t="s">
        <v>214</v>
      </c>
      <c r="H108" s="2" t="s">
        <v>370</v>
      </c>
      <c r="I108" s="81">
        <v>2.0</v>
      </c>
      <c r="J108" s="2">
        <v>12.0</v>
      </c>
      <c r="K108" s="2" t="s">
        <v>481</v>
      </c>
      <c r="L108" s="82">
        <v>57133.0</v>
      </c>
      <c r="M108" s="2">
        <v>8161.9</v>
      </c>
      <c r="N108" s="29">
        <v>0.731217946781</v>
      </c>
      <c r="O108" s="30">
        <v>0.3079061186</v>
      </c>
      <c r="P108" s="30">
        <v>0.5904383611</v>
      </c>
      <c r="Q108" s="2">
        <v>2.987395</v>
      </c>
      <c r="R108" s="2">
        <v>202644.35084</v>
      </c>
      <c r="S108" s="2">
        <v>697.210584</v>
      </c>
      <c r="T108" s="2">
        <v>1.04921</v>
      </c>
      <c r="U108" s="2">
        <v>3.030883</v>
      </c>
      <c r="V108" s="2">
        <v>13880.903361</v>
      </c>
      <c r="W108" s="2">
        <v>244.291119</v>
      </c>
      <c r="X108" s="2">
        <v>1.14493</v>
      </c>
      <c r="Y108" s="2">
        <v>3.594252</v>
      </c>
      <c r="Z108" s="2">
        <v>2247.071429</v>
      </c>
      <c r="AA108" s="2">
        <v>96.182381</v>
      </c>
      <c r="AB108" s="2">
        <v>1.116945</v>
      </c>
      <c r="AC108" s="2">
        <v>3.262786</v>
      </c>
      <c r="AD108" s="2">
        <v>13623.840336</v>
      </c>
      <c r="AE108" s="2">
        <v>237.407025</v>
      </c>
      <c r="AF108" s="2">
        <v>1.091613</v>
      </c>
      <c r="AG108" s="2">
        <v>3.190543</v>
      </c>
      <c r="AH108" s="33">
        <v>0.115</v>
      </c>
      <c r="AI108" s="29">
        <v>3.0693235764888533</v>
      </c>
      <c r="AJ108" s="30">
        <v>0.08888546386681155</v>
      </c>
      <c r="AK108" s="30">
        <v>0.6195434453876204</v>
      </c>
      <c r="AL108" s="37">
        <v>2.884354</v>
      </c>
      <c r="AM108" s="37">
        <v>201547.282799</v>
      </c>
      <c r="AN108" s="37">
        <v>578.796288</v>
      </c>
      <c r="AO108" s="37">
        <v>0.992147</v>
      </c>
      <c r="AP108" s="37">
        <v>0.694313</v>
      </c>
      <c r="AQ108" s="37">
        <v>4995.314869</v>
      </c>
      <c r="AR108" s="37">
        <v>135.853905</v>
      </c>
      <c r="AS108" s="37">
        <v>1.165137</v>
      </c>
      <c r="AT108" s="37">
        <v>1.46458</v>
      </c>
      <c r="AU108" s="37">
        <v>994.112731</v>
      </c>
      <c r="AV108" s="37">
        <v>60.687686</v>
      </c>
      <c r="AW108" s="37">
        <v>1.263136</v>
      </c>
      <c r="AX108" s="37">
        <v>0.946985</v>
      </c>
      <c r="AY108" s="37">
        <v>6571.031098</v>
      </c>
      <c r="AZ108" s="37">
        <v>141.439339</v>
      </c>
      <c r="BA108" s="37">
        <v>0.95374</v>
      </c>
      <c r="BB108" s="37">
        <v>1.052816</v>
      </c>
      <c r="BC108" s="31">
        <v>0.113</v>
      </c>
      <c r="BD108" s="32">
        <v>0.135</v>
      </c>
      <c r="BE108" s="33">
        <v>0.115</v>
      </c>
      <c r="BF108" s="31">
        <v>0.103</v>
      </c>
      <c r="BG108" s="34"/>
      <c r="BH108" s="34"/>
      <c r="BI108" s="34"/>
      <c r="BJ108" s="34"/>
      <c r="BK108" s="34"/>
      <c r="BL108" s="34"/>
      <c r="BM108" s="34"/>
      <c r="BN108" s="34"/>
      <c r="BO108" s="34"/>
      <c r="BP108" s="34"/>
      <c r="BQ108" s="35">
        <f t="shared" si="1"/>
        <v>3</v>
      </c>
      <c r="BR108" s="36">
        <v>0.8247280045050426</v>
      </c>
      <c r="BS108" s="37">
        <v>0.23243436665597525</v>
      </c>
      <c r="BT108" s="38">
        <v>0.6927556619658799</v>
      </c>
      <c r="BU108" s="39">
        <v>0.118</v>
      </c>
      <c r="BV108" s="37">
        <v>2.686054666666667</v>
      </c>
      <c r="BW108" s="37">
        <v>1105.6395486666668</v>
      </c>
      <c r="BX108" s="37">
        <v>63.43412</v>
      </c>
      <c r="BY108" s="37">
        <v>0.954546</v>
      </c>
      <c r="BZ108" s="37">
        <v>1.2301986666666667</v>
      </c>
      <c r="CA108" s="37">
        <v>201127.584255</v>
      </c>
      <c r="CB108" s="37">
        <v>587.4935439999999</v>
      </c>
      <c r="CC108" s="37">
        <v>1.0006423333333334</v>
      </c>
      <c r="CD108" s="37">
        <v>0.704746</v>
      </c>
      <c r="CE108" s="37">
        <v>5032.811304666667</v>
      </c>
      <c r="CF108" s="37">
        <v>134.92177366666667</v>
      </c>
      <c r="CG108" s="37">
        <v>1.1638133333333334</v>
      </c>
      <c r="CH108" s="37">
        <v>1.4426120000000002</v>
      </c>
      <c r="CI108" s="37">
        <v>7218.580310666667</v>
      </c>
      <c r="CJ108" s="2">
        <v>148.64097166666667</v>
      </c>
      <c r="CK108" s="2">
        <v>0.9575813333333333</v>
      </c>
      <c r="CL108" s="2">
        <v>1.0242040000000001</v>
      </c>
      <c r="CM108" s="40">
        <f t="shared" si="2"/>
        <v>2.714285714</v>
      </c>
      <c r="CN108" s="41">
        <f t="shared" si="3"/>
        <v>3.333333333</v>
      </c>
      <c r="CO108" s="2">
        <v>4.0</v>
      </c>
      <c r="CP108" s="2">
        <v>3.0</v>
      </c>
      <c r="CQ108" s="2">
        <v>1.0</v>
      </c>
      <c r="CR108" s="2">
        <v>3.0</v>
      </c>
      <c r="CS108" s="2">
        <v>2.0</v>
      </c>
      <c r="CT108" s="2">
        <v>2.0</v>
      </c>
      <c r="CU108" s="2">
        <v>4.0</v>
      </c>
      <c r="CV108" s="2">
        <v>5.0</v>
      </c>
      <c r="CW108" s="2">
        <v>6.0</v>
      </c>
      <c r="CX108" s="2">
        <f t="shared" si="4"/>
        <v>5</v>
      </c>
      <c r="CY108" s="42" t="str">
        <f t="shared" si="40"/>
        <v>0</v>
      </c>
      <c r="CZ108" s="42" t="str">
        <f t="shared" si="6"/>
        <v>0</v>
      </c>
      <c r="DA108" s="2">
        <f t="shared" si="7"/>
        <v>2</v>
      </c>
      <c r="DB108" s="42" t="str">
        <f t="shared" si="39"/>
        <v>0</v>
      </c>
      <c r="DC108" s="42" t="str">
        <f t="shared" si="8"/>
        <v>0</v>
      </c>
      <c r="DD108" s="2">
        <v>1.0</v>
      </c>
      <c r="DE108" s="27">
        <v>2.0</v>
      </c>
      <c r="DF108" s="2">
        <v>1.0</v>
      </c>
      <c r="DG108" s="27">
        <v>2.0</v>
      </c>
      <c r="DH108" s="2">
        <v>1.0</v>
      </c>
      <c r="DI108" s="27">
        <v>2.0</v>
      </c>
      <c r="DJ108" s="2">
        <v>1.0</v>
      </c>
      <c r="DK108" s="27">
        <v>2.0</v>
      </c>
      <c r="DL108" s="2">
        <v>0.0</v>
      </c>
      <c r="DM108" s="27">
        <v>1.0</v>
      </c>
      <c r="DN108" s="2">
        <v>0.0</v>
      </c>
      <c r="DO108" s="27">
        <v>1.0</v>
      </c>
      <c r="DP108" s="2">
        <v>1.0</v>
      </c>
      <c r="DQ108" s="27">
        <v>2.0</v>
      </c>
      <c r="DR108" s="2">
        <v>0.0</v>
      </c>
      <c r="DS108" s="27">
        <v>1.0</v>
      </c>
      <c r="DT108" s="2">
        <v>0.0</v>
      </c>
      <c r="DU108" s="27">
        <v>1.0</v>
      </c>
      <c r="DV108" s="2">
        <v>0.0</v>
      </c>
      <c r="DW108" s="27">
        <v>1.0</v>
      </c>
      <c r="DX108" s="2">
        <v>1.0</v>
      </c>
      <c r="DY108" s="27">
        <v>2.0</v>
      </c>
      <c r="DZ108" s="2">
        <v>1.0</v>
      </c>
      <c r="EA108" s="27">
        <v>2.0</v>
      </c>
      <c r="EB108" s="2">
        <v>0.0</v>
      </c>
      <c r="EC108" s="27">
        <v>1.0</v>
      </c>
      <c r="ED108" s="2">
        <v>2.0</v>
      </c>
      <c r="EE108" s="27">
        <v>3.0</v>
      </c>
      <c r="EF108" s="2">
        <v>2.0</v>
      </c>
      <c r="EG108" s="27">
        <v>3.0</v>
      </c>
      <c r="EH108" s="2">
        <v>0.0</v>
      </c>
      <c r="EI108" s="27">
        <v>1.0</v>
      </c>
      <c r="EJ108" s="2" t="s">
        <v>199</v>
      </c>
      <c r="EK108" s="2" t="s">
        <v>372</v>
      </c>
      <c r="EL108" s="37">
        <v>5.0</v>
      </c>
      <c r="EM108" s="37">
        <v>2.0</v>
      </c>
      <c r="EN108" s="37">
        <v>1.0</v>
      </c>
      <c r="EO108" s="37">
        <v>0.0</v>
      </c>
      <c r="EP108" s="37">
        <v>1.0</v>
      </c>
      <c r="EQ108" s="37">
        <v>1.0</v>
      </c>
      <c r="ER108" s="37">
        <v>0.0</v>
      </c>
      <c r="ES108" s="37">
        <v>1.0</v>
      </c>
      <c r="ET108" s="37">
        <v>0.0</v>
      </c>
      <c r="EU108" s="37">
        <v>0.0</v>
      </c>
      <c r="EV108" s="2"/>
      <c r="EW108" s="37">
        <v>2.0</v>
      </c>
      <c r="EX108" s="2" t="s">
        <v>201</v>
      </c>
      <c r="EY108" s="43">
        <v>40179.0</v>
      </c>
      <c r="EZ108" s="2" t="s">
        <v>214</v>
      </c>
      <c r="FA108" s="2" t="s">
        <v>262</v>
      </c>
      <c r="FB108" s="2" t="s">
        <v>326</v>
      </c>
      <c r="FC108" s="2" t="s">
        <v>205</v>
      </c>
      <c r="FD108" s="2" t="s">
        <v>205</v>
      </c>
      <c r="FE108" s="37">
        <v>0.0</v>
      </c>
      <c r="FF108" s="37">
        <v>0.0</v>
      </c>
      <c r="FG108" s="37">
        <v>0.0</v>
      </c>
      <c r="FH108" s="37">
        <v>0.0</v>
      </c>
      <c r="FI108" s="37">
        <v>0.0</v>
      </c>
      <c r="FJ108" s="37">
        <v>0.0</v>
      </c>
      <c r="FK108" s="37">
        <v>1.0</v>
      </c>
      <c r="FL108" s="2"/>
      <c r="FM108" s="2" t="s">
        <v>205</v>
      </c>
      <c r="FN108" s="37">
        <v>0.0</v>
      </c>
      <c r="FO108" s="37">
        <v>0.0</v>
      </c>
      <c r="FP108" s="37">
        <v>0.0</v>
      </c>
      <c r="FQ108" s="37">
        <v>0.0</v>
      </c>
      <c r="FR108" s="37">
        <v>0.0</v>
      </c>
      <c r="FS108" s="37">
        <v>0.0</v>
      </c>
      <c r="FT108" s="37">
        <v>1.0</v>
      </c>
      <c r="FU108" s="2"/>
      <c r="FV108" s="2" t="s">
        <v>206</v>
      </c>
      <c r="FW108" s="37">
        <v>0.0</v>
      </c>
      <c r="FX108" s="37">
        <v>1.0</v>
      </c>
      <c r="FY108" s="37">
        <v>1.0</v>
      </c>
      <c r="FZ108" s="37">
        <v>0.0</v>
      </c>
      <c r="GA108" s="37">
        <v>11.0</v>
      </c>
      <c r="GB108" s="2" t="s">
        <v>270</v>
      </c>
      <c r="GC108" s="2" t="s">
        <v>243</v>
      </c>
      <c r="GD108" s="37">
        <v>4.0</v>
      </c>
      <c r="GE108" s="2"/>
      <c r="GF108" s="2" t="s">
        <v>209</v>
      </c>
      <c r="GG108" s="2"/>
      <c r="GH108" s="37">
        <v>0.0</v>
      </c>
      <c r="GI108" s="37">
        <v>1.0</v>
      </c>
      <c r="GJ108" s="37">
        <v>0.0</v>
      </c>
      <c r="GK108" s="37">
        <v>0.0</v>
      </c>
      <c r="GL108" s="37">
        <f t="shared" si="26"/>
        <v>1</v>
      </c>
      <c r="GM108" s="37">
        <f t="shared" si="27"/>
        <v>0</v>
      </c>
    </row>
    <row r="109" ht="15.75" customHeight="1">
      <c r="A109" s="1">
        <v>127.0</v>
      </c>
      <c r="B109" s="2" t="s">
        <v>374</v>
      </c>
      <c r="C109" s="2" t="s">
        <v>488</v>
      </c>
      <c r="D109" s="2" t="s">
        <v>350</v>
      </c>
      <c r="E109" s="80" t="s">
        <v>489</v>
      </c>
      <c r="F109" s="79">
        <v>1.0</v>
      </c>
      <c r="G109" s="2" t="s">
        <v>196</v>
      </c>
      <c r="H109" s="2" t="s">
        <v>370</v>
      </c>
      <c r="I109" s="81">
        <v>2.0</v>
      </c>
      <c r="J109" s="2">
        <v>12.0</v>
      </c>
      <c r="K109" s="2" t="s">
        <v>481</v>
      </c>
      <c r="L109" s="82">
        <v>16088.0</v>
      </c>
      <c r="M109" s="2">
        <v>4022.0</v>
      </c>
      <c r="N109" s="29">
        <v>0.399137750921</v>
      </c>
      <c r="O109" s="30">
        <v>0.05604604796</v>
      </c>
      <c r="P109" s="30">
        <v>0.3148958439</v>
      </c>
      <c r="Q109" s="2">
        <v>3.148148</v>
      </c>
      <c r="R109" s="2">
        <v>109990.265993</v>
      </c>
      <c r="S109" s="2">
        <v>644.518385</v>
      </c>
      <c r="T109" s="2">
        <v>1.043791</v>
      </c>
      <c r="U109" s="2">
        <v>2.952973</v>
      </c>
      <c r="V109" s="2">
        <v>10459.861953</v>
      </c>
      <c r="W109" s="2">
        <v>221.820911</v>
      </c>
      <c r="X109" s="2">
        <v>1.175418</v>
      </c>
      <c r="Y109" s="2">
        <v>3.542213</v>
      </c>
      <c r="Z109" s="2">
        <v>2118.181818</v>
      </c>
      <c r="AA109" s="2">
        <v>93.395291</v>
      </c>
      <c r="AB109" s="2">
        <v>1.13901</v>
      </c>
      <c r="AC109" s="2">
        <v>3.292379</v>
      </c>
      <c r="AD109" s="2">
        <v>11984.084175</v>
      </c>
      <c r="AE109" s="2">
        <v>228.843139</v>
      </c>
      <c r="AF109" s="2">
        <v>1.11067</v>
      </c>
      <c r="AG109" s="2">
        <v>3.196794</v>
      </c>
      <c r="AH109" s="31">
        <v>0.13</v>
      </c>
      <c r="AI109" s="29">
        <v>1.8785681303105095</v>
      </c>
      <c r="AJ109" s="30">
        <v>0.13041133878581218</v>
      </c>
      <c r="AK109" s="30">
        <v>0.5033945094480222</v>
      </c>
      <c r="AL109" s="37">
        <v>2.833887</v>
      </c>
      <c r="AM109" s="37">
        <v>132882.194906</v>
      </c>
      <c r="AN109" s="37">
        <v>553.538832</v>
      </c>
      <c r="AO109" s="37">
        <v>0.976441</v>
      </c>
      <c r="AP109" s="37">
        <v>0.664017</v>
      </c>
      <c r="AQ109" s="37">
        <v>4486.239203</v>
      </c>
      <c r="AR109" s="37">
        <v>128.555377</v>
      </c>
      <c r="AS109" s="37">
        <v>1.167102</v>
      </c>
      <c r="AT109" s="37">
        <v>1.436278</v>
      </c>
      <c r="AU109" s="37">
        <v>1058.392027</v>
      </c>
      <c r="AV109" s="37">
        <v>62.212589</v>
      </c>
      <c r="AW109" s="37">
        <v>1.24858</v>
      </c>
      <c r="AX109" s="37">
        <v>0.948124</v>
      </c>
      <c r="AY109" s="37">
        <v>6913.952381</v>
      </c>
      <c r="AZ109" s="37">
        <v>144.829889</v>
      </c>
      <c r="BA109" s="37">
        <v>0.953861</v>
      </c>
      <c r="BB109" s="37">
        <v>1.036141</v>
      </c>
      <c r="BC109" s="31">
        <v>0.131</v>
      </c>
      <c r="BD109" s="32">
        <v>0.135</v>
      </c>
      <c r="BE109" s="31">
        <v>0.13</v>
      </c>
      <c r="BF109" s="31">
        <v>0.139</v>
      </c>
      <c r="BG109" s="31">
        <v>0.131</v>
      </c>
      <c r="BH109" s="31">
        <v>0.111</v>
      </c>
      <c r="BI109" s="31">
        <v>0.103</v>
      </c>
      <c r="BJ109" s="31">
        <v>0.11</v>
      </c>
      <c r="BK109" s="34"/>
      <c r="BL109" s="34"/>
      <c r="BM109" s="34"/>
      <c r="BN109" s="34"/>
      <c r="BO109" s="34"/>
      <c r="BP109" s="34"/>
      <c r="BQ109" s="35">
        <f t="shared" si="1"/>
        <v>7</v>
      </c>
      <c r="BR109" s="36">
        <v>0.716965527522748</v>
      </c>
      <c r="BS109" s="37">
        <v>0.19808218461764826</v>
      </c>
      <c r="BT109" s="38">
        <v>0.6273910610899228</v>
      </c>
      <c r="BU109" s="39">
        <v>0.123</v>
      </c>
      <c r="BV109" s="37">
        <v>2.748672571428571</v>
      </c>
      <c r="BW109" s="37">
        <v>1242.9223627142858</v>
      </c>
      <c r="BX109" s="37">
        <v>66.19752128571429</v>
      </c>
      <c r="BY109" s="37">
        <v>0.954719</v>
      </c>
      <c r="BZ109" s="37">
        <v>1.216891714285714</v>
      </c>
      <c r="CA109" s="37">
        <v>171386.426803</v>
      </c>
      <c r="CB109" s="37">
        <v>571.361069857143</v>
      </c>
      <c r="CC109" s="37">
        <v>0.9976065714285715</v>
      </c>
      <c r="CD109" s="37">
        <v>0.6853948571428571</v>
      </c>
      <c r="CE109" s="37">
        <v>4826.138319571429</v>
      </c>
      <c r="CF109" s="37">
        <v>133.254525</v>
      </c>
      <c r="CG109" s="37">
        <v>1.1708645714285715</v>
      </c>
      <c r="CH109" s="37">
        <v>1.4355662857142857</v>
      </c>
      <c r="CI109" s="37">
        <v>8048.924872857142</v>
      </c>
      <c r="CJ109" s="2">
        <v>156.5505885714286</v>
      </c>
      <c r="CK109" s="2">
        <v>0.9575098571428572</v>
      </c>
      <c r="CL109" s="2">
        <v>1.0363772857142857</v>
      </c>
      <c r="CM109" s="40">
        <f t="shared" si="2"/>
        <v>3</v>
      </c>
      <c r="CN109" s="41">
        <f t="shared" si="3"/>
        <v>3.111111111</v>
      </c>
      <c r="CO109" s="2">
        <v>4.0</v>
      </c>
      <c r="CP109" s="2">
        <v>2.0</v>
      </c>
      <c r="CQ109" s="2">
        <v>1.0</v>
      </c>
      <c r="CR109" s="2">
        <v>2.0</v>
      </c>
      <c r="CS109" s="2">
        <v>5.0</v>
      </c>
      <c r="CT109" s="2">
        <v>2.0</v>
      </c>
      <c r="CU109" s="2">
        <v>5.0</v>
      </c>
      <c r="CV109" s="2">
        <v>5.0</v>
      </c>
      <c r="CW109" s="2">
        <v>2.0</v>
      </c>
      <c r="CX109" s="2">
        <f t="shared" si="4"/>
        <v>11</v>
      </c>
      <c r="CY109" s="42" t="str">
        <f t="shared" si="40"/>
        <v>1</v>
      </c>
      <c r="CZ109" s="42" t="str">
        <f t="shared" si="6"/>
        <v>1</v>
      </c>
      <c r="DA109" s="2">
        <f t="shared" si="7"/>
        <v>5</v>
      </c>
      <c r="DB109" s="42">
        <v>2.0</v>
      </c>
      <c r="DC109" s="42" t="str">
        <f t="shared" si="8"/>
        <v>1</v>
      </c>
      <c r="DD109" s="2">
        <v>1.0</v>
      </c>
      <c r="DE109" s="27">
        <v>2.0</v>
      </c>
      <c r="DF109" s="2">
        <v>1.0</v>
      </c>
      <c r="DG109" s="27">
        <v>2.0</v>
      </c>
      <c r="DH109" s="2">
        <v>1.0</v>
      </c>
      <c r="DI109" s="27">
        <v>2.0</v>
      </c>
      <c r="DJ109" s="2">
        <v>1.0</v>
      </c>
      <c r="DK109" s="27">
        <v>2.0</v>
      </c>
      <c r="DL109" s="2">
        <v>2.0</v>
      </c>
      <c r="DM109" s="27">
        <v>3.0</v>
      </c>
      <c r="DN109" s="2">
        <v>1.0</v>
      </c>
      <c r="DO109" s="27">
        <v>2.0</v>
      </c>
      <c r="DP109" s="2">
        <v>1.0</v>
      </c>
      <c r="DQ109" s="27">
        <v>2.0</v>
      </c>
      <c r="DR109" s="2">
        <v>1.0</v>
      </c>
      <c r="DS109" s="27">
        <v>2.0</v>
      </c>
      <c r="DT109" s="2">
        <v>1.0</v>
      </c>
      <c r="DU109" s="27">
        <v>2.0</v>
      </c>
      <c r="DV109" s="2">
        <v>1.0</v>
      </c>
      <c r="DW109" s="27">
        <v>2.0</v>
      </c>
      <c r="DX109" s="2">
        <v>2.0</v>
      </c>
      <c r="DY109" s="27">
        <v>3.0</v>
      </c>
      <c r="DZ109" s="2">
        <v>2.0</v>
      </c>
      <c r="EA109" s="27">
        <v>3.0</v>
      </c>
      <c r="EB109" s="2">
        <v>1.0</v>
      </c>
      <c r="EC109" s="27">
        <v>2.0</v>
      </c>
      <c r="ED109" s="2">
        <v>1.0</v>
      </c>
      <c r="EE109" s="27">
        <v>2.0</v>
      </c>
      <c r="EF109" s="2">
        <v>1.0</v>
      </c>
      <c r="EG109" s="27">
        <v>2.0</v>
      </c>
      <c r="EH109" s="2">
        <v>2.0</v>
      </c>
      <c r="EI109" s="27">
        <v>3.0</v>
      </c>
      <c r="EJ109" s="2" t="s">
        <v>199</v>
      </c>
      <c r="EK109" s="2" t="s">
        <v>372</v>
      </c>
      <c r="EL109" s="37">
        <v>7.0</v>
      </c>
      <c r="EM109" s="37">
        <v>5.0</v>
      </c>
      <c r="EN109" s="37">
        <v>0.0</v>
      </c>
      <c r="EO109" s="37">
        <v>0.0</v>
      </c>
      <c r="EP109" s="37">
        <v>1.0</v>
      </c>
      <c r="EQ109" s="37">
        <v>1.0</v>
      </c>
      <c r="ER109" s="37">
        <v>1.0</v>
      </c>
      <c r="ES109" s="2"/>
      <c r="ET109" s="2"/>
      <c r="EU109" s="2"/>
      <c r="EV109" s="2"/>
      <c r="EW109" s="37">
        <v>1.0</v>
      </c>
      <c r="EX109" s="2" t="s">
        <v>201</v>
      </c>
      <c r="EY109" s="2" t="s">
        <v>490</v>
      </c>
      <c r="EZ109" s="2" t="s">
        <v>196</v>
      </c>
      <c r="FA109" s="2" t="s">
        <v>262</v>
      </c>
      <c r="FB109" s="2" t="s">
        <v>233</v>
      </c>
      <c r="FC109" s="71" t="s">
        <v>491</v>
      </c>
      <c r="FD109" s="2" t="s">
        <v>205</v>
      </c>
      <c r="FE109" s="37">
        <v>0.0</v>
      </c>
      <c r="FF109" s="37">
        <v>0.0</v>
      </c>
      <c r="FG109" s="37">
        <v>0.0</v>
      </c>
      <c r="FH109" s="37">
        <v>0.0</v>
      </c>
      <c r="FI109" s="37">
        <v>0.0</v>
      </c>
      <c r="FJ109" s="37">
        <v>0.0</v>
      </c>
      <c r="FK109" s="37">
        <v>1.0</v>
      </c>
      <c r="FL109" s="2"/>
      <c r="FM109" s="2" t="s">
        <v>205</v>
      </c>
      <c r="FN109" s="37">
        <v>0.0</v>
      </c>
      <c r="FO109" s="37">
        <v>0.0</v>
      </c>
      <c r="FP109" s="37">
        <v>0.0</v>
      </c>
      <c r="FQ109" s="37">
        <v>0.0</v>
      </c>
      <c r="FR109" s="37">
        <v>0.0</v>
      </c>
      <c r="FS109" s="37">
        <v>0.0</v>
      </c>
      <c r="FT109" s="37">
        <v>1.0</v>
      </c>
      <c r="FU109" s="2"/>
      <c r="FV109" s="2" t="s">
        <v>206</v>
      </c>
      <c r="FW109" s="37">
        <v>0.0</v>
      </c>
      <c r="FX109" s="37">
        <v>1.0</v>
      </c>
      <c r="FY109" s="37">
        <v>0.0</v>
      </c>
      <c r="FZ109" s="37">
        <v>0.0</v>
      </c>
      <c r="GA109" s="37">
        <v>11.0</v>
      </c>
      <c r="GB109" s="2" t="s">
        <v>207</v>
      </c>
      <c r="GC109" s="2" t="s">
        <v>243</v>
      </c>
      <c r="GD109" s="37">
        <v>4.0</v>
      </c>
      <c r="GE109" s="2"/>
      <c r="GF109" s="2" t="s">
        <v>209</v>
      </c>
      <c r="GG109" s="2"/>
      <c r="GH109" s="37">
        <v>3.0</v>
      </c>
      <c r="GI109" s="37">
        <v>2.0</v>
      </c>
      <c r="GJ109" s="37">
        <v>5.0</v>
      </c>
      <c r="GK109" s="37">
        <v>1.0</v>
      </c>
      <c r="GL109" s="37">
        <f t="shared" si="26"/>
        <v>5</v>
      </c>
      <c r="GM109" s="37">
        <f t="shared" si="27"/>
        <v>6</v>
      </c>
    </row>
    <row r="110" ht="15.0" customHeight="1">
      <c r="A110" s="1">
        <v>128.0</v>
      </c>
      <c r="B110" s="2" t="s">
        <v>194</v>
      </c>
      <c r="C110" s="2" t="s">
        <v>267</v>
      </c>
      <c r="D110" s="2" t="s">
        <v>350</v>
      </c>
      <c r="E110" s="80" t="s">
        <v>492</v>
      </c>
      <c r="F110" s="2">
        <v>1.0</v>
      </c>
      <c r="G110" s="2" t="s">
        <v>196</v>
      </c>
      <c r="H110" s="2" t="s">
        <v>370</v>
      </c>
      <c r="I110" s="81">
        <v>2.0</v>
      </c>
      <c r="J110" s="2">
        <v>12.0</v>
      </c>
      <c r="K110" s="2" t="s">
        <v>481</v>
      </c>
      <c r="L110" s="82">
        <v>43104.0</v>
      </c>
      <c r="M110" s="2">
        <v>6157.7</v>
      </c>
      <c r="N110" s="29">
        <v>0.691365102461</v>
      </c>
      <c r="O110" s="30">
        <v>0.1220061194</v>
      </c>
      <c r="P110" s="30">
        <v>0.3887446801</v>
      </c>
      <c r="Q110" s="2">
        <v>3.193277</v>
      </c>
      <c r="R110" s="2">
        <v>85974.823529</v>
      </c>
      <c r="S110" s="2">
        <v>608.33037</v>
      </c>
      <c r="T110" s="2">
        <v>0.959588</v>
      </c>
      <c r="U110" s="2">
        <v>2.899466</v>
      </c>
      <c r="V110" s="2">
        <v>5894.327731</v>
      </c>
      <c r="W110" s="2">
        <v>161.756663</v>
      </c>
      <c r="X110" s="2">
        <v>1.101337</v>
      </c>
      <c r="Y110" s="2">
        <v>3.468619</v>
      </c>
      <c r="Z110" s="2">
        <v>1249.361345</v>
      </c>
      <c r="AA110" s="2">
        <v>71.161598</v>
      </c>
      <c r="AB110" s="2">
        <v>1.083128</v>
      </c>
      <c r="AC110" s="2">
        <v>3.272859</v>
      </c>
      <c r="AD110" s="2">
        <v>7174.336134</v>
      </c>
      <c r="AE110" s="2">
        <v>167.407467</v>
      </c>
      <c r="AF110" s="2">
        <v>1.035206</v>
      </c>
      <c r="AG110" s="2">
        <v>3.09443</v>
      </c>
      <c r="AH110" s="31">
        <v>0.12</v>
      </c>
      <c r="AI110" s="29">
        <v>2.020390087599522</v>
      </c>
      <c r="AJ110" s="30">
        <v>0.07784310992434783</v>
      </c>
      <c r="AK110" s="30">
        <v>0.5360679722896046</v>
      </c>
      <c r="AL110" s="37">
        <v>2.927536</v>
      </c>
      <c r="AM110" s="37">
        <v>154159.568841</v>
      </c>
      <c r="AN110" s="37">
        <v>558.900543</v>
      </c>
      <c r="AO110" s="37">
        <v>0.963552</v>
      </c>
      <c r="AP110" s="37">
        <v>0.670448</v>
      </c>
      <c r="AQ110" s="37">
        <v>4212.724638</v>
      </c>
      <c r="AR110" s="37">
        <v>123.460878</v>
      </c>
      <c r="AS110" s="37">
        <v>1.143772</v>
      </c>
      <c r="AT110" s="37">
        <v>1.424506</v>
      </c>
      <c r="AU110" s="37">
        <v>1006.64372</v>
      </c>
      <c r="AV110" s="37">
        <v>58.952194</v>
      </c>
      <c r="AW110" s="37">
        <v>1.256916</v>
      </c>
      <c r="AX110" s="37">
        <v>0.945445</v>
      </c>
      <c r="AY110" s="37">
        <v>6508.834541</v>
      </c>
      <c r="AZ110" s="37">
        <v>136.173859</v>
      </c>
      <c r="BA110" s="37">
        <v>0.953733</v>
      </c>
      <c r="BB110" s="37">
        <v>1.065678</v>
      </c>
      <c r="BC110" s="31">
        <v>0.113</v>
      </c>
      <c r="BD110" s="32">
        <v>0.135</v>
      </c>
      <c r="BE110" s="31">
        <v>0.12</v>
      </c>
      <c r="BF110" s="31">
        <v>0.111</v>
      </c>
      <c r="BG110" s="31">
        <v>0.103</v>
      </c>
      <c r="BH110" s="31">
        <v>0.118</v>
      </c>
      <c r="BI110" s="31">
        <v>0.11</v>
      </c>
      <c r="BJ110" s="34"/>
      <c r="BK110" s="34"/>
      <c r="BL110" s="34"/>
      <c r="BM110" s="34"/>
      <c r="BN110" s="34"/>
      <c r="BO110" s="34"/>
      <c r="BP110" s="34"/>
      <c r="BQ110" s="35">
        <f t="shared" si="1"/>
        <v>6</v>
      </c>
      <c r="BR110" s="36">
        <v>0.7807729161451699</v>
      </c>
      <c r="BS110" s="37">
        <v>0.2087436582113844</v>
      </c>
      <c r="BT110" s="38">
        <v>0.6469102629990177</v>
      </c>
      <c r="BU110" s="39">
        <v>0.116</v>
      </c>
      <c r="BV110" s="37">
        <v>2.776805166666667</v>
      </c>
      <c r="BW110" s="37">
        <v>1018.3513216666666</v>
      </c>
      <c r="BX110" s="37">
        <v>60.29067166666667</v>
      </c>
      <c r="BY110" s="37">
        <v>0.9499711666666667</v>
      </c>
      <c r="BZ110" s="37">
        <v>1.2137508333333331</v>
      </c>
      <c r="CA110" s="37">
        <v>188084.99664633334</v>
      </c>
      <c r="CB110" s="37">
        <v>572.4559585000001</v>
      </c>
      <c r="CC110" s="37">
        <v>0.9944055</v>
      </c>
      <c r="CD110" s="37">
        <v>0.6867081666666667</v>
      </c>
      <c r="CE110" s="37">
        <v>3915.534479666667</v>
      </c>
      <c r="CF110" s="37">
        <v>121.55401216666667</v>
      </c>
      <c r="CG110" s="37">
        <v>1.1551938333333331</v>
      </c>
      <c r="CH110" s="37">
        <v>1.4101248333333334</v>
      </c>
      <c r="CI110" s="37">
        <v>6453.125598833333</v>
      </c>
      <c r="CJ110" s="2">
        <v>141.54707883333333</v>
      </c>
      <c r="CK110" s="2">
        <v>0.9536749999999999</v>
      </c>
      <c r="CL110" s="2">
        <v>1.0179948333333335</v>
      </c>
      <c r="CM110" s="40">
        <f t="shared" si="2"/>
        <v>3.571428571</v>
      </c>
      <c r="CN110" s="41">
        <f t="shared" si="3"/>
        <v>3.666666667</v>
      </c>
      <c r="CO110" s="2">
        <v>4.0</v>
      </c>
      <c r="CP110" s="2">
        <v>3.0</v>
      </c>
      <c r="CQ110" s="2">
        <v>3.0</v>
      </c>
      <c r="CR110" s="2">
        <v>3.0</v>
      </c>
      <c r="CS110" s="2">
        <v>4.0</v>
      </c>
      <c r="CT110" s="2">
        <v>3.0</v>
      </c>
      <c r="CU110" s="2">
        <v>5.0</v>
      </c>
      <c r="CV110" s="2">
        <v>4.0</v>
      </c>
      <c r="CW110" s="2">
        <v>4.0</v>
      </c>
      <c r="CX110" s="2">
        <f t="shared" si="4"/>
        <v>7</v>
      </c>
      <c r="CY110" s="42" t="str">
        <f t="shared" si="40"/>
        <v>0</v>
      </c>
      <c r="CZ110" s="42" t="str">
        <f t="shared" si="6"/>
        <v>0</v>
      </c>
      <c r="DA110" s="2">
        <f t="shared" si="7"/>
        <v>0</v>
      </c>
      <c r="DB110" s="42" t="str">
        <f t="shared" ref="DB110:DB114" si="41">IF(OR(DA110&lt;2,DA110=2),"0", "1")</f>
        <v>0</v>
      </c>
      <c r="DC110" s="42" t="str">
        <f t="shared" si="8"/>
        <v>0</v>
      </c>
      <c r="DD110" s="2">
        <v>0.0</v>
      </c>
      <c r="DE110" s="27">
        <v>1.0</v>
      </c>
      <c r="DF110" s="2">
        <v>0.0</v>
      </c>
      <c r="DG110" s="27">
        <v>1.0</v>
      </c>
      <c r="DH110" s="2">
        <v>1.0</v>
      </c>
      <c r="DI110" s="27">
        <v>2.0</v>
      </c>
      <c r="DJ110" s="2">
        <v>0.0</v>
      </c>
      <c r="DK110" s="27">
        <v>1.0</v>
      </c>
      <c r="DL110" s="2">
        <v>1.0</v>
      </c>
      <c r="DM110" s="27">
        <v>2.0</v>
      </c>
      <c r="DN110" s="2">
        <v>1.0</v>
      </c>
      <c r="DO110" s="27">
        <v>2.0</v>
      </c>
      <c r="DP110" s="2">
        <v>1.0</v>
      </c>
      <c r="DQ110" s="27">
        <v>2.0</v>
      </c>
      <c r="DR110" s="2">
        <v>1.0</v>
      </c>
      <c r="DS110" s="27">
        <v>2.0</v>
      </c>
      <c r="DT110" s="2">
        <v>1.0</v>
      </c>
      <c r="DU110" s="27">
        <v>2.0</v>
      </c>
      <c r="DV110" s="2">
        <v>1.0</v>
      </c>
      <c r="DW110" s="27">
        <v>2.0</v>
      </c>
      <c r="DX110" s="2">
        <v>0.0</v>
      </c>
      <c r="DY110" s="27">
        <v>1.0</v>
      </c>
      <c r="DZ110" s="2">
        <v>0.0</v>
      </c>
      <c r="EA110" s="27">
        <v>1.0</v>
      </c>
      <c r="EB110" s="2">
        <v>0.0</v>
      </c>
      <c r="EC110" s="27">
        <v>1.0</v>
      </c>
      <c r="ED110" s="2">
        <v>2.0</v>
      </c>
      <c r="EE110" s="27">
        <v>3.0</v>
      </c>
      <c r="EF110" s="2">
        <v>2.0</v>
      </c>
      <c r="EG110" s="27">
        <v>3.0</v>
      </c>
      <c r="EH110" s="2">
        <v>0.0</v>
      </c>
      <c r="EI110" s="27">
        <v>1.0</v>
      </c>
      <c r="EJ110" s="2" t="s">
        <v>199</v>
      </c>
      <c r="EK110" s="2" t="s">
        <v>372</v>
      </c>
      <c r="EL110" s="37">
        <v>4.0</v>
      </c>
      <c r="EM110" s="37">
        <v>2.0</v>
      </c>
      <c r="EN110" s="37">
        <v>0.0</v>
      </c>
      <c r="EO110" s="37">
        <v>0.0</v>
      </c>
      <c r="EP110" s="37">
        <v>1.0</v>
      </c>
      <c r="EQ110" s="37">
        <v>1.0</v>
      </c>
      <c r="ER110" s="37">
        <v>0.0</v>
      </c>
      <c r="ES110" s="37">
        <v>0.0</v>
      </c>
      <c r="ET110" s="37">
        <v>0.0</v>
      </c>
      <c r="EU110" s="37">
        <v>0.0</v>
      </c>
      <c r="EV110" s="2" t="s">
        <v>493</v>
      </c>
      <c r="EW110" s="37">
        <v>1.0</v>
      </c>
      <c r="EX110" s="2" t="s">
        <v>201</v>
      </c>
      <c r="EY110" s="43">
        <v>40330.0</v>
      </c>
      <c r="EZ110" s="2" t="s">
        <v>196</v>
      </c>
      <c r="FA110" s="2" t="s">
        <v>202</v>
      </c>
      <c r="FB110" s="2" t="s">
        <v>203</v>
      </c>
      <c r="FC110" s="2" t="s">
        <v>205</v>
      </c>
      <c r="FD110" s="2" t="s">
        <v>205</v>
      </c>
      <c r="FE110" s="37">
        <v>0.0</v>
      </c>
      <c r="FF110" s="37">
        <v>0.0</v>
      </c>
      <c r="FG110" s="37">
        <v>0.0</v>
      </c>
      <c r="FH110" s="37">
        <v>1.0</v>
      </c>
      <c r="FI110" s="37">
        <v>0.0</v>
      </c>
      <c r="FJ110" s="37">
        <v>0.0</v>
      </c>
      <c r="FK110" s="37">
        <v>0.0</v>
      </c>
      <c r="FL110" s="2" t="s">
        <v>494</v>
      </c>
      <c r="FM110" s="2" t="s">
        <v>205</v>
      </c>
      <c r="FN110" s="37">
        <v>0.0</v>
      </c>
      <c r="FO110" s="37">
        <v>0.0</v>
      </c>
      <c r="FP110" s="37">
        <v>0.0</v>
      </c>
      <c r="FQ110" s="37">
        <v>1.0</v>
      </c>
      <c r="FR110" s="37">
        <v>0.0</v>
      </c>
      <c r="FS110" s="37">
        <v>0.0</v>
      </c>
      <c r="FT110" s="37">
        <v>0.0</v>
      </c>
      <c r="FU110" s="2" t="s">
        <v>494</v>
      </c>
      <c r="FV110" s="2" t="s">
        <v>206</v>
      </c>
      <c r="FW110" s="37">
        <v>0.0</v>
      </c>
      <c r="FX110" s="37">
        <v>1.0</v>
      </c>
      <c r="FY110" s="37">
        <v>1.0</v>
      </c>
      <c r="FZ110" s="37">
        <v>0.0</v>
      </c>
      <c r="GA110" s="37">
        <v>7.0</v>
      </c>
      <c r="GB110" s="2" t="s">
        <v>270</v>
      </c>
      <c r="GC110" s="2" t="s">
        <v>208</v>
      </c>
      <c r="GD110" s="37">
        <v>4.0</v>
      </c>
      <c r="GE110" s="2"/>
      <c r="GF110" s="2" t="s">
        <v>209</v>
      </c>
      <c r="GG110" s="2"/>
      <c r="GH110" s="37">
        <v>4.0</v>
      </c>
      <c r="GI110" s="37">
        <v>2.0</v>
      </c>
      <c r="GJ110" s="37">
        <v>1.0</v>
      </c>
      <c r="GK110" s="37">
        <v>0.0</v>
      </c>
      <c r="GL110" s="37">
        <f t="shared" si="26"/>
        <v>6</v>
      </c>
      <c r="GM110" s="37">
        <f t="shared" si="27"/>
        <v>1</v>
      </c>
    </row>
    <row r="111" ht="15.75" customHeight="1">
      <c r="A111" s="1">
        <v>129.0</v>
      </c>
      <c r="B111" s="2" t="s">
        <v>495</v>
      </c>
      <c r="C111" s="81"/>
      <c r="D111" s="2" t="s">
        <v>230</v>
      </c>
      <c r="E111" s="80" t="s">
        <v>496</v>
      </c>
      <c r="F111" s="2">
        <v>2.0</v>
      </c>
      <c r="G111" s="2" t="s">
        <v>214</v>
      </c>
      <c r="H111" s="2" t="s">
        <v>497</v>
      </c>
      <c r="I111" s="81">
        <v>0.0</v>
      </c>
      <c r="J111" s="81">
        <v>10.0</v>
      </c>
      <c r="K111" s="2" t="s">
        <v>498</v>
      </c>
      <c r="L111" s="80"/>
      <c r="M111" s="2"/>
      <c r="N111" s="29">
        <v>2.1889906682185507</v>
      </c>
      <c r="O111" s="30">
        <v>0.4564634350461151</v>
      </c>
      <c r="P111" s="30">
        <v>0.8765806576817027</v>
      </c>
      <c r="Q111" s="2">
        <v>4.549296</v>
      </c>
      <c r="R111" s="2">
        <v>435759.478873</v>
      </c>
      <c r="S111" s="2">
        <v>1142.811884</v>
      </c>
      <c r="T111" s="2">
        <v>0.997336</v>
      </c>
      <c r="U111" s="2">
        <v>2.862854</v>
      </c>
      <c r="V111" s="2">
        <v>4456.626761</v>
      </c>
      <c r="W111" s="2">
        <v>189.664693</v>
      </c>
      <c r="X111" s="2">
        <v>1.107516</v>
      </c>
      <c r="Y111" s="2">
        <v>3.473496</v>
      </c>
      <c r="Z111" s="2">
        <v>190.570423</v>
      </c>
      <c r="AA111" s="2">
        <v>39.082031</v>
      </c>
      <c r="AB111" s="2">
        <v>1.043928</v>
      </c>
      <c r="AC111" s="2">
        <v>3.322048</v>
      </c>
      <c r="AD111" s="2">
        <v>1630.985915</v>
      </c>
      <c r="AE111" s="2">
        <v>108.831991</v>
      </c>
      <c r="AF111" s="2">
        <v>1.075439</v>
      </c>
      <c r="AG111" s="2">
        <v>3.211334</v>
      </c>
      <c r="AH111" s="93">
        <v>0.123</v>
      </c>
      <c r="AI111" s="40">
        <v>7.2752143768590765</v>
      </c>
      <c r="AJ111" s="41">
        <v>0.490542286099077</v>
      </c>
      <c r="AK111" s="41">
        <v>0.8610689839562533</v>
      </c>
      <c r="AL111" s="37">
        <v>4.034965</v>
      </c>
      <c r="AM111" s="37">
        <v>567250.818182</v>
      </c>
      <c r="AN111" s="37">
        <v>1242.69808</v>
      </c>
      <c r="AO111" s="37">
        <v>0.926873</v>
      </c>
      <c r="AP111" s="37">
        <v>2.701535</v>
      </c>
      <c r="AQ111" s="37">
        <v>2940.251748</v>
      </c>
      <c r="AR111" s="37">
        <v>138.597071</v>
      </c>
      <c r="AS111" s="37">
        <v>1.066674</v>
      </c>
      <c r="AT111" s="37">
        <v>3.383016</v>
      </c>
      <c r="AU111" s="37">
        <v>1109.81352</v>
      </c>
      <c r="AV111" s="37">
        <v>31.431465</v>
      </c>
      <c r="AW111" s="37">
        <v>3.268124</v>
      </c>
      <c r="AX111" s="37">
        <v>0.993386</v>
      </c>
      <c r="AY111" s="37">
        <v>145.519814</v>
      </c>
      <c r="AZ111" s="37">
        <v>83.286536</v>
      </c>
      <c r="BA111" s="37">
        <v>1.023868</v>
      </c>
      <c r="BB111" s="37">
        <v>3.114977</v>
      </c>
      <c r="BC111" s="93">
        <v>0.125</v>
      </c>
      <c r="BD111" s="95">
        <v>0.146</v>
      </c>
      <c r="BE111" s="93">
        <v>0.123</v>
      </c>
      <c r="BF111" s="93">
        <v>0.137</v>
      </c>
      <c r="BG111" s="34"/>
      <c r="BH111" s="34"/>
      <c r="BI111" s="34"/>
      <c r="BJ111" s="34"/>
      <c r="BK111" s="34"/>
      <c r="BL111" s="34"/>
      <c r="BM111" s="34"/>
      <c r="BN111" s="34"/>
      <c r="BO111" s="34"/>
      <c r="BP111" s="34"/>
      <c r="BQ111" s="35">
        <f t="shared" si="1"/>
        <v>3</v>
      </c>
      <c r="BR111" s="36">
        <v>1.8563383630619692</v>
      </c>
      <c r="BS111" s="37">
        <v>0.43351375710379453</v>
      </c>
      <c r="BT111" s="38">
        <v>0.8811526489374276</v>
      </c>
      <c r="BU111" s="39">
        <v>0.135</v>
      </c>
      <c r="BV111" s="37">
        <v>4.496374666666667</v>
      </c>
      <c r="BW111" s="37">
        <v>144.500326</v>
      </c>
      <c r="BX111" s="37">
        <v>32.947381666666665</v>
      </c>
      <c r="BY111" s="37">
        <v>1.0242556666666667</v>
      </c>
      <c r="BZ111" s="37">
        <v>3.3513823333333335</v>
      </c>
      <c r="CA111" s="37">
        <v>821750.3061246667</v>
      </c>
      <c r="CB111" s="37">
        <v>1301.294681</v>
      </c>
      <c r="CC111" s="37">
        <v>0.9837776666666667</v>
      </c>
      <c r="CD111" s="37">
        <v>2.7346136666666667</v>
      </c>
      <c r="CE111" s="37">
        <v>3127.327588333333</v>
      </c>
      <c r="CF111" s="37">
        <v>144.45842633333334</v>
      </c>
      <c r="CG111" s="37">
        <v>1.1157186666666667</v>
      </c>
      <c r="CH111" s="37">
        <v>3.411705</v>
      </c>
      <c r="CI111" s="37">
        <v>1110.668087</v>
      </c>
      <c r="CJ111" s="2">
        <v>85.847199</v>
      </c>
      <c r="CK111" s="2">
        <v>1.0647956666666667</v>
      </c>
      <c r="CL111" s="2">
        <v>3.1810303333333336</v>
      </c>
      <c r="CM111" s="73">
        <f t="shared" si="2"/>
        <v>4.428571429</v>
      </c>
      <c r="CN111" s="74">
        <f t="shared" si="3"/>
        <v>4.777777778</v>
      </c>
      <c r="CO111" s="27">
        <v>6.0</v>
      </c>
      <c r="CP111" s="27">
        <v>4.0</v>
      </c>
      <c r="CQ111" s="27">
        <v>1.0</v>
      </c>
      <c r="CR111" s="27">
        <v>3.0</v>
      </c>
      <c r="CS111" s="27">
        <v>6.0</v>
      </c>
      <c r="CT111" s="27">
        <v>5.0</v>
      </c>
      <c r="CU111" s="27">
        <v>6.0</v>
      </c>
      <c r="CV111" s="27">
        <v>6.0</v>
      </c>
      <c r="CW111" s="27">
        <v>6.0</v>
      </c>
      <c r="CX111" s="27">
        <f t="shared" si="4"/>
        <v>14</v>
      </c>
      <c r="CY111" s="75">
        <v>2.0</v>
      </c>
      <c r="CZ111" s="75" t="str">
        <f t="shared" si="6"/>
        <v>1</v>
      </c>
      <c r="DA111" s="27">
        <f t="shared" si="7"/>
        <v>2</v>
      </c>
      <c r="DB111" s="75" t="str">
        <f t="shared" si="41"/>
        <v>0</v>
      </c>
      <c r="DC111" s="75" t="str">
        <f t="shared" si="8"/>
        <v>0</v>
      </c>
      <c r="DD111" s="27">
        <v>2.0</v>
      </c>
      <c r="DE111" s="27">
        <v>3.0</v>
      </c>
      <c r="DF111" s="27">
        <v>1.0</v>
      </c>
      <c r="DG111" s="27">
        <v>2.0</v>
      </c>
      <c r="DH111" s="27">
        <v>0.0</v>
      </c>
      <c r="DI111" s="27">
        <v>1.0</v>
      </c>
      <c r="DJ111" s="27">
        <v>0.0</v>
      </c>
      <c r="DK111" s="27">
        <v>1.0</v>
      </c>
      <c r="DL111" s="27">
        <v>2.0</v>
      </c>
      <c r="DM111" s="27">
        <v>3.0</v>
      </c>
      <c r="DN111" s="27">
        <v>2.0</v>
      </c>
      <c r="DO111" s="27">
        <v>3.0</v>
      </c>
      <c r="DP111" s="27">
        <v>2.0</v>
      </c>
      <c r="DQ111" s="27">
        <v>3.0</v>
      </c>
      <c r="DR111" s="27">
        <v>1.0</v>
      </c>
      <c r="DS111" s="27">
        <v>2.0</v>
      </c>
      <c r="DT111" s="27">
        <v>2.0</v>
      </c>
      <c r="DU111" s="27">
        <v>3.0</v>
      </c>
      <c r="DV111" s="27">
        <v>2.0</v>
      </c>
      <c r="DW111" s="27">
        <v>3.0</v>
      </c>
      <c r="DX111" s="27">
        <v>1.0</v>
      </c>
      <c r="DY111" s="27">
        <v>2.0</v>
      </c>
      <c r="DZ111" s="27">
        <v>1.0</v>
      </c>
      <c r="EA111" s="27">
        <v>2.0</v>
      </c>
      <c r="EB111" s="27">
        <v>0.0</v>
      </c>
      <c r="EC111" s="27">
        <v>1.0</v>
      </c>
      <c r="ED111" s="27">
        <v>0.0</v>
      </c>
      <c r="EE111" s="27">
        <v>1.0</v>
      </c>
      <c r="EF111" s="27">
        <v>2.0</v>
      </c>
      <c r="EG111" s="27">
        <v>3.0</v>
      </c>
      <c r="EH111" s="27">
        <v>0.0</v>
      </c>
      <c r="EI111" s="27">
        <v>1.0</v>
      </c>
      <c r="EJ111" s="2" t="s">
        <v>199</v>
      </c>
      <c r="EK111" s="2" t="s">
        <v>499</v>
      </c>
      <c r="EL111" s="37">
        <v>3.0</v>
      </c>
      <c r="EM111" s="37">
        <v>2.0</v>
      </c>
      <c r="EN111" s="37">
        <v>0.0</v>
      </c>
      <c r="EO111" s="37">
        <v>0.0</v>
      </c>
      <c r="EP111" s="37">
        <v>1.0</v>
      </c>
      <c r="EQ111" s="37">
        <v>0.0</v>
      </c>
      <c r="ER111" s="37">
        <v>1.0</v>
      </c>
      <c r="ES111" s="2"/>
      <c r="ET111" s="2"/>
      <c r="EU111" s="2"/>
      <c r="EV111" s="2"/>
      <c r="EW111" s="37">
        <v>1.0</v>
      </c>
      <c r="EX111" s="2" t="s">
        <v>201</v>
      </c>
      <c r="EY111" s="43">
        <v>41030.0</v>
      </c>
      <c r="EZ111" s="2" t="s">
        <v>214</v>
      </c>
      <c r="FA111" s="2" t="s">
        <v>262</v>
      </c>
      <c r="FB111" s="2" t="s">
        <v>233</v>
      </c>
      <c r="FC111" s="2" t="s">
        <v>290</v>
      </c>
      <c r="FD111" s="2" t="s">
        <v>204</v>
      </c>
      <c r="FE111" s="37">
        <v>0.0</v>
      </c>
      <c r="FF111" s="37">
        <v>0.0</v>
      </c>
      <c r="FG111" s="37">
        <v>0.0</v>
      </c>
      <c r="FH111" s="37">
        <v>0.0</v>
      </c>
      <c r="FI111" s="37">
        <v>0.0</v>
      </c>
      <c r="FJ111" s="37">
        <v>0.0</v>
      </c>
      <c r="FK111" s="37">
        <v>0.0</v>
      </c>
      <c r="FL111" s="2" t="s">
        <v>500</v>
      </c>
      <c r="FM111" s="2" t="s">
        <v>204</v>
      </c>
      <c r="FN111" s="37">
        <v>1.0</v>
      </c>
      <c r="FO111" s="37">
        <v>0.0</v>
      </c>
      <c r="FP111" s="37">
        <v>0.0</v>
      </c>
      <c r="FQ111" s="37">
        <v>0.0</v>
      </c>
      <c r="FR111" s="37">
        <v>0.0</v>
      </c>
      <c r="FS111" s="37">
        <v>0.0</v>
      </c>
      <c r="FT111" s="37">
        <v>1.0</v>
      </c>
      <c r="FU111" s="2" t="s">
        <v>501</v>
      </c>
      <c r="FV111" s="2" t="s">
        <v>280</v>
      </c>
      <c r="FW111" s="37">
        <v>0.0</v>
      </c>
      <c r="FX111" s="37">
        <v>0.0</v>
      </c>
      <c r="FY111" s="37">
        <v>0.0</v>
      </c>
      <c r="FZ111" s="37">
        <v>1.0</v>
      </c>
      <c r="GA111" s="37">
        <v>4.0</v>
      </c>
      <c r="GB111" s="2" t="s">
        <v>270</v>
      </c>
      <c r="GC111" s="2" t="s">
        <v>243</v>
      </c>
      <c r="GD111" s="37">
        <v>4.0</v>
      </c>
      <c r="GE111" s="2"/>
      <c r="GF111" s="2" t="s">
        <v>286</v>
      </c>
      <c r="GG111" s="2" t="s">
        <v>502</v>
      </c>
      <c r="GH111" s="37">
        <v>0.0</v>
      </c>
      <c r="GI111" s="37">
        <v>0.0</v>
      </c>
      <c r="GJ111" s="37">
        <v>0.0</v>
      </c>
      <c r="GK111" s="37">
        <v>1.0</v>
      </c>
      <c r="GL111" s="37">
        <f t="shared" si="26"/>
        <v>0</v>
      </c>
      <c r="GM111" s="37">
        <f t="shared" si="27"/>
        <v>1</v>
      </c>
    </row>
    <row r="112" ht="15.75" customHeight="1">
      <c r="A112" s="1">
        <v>131.0</v>
      </c>
      <c r="B112" s="2" t="s">
        <v>352</v>
      </c>
      <c r="C112" s="48"/>
      <c r="D112" s="27" t="s">
        <v>324</v>
      </c>
      <c r="E112" s="80" t="s">
        <v>503</v>
      </c>
      <c r="F112" s="27">
        <v>1.0</v>
      </c>
      <c r="G112" s="2" t="s">
        <v>196</v>
      </c>
      <c r="H112" s="2" t="s">
        <v>497</v>
      </c>
      <c r="I112" s="81">
        <v>0.0</v>
      </c>
      <c r="J112" s="81">
        <v>10.0</v>
      </c>
      <c r="K112" s="2" t="s">
        <v>498</v>
      </c>
      <c r="L112" s="82">
        <v>64452.0</v>
      </c>
      <c r="M112" s="2">
        <v>9207.4</v>
      </c>
      <c r="N112" s="29">
        <v>1.4165495434255573</v>
      </c>
      <c r="O112" s="30">
        <v>0.13304059897885667</v>
      </c>
      <c r="P112" s="30">
        <v>0.5061407607064385</v>
      </c>
      <c r="Q112" s="2">
        <v>3.494318</v>
      </c>
      <c r="R112" s="2">
        <v>411786.744318</v>
      </c>
      <c r="S112" s="2">
        <v>1040.695931</v>
      </c>
      <c r="T112" s="2">
        <v>0.925317</v>
      </c>
      <c r="U112" s="2">
        <v>2.785754</v>
      </c>
      <c r="V112" s="2">
        <v>1382.931818</v>
      </c>
      <c r="W112" s="2">
        <v>78.753982</v>
      </c>
      <c r="X112" s="2">
        <v>1.100038</v>
      </c>
      <c r="Y112" s="2">
        <v>3.25504</v>
      </c>
      <c r="Z112" s="2">
        <v>307.102273</v>
      </c>
      <c r="AA112" s="2">
        <v>36.544782</v>
      </c>
      <c r="AB112" s="2">
        <v>1.060498</v>
      </c>
      <c r="AC112" s="2">
        <v>3.120247</v>
      </c>
      <c r="AD112" s="2">
        <v>1851.068182</v>
      </c>
      <c r="AE112" s="2">
        <v>86.079542</v>
      </c>
      <c r="AF112" s="2">
        <v>1.033466</v>
      </c>
      <c r="AG112" s="2">
        <v>2.926896</v>
      </c>
      <c r="AH112" s="93">
        <v>0.137</v>
      </c>
      <c r="AI112" s="40">
        <v>5.440377178228504</v>
      </c>
      <c r="AJ112" s="41">
        <v>0.23803111099459928</v>
      </c>
      <c r="AK112" s="41">
        <v>0.6104578493465623</v>
      </c>
      <c r="AL112" s="37">
        <v>3.359932</v>
      </c>
      <c r="AM112" s="37">
        <v>1105494.157895</v>
      </c>
      <c r="AN112" s="37">
        <v>1298.65079</v>
      </c>
      <c r="AO112" s="37">
        <v>0.96848</v>
      </c>
      <c r="AP112" s="37">
        <v>2.733121</v>
      </c>
      <c r="AQ112" s="37">
        <v>1567.193548</v>
      </c>
      <c r="AR112" s="37">
        <v>86.474277</v>
      </c>
      <c r="AS112" s="37">
        <v>1.143666</v>
      </c>
      <c r="AT112" s="37">
        <v>3.308724</v>
      </c>
      <c r="AU112" s="37">
        <v>2529.434635</v>
      </c>
      <c r="AV112" s="37">
        <v>39.15897</v>
      </c>
      <c r="AW112" s="37">
        <v>3.212155</v>
      </c>
      <c r="AX112" s="37">
        <v>1.082935</v>
      </c>
      <c r="AY112" s="37">
        <v>387.570458</v>
      </c>
      <c r="AZ112" s="37">
        <v>88.75839</v>
      </c>
      <c r="BA112" s="37">
        <v>1.074632</v>
      </c>
      <c r="BB112" s="37">
        <v>2.969705</v>
      </c>
      <c r="BC112" s="93">
        <v>0.125</v>
      </c>
      <c r="BD112" s="95">
        <v>0.146</v>
      </c>
      <c r="BE112" s="93">
        <v>0.137</v>
      </c>
      <c r="BF112" s="93">
        <v>0.185</v>
      </c>
      <c r="BG112" s="93">
        <v>0.177</v>
      </c>
      <c r="BH112" s="93">
        <v>0.155</v>
      </c>
      <c r="BI112" s="92">
        <v>0.107</v>
      </c>
      <c r="BJ112" s="92">
        <v>0.133</v>
      </c>
      <c r="BK112" s="34"/>
      <c r="BL112" s="34"/>
      <c r="BM112" s="34"/>
      <c r="BN112" s="34"/>
      <c r="BO112" s="34"/>
      <c r="BP112" s="34"/>
      <c r="BQ112" s="35">
        <f t="shared" si="1"/>
        <v>7</v>
      </c>
      <c r="BR112" s="36">
        <v>1.244450029460305</v>
      </c>
      <c r="BS112" s="37">
        <v>0.24528219060769701</v>
      </c>
      <c r="BT112" s="38">
        <v>0.7602735625365512</v>
      </c>
      <c r="BU112" s="39">
        <v>0.149</v>
      </c>
      <c r="BV112" s="37">
        <v>3.3585077142857145</v>
      </c>
      <c r="BW112" s="37">
        <v>352.87039485714286</v>
      </c>
      <c r="BX112" s="37">
        <v>32.23733242857143</v>
      </c>
      <c r="BY112" s="37">
        <v>1.042432</v>
      </c>
      <c r="BZ112" s="37">
        <v>3.173371857142857</v>
      </c>
      <c r="CA112" s="37">
        <v>839195.1710998572</v>
      </c>
      <c r="CB112" s="37">
        <v>1255.906589142857</v>
      </c>
      <c r="CC112" s="37">
        <v>0.9481317142857143</v>
      </c>
      <c r="CD112" s="37">
        <v>2.7089911428571427</v>
      </c>
      <c r="CE112" s="37">
        <v>1532.5920885714288</v>
      </c>
      <c r="CF112" s="37">
        <v>81.82098485714288</v>
      </c>
      <c r="CG112" s="37">
        <v>1.1155512857142857</v>
      </c>
      <c r="CH112" s="37">
        <v>3.2754341428571427</v>
      </c>
      <c r="CI112" s="37">
        <v>2009.349406714286</v>
      </c>
      <c r="CJ112" s="2">
        <v>72.54196285714286</v>
      </c>
      <c r="CK112" s="2">
        <v>1.0370840000000001</v>
      </c>
      <c r="CL112" s="2">
        <v>2.9312982857142855</v>
      </c>
      <c r="CM112" s="73">
        <f t="shared" si="2"/>
        <v>4.142857143</v>
      </c>
      <c r="CN112" s="74">
        <f t="shared" si="3"/>
        <v>4.555555556</v>
      </c>
      <c r="CO112" s="27">
        <v>6.0</v>
      </c>
      <c r="CP112" s="27">
        <v>1.0</v>
      </c>
      <c r="CQ112" s="27">
        <v>5.0</v>
      </c>
      <c r="CR112" s="27">
        <v>5.0</v>
      </c>
      <c r="CS112" s="27">
        <v>6.0</v>
      </c>
      <c r="CT112" s="27">
        <v>1.0</v>
      </c>
      <c r="CU112" s="27">
        <v>5.0</v>
      </c>
      <c r="CV112" s="27">
        <v>6.0</v>
      </c>
      <c r="CW112" s="27">
        <v>6.0</v>
      </c>
      <c r="CX112" s="27">
        <f t="shared" si="4"/>
        <v>11</v>
      </c>
      <c r="CY112" s="75" t="str">
        <f t="shared" ref="CY112:CY127" si="42">IF(OR(CX112&lt;9,CX112=9),"0", "1")</f>
        <v>1</v>
      </c>
      <c r="CZ112" s="75" t="str">
        <f t="shared" si="6"/>
        <v>1</v>
      </c>
      <c r="DA112" s="27">
        <f t="shared" si="7"/>
        <v>2</v>
      </c>
      <c r="DB112" s="75" t="str">
        <f t="shared" si="41"/>
        <v>0</v>
      </c>
      <c r="DC112" s="75" t="str">
        <f t="shared" si="8"/>
        <v>0</v>
      </c>
      <c r="DD112" s="27">
        <v>1.0</v>
      </c>
      <c r="DE112" s="27">
        <v>2.0</v>
      </c>
      <c r="DF112" s="27">
        <v>0.0</v>
      </c>
      <c r="DG112" s="27">
        <v>1.0</v>
      </c>
      <c r="DH112" s="27">
        <v>1.0</v>
      </c>
      <c r="DI112" s="27">
        <v>2.0</v>
      </c>
      <c r="DJ112" s="27">
        <v>1.0</v>
      </c>
      <c r="DK112" s="27">
        <v>2.0</v>
      </c>
      <c r="DL112" s="27">
        <v>2.0</v>
      </c>
      <c r="DM112" s="27">
        <v>3.0</v>
      </c>
      <c r="DN112" s="27">
        <v>0.0</v>
      </c>
      <c r="DO112" s="27">
        <v>1.0</v>
      </c>
      <c r="DP112" s="27">
        <v>2.0</v>
      </c>
      <c r="DQ112" s="27">
        <v>3.0</v>
      </c>
      <c r="DR112" s="27">
        <v>2.0</v>
      </c>
      <c r="DS112" s="27">
        <v>3.0</v>
      </c>
      <c r="DT112" s="27">
        <v>1.0</v>
      </c>
      <c r="DU112" s="27">
        <v>2.0</v>
      </c>
      <c r="DV112" s="27">
        <v>1.0</v>
      </c>
      <c r="DW112" s="27">
        <v>2.0</v>
      </c>
      <c r="DX112" s="27">
        <v>0.0</v>
      </c>
      <c r="DY112" s="27">
        <v>1.0</v>
      </c>
      <c r="DZ112" s="27">
        <v>1.0</v>
      </c>
      <c r="EA112" s="27">
        <v>2.0</v>
      </c>
      <c r="EB112" s="27">
        <v>1.0</v>
      </c>
      <c r="EC112" s="27">
        <v>2.0</v>
      </c>
      <c r="ED112" s="27">
        <v>0.0</v>
      </c>
      <c r="EE112" s="27">
        <v>1.0</v>
      </c>
      <c r="EF112" s="27">
        <v>1.0</v>
      </c>
      <c r="EG112" s="27">
        <v>2.0</v>
      </c>
      <c r="EH112" s="27">
        <v>2.0</v>
      </c>
      <c r="EI112" s="27">
        <v>3.0</v>
      </c>
      <c r="EJ112" s="2" t="s">
        <v>199</v>
      </c>
      <c r="EK112" s="2" t="s">
        <v>504</v>
      </c>
      <c r="EL112" s="37">
        <v>4.0</v>
      </c>
      <c r="EM112" s="37">
        <v>2.0</v>
      </c>
      <c r="EN112" s="37">
        <v>0.0</v>
      </c>
      <c r="EO112" s="37">
        <v>0.0</v>
      </c>
      <c r="EP112" s="37">
        <v>1.0</v>
      </c>
      <c r="EQ112" s="37">
        <v>0.0</v>
      </c>
      <c r="ER112" s="37">
        <v>1.0</v>
      </c>
      <c r="ES112" s="2"/>
      <c r="ET112" s="2"/>
      <c r="EU112" s="2"/>
      <c r="EV112" s="2"/>
      <c r="EW112" s="37">
        <v>1.0</v>
      </c>
      <c r="EX112" s="2" t="s">
        <v>201</v>
      </c>
      <c r="EY112" s="46">
        <v>41244.0</v>
      </c>
      <c r="EZ112" s="2" t="s">
        <v>196</v>
      </c>
      <c r="FA112" s="2" t="s">
        <v>232</v>
      </c>
      <c r="FB112" s="2" t="s">
        <v>233</v>
      </c>
      <c r="FC112" s="2" t="s">
        <v>204</v>
      </c>
      <c r="FD112" s="2" t="s">
        <v>204</v>
      </c>
      <c r="FE112" s="37">
        <v>1.0</v>
      </c>
      <c r="FF112" s="37">
        <v>0.0</v>
      </c>
      <c r="FG112" s="37">
        <v>1.0</v>
      </c>
      <c r="FH112" s="37">
        <v>0.0</v>
      </c>
      <c r="FI112" s="37">
        <v>0.0</v>
      </c>
      <c r="FJ112" s="37">
        <v>0.0</v>
      </c>
      <c r="FK112" s="37">
        <v>0.0</v>
      </c>
      <c r="FL112" s="2"/>
      <c r="FM112" s="2" t="s">
        <v>204</v>
      </c>
      <c r="FN112" s="37">
        <v>1.0</v>
      </c>
      <c r="FO112" s="37">
        <v>0.0</v>
      </c>
      <c r="FP112" s="37">
        <v>1.0</v>
      </c>
      <c r="FQ112" s="37">
        <v>0.0</v>
      </c>
      <c r="FR112" s="37">
        <v>0.0</v>
      </c>
      <c r="FS112" s="37">
        <v>0.0</v>
      </c>
      <c r="FT112" s="37">
        <v>0.0</v>
      </c>
      <c r="FU112" s="2"/>
      <c r="FV112" s="2" t="s">
        <v>206</v>
      </c>
      <c r="FW112" s="37">
        <v>1.0</v>
      </c>
      <c r="FX112" s="37">
        <v>1.0</v>
      </c>
      <c r="FY112" s="37">
        <v>1.0</v>
      </c>
      <c r="FZ112" s="37">
        <v>0.0</v>
      </c>
      <c r="GA112" s="37">
        <v>3.0</v>
      </c>
      <c r="GB112" s="2" t="s">
        <v>270</v>
      </c>
      <c r="GC112" s="2" t="s">
        <v>208</v>
      </c>
      <c r="GD112" s="37">
        <v>4.0</v>
      </c>
      <c r="GE112" s="2"/>
      <c r="GF112" s="2" t="s">
        <v>209</v>
      </c>
      <c r="GG112" s="2"/>
      <c r="GH112" s="37">
        <v>1.0</v>
      </c>
      <c r="GI112" s="37">
        <v>3.0</v>
      </c>
      <c r="GJ112" s="37">
        <v>4.0</v>
      </c>
      <c r="GK112" s="37">
        <v>1.0</v>
      </c>
      <c r="GL112" s="37">
        <f t="shared" si="26"/>
        <v>4</v>
      </c>
      <c r="GM112" s="37">
        <f t="shared" si="27"/>
        <v>5</v>
      </c>
    </row>
    <row r="113" ht="15.75" customHeight="1">
      <c r="A113" s="1">
        <v>134.0</v>
      </c>
      <c r="B113" s="2" t="s">
        <v>295</v>
      </c>
      <c r="C113" s="27" t="s">
        <v>267</v>
      </c>
      <c r="D113" s="27" t="s">
        <v>264</v>
      </c>
      <c r="E113" s="80" t="s">
        <v>505</v>
      </c>
      <c r="F113" s="27">
        <v>2.0</v>
      </c>
      <c r="G113" s="2" t="s">
        <v>214</v>
      </c>
      <c r="H113" s="2" t="s">
        <v>497</v>
      </c>
      <c r="I113" s="81">
        <v>0.0</v>
      </c>
      <c r="J113" s="81">
        <v>10.0</v>
      </c>
      <c r="K113" s="2" t="s">
        <v>498</v>
      </c>
      <c r="L113" s="82">
        <v>45976.0</v>
      </c>
      <c r="M113" s="2">
        <v>6568.0</v>
      </c>
      <c r="N113" s="29">
        <v>1.38774688352707</v>
      </c>
      <c r="O113" s="30">
        <v>0.2322608774197776</v>
      </c>
      <c r="P113" s="30">
        <v>0.6423847252213241</v>
      </c>
      <c r="Q113" s="2">
        <v>4.0</v>
      </c>
      <c r="R113" s="2">
        <v>470974.556452</v>
      </c>
      <c r="S113" s="2">
        <v>1097.509015</v>
      </c>
      <c r="T113" s="2">
        <v>0.941914</v>
      </c>
      <c r="U113" s="2">
        <v>2.828649</v>
      </c>
      <c r="V113" s="2">
        <v>3105.379032</v>
      </c>
      <c r="W113" s="2">
        <v>123.491869</v>
      </c>
      <c r="X113" s="2">
        <v>1.095923</v>
      </c>
      <c r="Y113" s="2">
        <v>3.342995</v>
      </c>
      <c r="Z113" s="2">
        <v>189.016129</v>
      </c>
      <c r="AA113" s="2">
        <v>34.116372</v>
      </c>
      <c r="AB113" s="2">
        <v>1.002695</v>
      </c>
      <c r="AC113" s="2">
        <v>3.272044</v>
      </c>
      <c r="AD113" s="2">
        <v>1397.056452</v>
      </c>
      <c r="AE113" s="2">
        <v>81.181617</v>
      </c>
      <c r="AF113" s="2">
        <v>1.014607</v>
      </c>
      <c r="AG113" s="2">
        <v>3.009131</v>
      </c>
      <c r="AH113" s="93">
        <v>0.132</v>
      </c>
      <c r="AI113" s="40">
        <v>5.141276001472931</v>
      </c>
      <c r="AJ113" s="41">
        <v>0.26281488815842</v>
      </c>
      <c r="AK113" s="41">
        <v>0.6711968250453065</v>
      </c>
      <c r="AL113" s="37">
        <v>3.296471</v>
      </c>
      <c r="AM113" s="37">
        <v>706987.48</v>
      </c>
      <c r="AN113" s="37">
        <v>1249.599607</v>
      </c>
      <c r="AO113" s="37">
        <v>0.944139</v>
      </c>
      <c r="AP113" s="37">
        <v>2.705431</v>
      </c>
      <c r="AQ113" s="37">
        <v>1326.364706</v>
      </c>
      <c r="AR113" s="37">
        <v>74.877584</v>
      </c>
      <c r="AS113" s="37">
        <v>1.122307</v>
      </c>
      <c r="AT113" s="37">
        <v>3.264383</v>
      </c>
      <c r="AU113" s="37">
        <v>1570.910588</v>
      </c>
      <c r="AV113" s="37">
        <v>30.737031</v>
      </c>
      <c r="AW113" s="37">
        <v>3.199591</v>
      </c>
      <c r="AX113" s="37">
        <v>1.052992</v>
      </c>
      <c r="AY113" s="37">
        <v>273.529412</v>
      </c>
      <c r="AZ113" s="37">
        <v>65.873983</v>
      </c>
      <c r="BA113" s="37">
        <v>1.048995</v>
      </c>
      <c r="BB113" s="37">
        <v>2.925703</v>
      </c>
      <c r="BC113" s="93">
        <v>0.148</v>
      </c>
      <c r="BD113" s="95">
        <v>0.146</v>
      </c>
      <c r="BE113" s="93">
        <v>0.132</v>
      </c>
      <c r="BF113" s="93">
        <v>0.179</v>
      </c>
      <c r="BG113" s="34"/>
      <c r="BH113" s="34"/>
      <c r="BI113" s="34"/>
      <c r="BJ113" s="34"/>
      <c r="BK113" s="34"/>
      <c r="BL113" s="34"/>
      <c r="BM113" s="34"/>
      <c r="BN113" s="34"/>
      <c r="BO113" s="34"/>
      <c r="BP113" s="34"/>
      <c r="BQ113" s="35">
        <f t="shared" si="1"/>
        <v>3</v>
      </c>
      <c r="BR113" s="36">
        <v>1.255670138529724</v>
      </c>
      <c r="BS113" s="37">
        <v>0.23566346743050348</v>
      </c>
      <c r="BT113" s="38">
        <v>0.7470854540544097</v>
      </c>
      <c r="BU113" s="39">
        <v>0.152</v>
      </c>
      <c r="BV113" s="37">
        <v>4.076761</v>
      </c>
      <c r="BW113" s="37">
        <v>109.99014700000002</v>
      </c>
      <c r="BX113" s="37">
        <v>25.479028</v>
      </c>
      <c r="BY113" s="37">
        <v>0.9947443333333332</v>
      </c>
      <c r="BZ113" s="37">
        <v>3.3633166666666665</v>
      </c>
      <c r="CA113" s="37">
        <v>1520776.8569436667</v>
      </c>
      <c r="CB113" s="37">
        <v>1339.6096506666665</v>
      </c>
      <c r="CC113" s="37">
        <v>1.0326056666666668</v>
      </c>
      <c r="CD113" s="37">
        <v>2.7562436666666663</v>
      </c>
      <c r="CE113" s="37">
        <v>3084.2822519999995</v>
      </c>
      <c r="CF113" s="37">
        <v>125.63028133333334</v>
      </c>
      <c r="CG113" s="37">
        <v>1.1360356666666667</v>
      </c>
      <c r="CH113" s="37">
        <v>3.3576499999999996</v>
      </c>
      <c r="CI113" s="37">
        <v>875.7059426666668</v>
      </c>
      <c r="CJ113" s="2">
        <v>66.03724866666668</v>
      </c>
      <c r="CK113" s="2">
        <v>1.0481573333333334</v>
      </c>
      <c r="CL113" s="2">
        <v>3.094867333333333</v>
      </c>
      <c r="CM113" s="73">
        <f t="shared" si="2"/>
        <v>3.714285714</v>
      </c>
      <c r="CN113" s="74">
        <f t="shared" si="3"/>
        <v>3.777777778</v>
      </c>
      <c r="CO113" s="27">
        <v>5.0</v>
      </c>
      <c r="CP113" s="27">
        <v>3.0</v>
      </c>
      <c r="CQ113" s="27">
        <v>4.0</v>
      </c>
      <c r="CR113" s="27">
        <v>2.0</v>
      </c>
      <c r="CS113" s="27">
        <v>5.0</v>
      </c>
      <c r="CT113" s="27">
        <v>3.0</v>
      </c>
      <c r="CU113" s="27">
        <v>4.0</v>
      </c>
      <c r="CV113" s="27">
        <v>4.0</v>
      </c>
      <c r="CW113" s="27">
        <v>4.0</v>
      </c>
      <c r="CX113" s="27">
        <f t="shared" si="4"/>
        <v>5</v>
      </c>
      <c r="CY113" s="75" t="str">
        <f t="shared" si="42"/>
        <v>0</v>
      </c>
      <c r="CZ113" s="75" t="str">
        <f t="shared" si="6"/>
        <v>0</v>
      </c>
      <c r="DA113" s="27">
        <f t="shared" si="7"/>
        <v>2</v>
      </c>
      <c r="DB113" s="75" t="str">
        <f t="shared" si="41"/>
        <v>0</v>
      </c>
      <c r="DC113" s="75" t="str">
        <f t="shared" si="8"/>
        <v>0</v>
      </c>
      <c r="DD113" s="27">
        <v>0.0</v>
      </c>
      <c r="DE113" s="27">
        <v>1.0</v>
      </c>
      <c r="DF113" s="27">
        <v>0.0</v>
      </c>
      <c r="DG113" s="27">
        <v>1.0</v>
      </c>
      <c r="DH113" s="27">
        <v>1.0</v>
      </c>
      <c r="DI113" s="27">
        <v>2.0</v>
      </c>
      <c r="DJ113" s="27">
        <v>0.0</v>
      </c>
      <c r="DK113" s="27">
        <v>1.0</v>
      </c>
      <c r="DL113" s="27">
        <v>1.0</v>
      </c>
      <c r="DM113" s="27">
        <v>2.0</v>
      </c>
      <c r="DN113" s="27">
        <v>1.0</v>
      </c>
      <c r="DO113" s="27">
        <v>2.0</v>
      </c>
      <c r="DP113" s="27">
        <v>1.0</v>
      </c>
      <c r="DQ113" s="27">
        <v>2.0</v>
      </c>
      <c r="DR113" s="27">
        <v>1.0</v>
      </c>
      <c r="DS113" s="27">
        <v>2.0</v>
      </c>
      <c r="DT113" s="27">
        <v>0.0</v>
      </c>
      <c r="DU113" s="27">
        <v>1.0</v>
      </c>
      <c r="DV113" s="27">
        <v>0.0</v>
      </c>
      <c r="DW113" s="27">
        <v>1.0</v>
      </c>
      <c r="DX113" s="27">
        <v>1.0</v>
      </c>
      <c r="DY113" s="27">
        <v>2.0</v>
      </c>
      <c r="DZ113" s="27">
        <v>0.0</v>
      </c>
      <c r="EA113" s="27">
        <v>1.0</v>
      </c>
      <c r="EB113" s="27">
        <v>1.0</v>
      </c>
      <c r="EC113" s="27">
        <v>2.0</v>
      </c>
      <c r="ED113" s="27">
        <v>0.0</v>
      </c>
      <c r="EE113" s="27">
        <v>1.0</v>
      </c>
      <c r="EF113" s="27">
        <v>0.0</v>
      </c>
      <c r="EG113" s="27">
        <v>1.0</v>
      </c>
      <c r="EH113" s="27">
        <v>2.0</v>
      </c>
      <c r="EI113" s="27">
        <v>3.0</v>
      </c>
      <c r="EJ113" s="2" t="s">
        <v>199</v>
      </c>
      <c r="EK113" s="2" t="s">
        <v>506</v>
      </c>
      <c r="EL113" s="37">
        <v>5.0</v>
      </c>
      <c r="EM113" s="37">
        <v>2.0</v>
      </c>
      <c r="EN113" s="37">
        <v>0.0</v>
      </c>
      <c r="EO113" s="37">
        <v>2.0</v>
      </c>
      <c r="EP113" s="37">
        <v>1.0</v>
      </c>
      <c r="EQ113" s="37">
        <v>0.0</v>
      </c>
      <c r="ER113" s="37">
        <v>1.0</v>
      </c>
      <c r="ES113" s="2"/>
      <c r="ET113" s="2"/>
      <c r="EU113" s="2"/>
      <c r="EV113" s="2"/>
      <c r="EW113" s="37">
        <v>3.0</v>
      </c>
      <c r="EX113" s="2" t="s">
        <v>201</v>
      </c>
      <c r="EY113" s="46">
        <v>41183.0</v>
      </c>
      <c r="EZ113" s="2" t="s">
        <v>214</v>
      </c>
      <c r="FA113" s="2" t="s">
        <v>262</v>
      </c>
      <c r="FB113" s="2" t="s">
        <v>233</v>
      </c>
      <c r="FC113" s="2" t="s">
        <v>205</v>
      </c>
      <c r="FD113" s="2" t="s">
        <v>205</v>
      </c>
      <c r="FE113" s="37">
        <v>0.0</v>
      </c>
      <c r="FF113" s="37">
        <v>0.0</v>
      </c>
      <c r="FG113" s="37">
        <v>0.0</v>
      </c>
      <c r="FH113" s="37">
        <v>0.0</v>
      </c>
      <c r="FI113" s="37">
        <v>0.0</v>
      </c>
      <c r="FJ113" s="37">
        <v>0.0</v>
      </c>
      <c r="FK113" s="37">
        <v>1.0</v>
      </c>
      <c r="FL113" s="2"/>
      <c r="FM113" s="2" t="s">
        <v>205</v>
      </c>
      <c r="FN113" s="37">
        <v>0.0</v>
      </c>
      <c r="FO113" s="37">
        <v>0.0</v>
      </c>
      <c r="FP113" s="37">
        <v>0.0</v>
      </c>
      <c r="FQ113" s="37">
        <v>0.0</v>
      </c>
      <c r="FR113" s="37">
        <v>0.0</v>
      </c>
      <c r="FS113" s="37">
        <v>0.0</v>
      </c>
      <c r="FT113" s="37">
        <v>1.0</v>
      </c>
      <c r="FU113" s="2"/>
      <c r="FV113" s="2" t="s">
        <v>206</v>
      </c>
      <c r="FW113" s="37">
        <v>1.0</v>
      </c>
      <c r="FX113" s="37">
        <v>0.0</v>
      </c>
      <c r="FY113" s="37">
        <v>1.0</v>
      </c>
      <c r="FZ113" s="37">
        <v>0.0</v>
      </c>
      <c r="GA113" s="37">
        <v>1.0</v>
      </c>
      <c r="GB113" s="2" t="s">
        <v>270</v>
      </c>
      <c r="GC113" s="2" t="s">
        <v>263</v>
      </c>
      <c r="GD113" s="37">
        <v>4.0</v>
      </c>
      <c r="GE113" s="2"/>
      <c r="GF113" s="2" t="s">
        <v>209</v>
      </c>
      <c r="GG113" s="2"/>
      <c r="GH113" s="37">
        <v>0.0</v>
      </c>
      <c r="GI113" s="37">
        <v>0.0</v>
      </c>
      <c r="GJ113" s="37">
        <v>1.0</v>
      </c>
      <c r="GK113" s="37">
        <v>1.0</v>
      </c>
      <c r="GL113" s="37">
        <f t="shared" si="26"/>
        <v>0</v>
      </c>
      <c r="GM113" s="37">
        <f t="shared" si="27"/>
        <v>2</v>
      </c>
    </row>
    <row r="114" ht="15.0" customHeight="1">
      <c r="A114" s="1">
        <v>136.0</v>
      </c>
      <c r="B114" s="2" t="s">
        <v>281</v>
      </c>
      <c r="C114" s="27" t="s">
        <v>452</v>
      </c>
      <c r="D114" s="27" t="s">
        <v>507</v>
      </c>
      <c r="E114" s="80" t="s">
        <v>508</v>
      </c>
      <c r="F114" s="27">
        <v>2.0</v>
      </c>
      <c r="G114" s="2" t="s">
        <v>214</v>
      </c>
      <c r="H114" s="2" t="s">
        <v>497</v>
      </c>
      <c r="I114" s="81">
        <v>0.0</v>
      </c>
      <c r="J114" s="81">
        <v>10.0</v>
      </c>
      <c r="K114" s="2" t="s">
        <v>498</v>
      </c>
      <c r="L114" s="82">
        <v>36662.0</v>
      </c>
      <c r="M114" s="2">
        <v>5237.4</v>
      </c>
      <c r="N114" s="29">
        <v>1.569502581616242</v>
      </c>
      <c r="O114" s="30">
        <v>0.137537646903886</v>
      </c>
      <c r="P114" s="30">
        <v>0.3061371292132043</v>
      </c>
      <c r="Q114" s="2">
        <v>3.700535</v>
      </c>
      <c r="R114" s="2">
        <v>180635.59893</v>
      </c>
      <c r="S114" s="2">
        <v>896.920697</v>
      </c>
      <c r="T114" s="2">
        <v>0.911146</v>
      </c>
      <c r="U114" s="2">
        <v>2.677199</v>
      </c>
      <c r="V114" s="2">
        <v>1282.106952</v>
      </c>
      <c r="W114" s="2">
        <v>80.224465</v>
      </c>
      <c r="X114" s="2">
        <v>1.101888</v>
      </c>
      <c r="Y114" s="2">
        <v>3.276449</v>
      </c>
      <c r="Z114" s="2">
        <v>324.320856</v>
      </c>
      <c r="AA114" s="2">
        <v>41.746192</v>
      </c>
      <c r="AB114" s="2">
        <v>1.056042</v>
      </c>
      <c r="AC114" s="2">
        <v>3.166366</v>
      </c>
      <c r="AD114" s="2">
        <v>2289.57754</v>
      </c>
      <c r="AE114" s="2">
        <v>99.612136</v>
      </c>
      <c r="AF114" s="2">
        <v>1.058679</v>
      </c>
      <c r="AG114" s="2">
        <v>2.978454</v>
      </c>
      <c r="AH114" s="93">
        <v>0.093</v>
      </c>
      <c r="AI114" s="40">
        <v>5.522631889307325</v>
      </c>
      <c r="AJ114" s="41">
        <v>0.21872773829281275</v>
      </c>
      <c r="AK114" s="41">
        <v>0.41747913941064246</v>
      </c>
      <c r="AL114" s="37">
        <v>3.433834</v>
      </c>
      <c r="AM114" s="37">
        <v>956273.791269</v>
      </c>
      <c r="AN114" s="37">
        <v>1224.514089</v>
      </c>
      <c r="AO114" s="37">
        <v>0.970467</v>
      </c>
      <c r="AP114" s="37">
        <v>2.691269</v>
      </c>
      <c r="AQ114" s="37">
        <v>2768.470668</v>
      </c>
      <c r="AR114" s="37">
        <v>115.841779</v>
      </c>
      <c r="AS114" s="37">
        <v>1.148384</v>
      </c>
      <c r="AT114" s="37">
        <v>3.368934</v>
      </c>
      <c r="AU114" s="37">
        <v>3411.124147</v>
      </c>
      <c r="AV114" s="37">
        <v>47.92529</v>
      </c>
      <c r="AW114" s="37">
        <v>3.249518</v>
      </c>
      <c r="AX114" s="37">
        <v>1.10037</v>
      </c>
      <c r="AY114" s="37">
        <v>437.21146</v>
      </c>
      <c r="AZ114" s="37">
        <v>120.192112</v>
      </c>
      <c r="BA114" s="37">
        <v>1.083697</v>
      </c>
      <c r="BB114" s="37">
        <v>3.029412</v>
      </c>
      <c r="BC114" s="93">
        <v>0.095</v>
      </c>
      <c r="BD114" s="95">
        <v>0.146</v>
      </c>
      <c r="BE114" s="93">
        <v>0.093</v>
      </c>
      <c r="BF114" s="93">
        <v>0.188</v>
      </c>
      <c r="BG114" s="93">
        <v>0.133</v>
      </c>
      <c r="BH114" s="93">
        <v>0.18</v>
      </c>
      <c r="BI114" s="34"/>
      <c r="BJ114" s="34"/>
      <c r="BK114" s="34"/>
      <c r="BL114" s="34"/>
      <c r="BM114" s="34"/>
      <c r="BN114" s="34"/>
      <c r="BO114" s="34"/>
      <c r="BP114" s="34"/>
      <c r="BQ114" s="35">
        <f t="shared" si="1"/>
        <v>5</v>
      </c>
      <c r="BR114" s="36">
        <v>1.2072505883113056</v>
      </c>
      <c r="BS114" s="37">
        <v>0.2098094729028246</v>
      </c>
      <c r="BT114" s="38">
        <v>0.6715040677840552</v>
      </c>
      <c r="BU114" s="39">
        <v>0.148</v>
      </c>
      <c r="BV114" s="37">
        <v>3.6856672</v>
      </c>
      <c r="BW114" s="37">
        <v>241.79084700000004</v>
      </c>
      <c r="BX114" s="37">
        <v>30.7407044</v>
      </c>
      <c r="BY114" s="37">
        <v>1.043783</v>
      </c>
      <c r="BZ114" s="37">
        <v>3.2743978</v>
      </c>
      <c r="CA114" s="37">
        <v>946567.7190476</v>
      </c>
      <c r="CB114" s="37">
        <v>1269.6046978</v>
      </c>
      <c r="CC114" s="37">
        <v>0.9789201999999999</v>
      </c>
      <c r="CD114" s="37">
        <v>2.7167242000000003</v>
      </c>
      <c r="CE114" s="37">
        <v>2223.7376526</v>
      </c>
      <c r="CF114" s="37">
        <v>101.6903372</v>
      </c>
      <c r="CG114" s="37">
        <v>1.1412464</v>
      </c>
      <c r="CH114" s="37">
        <v>3.3198328000000004</v>
      </c>
      <c r="CI114" s="37">
        <v>1596.6894637999999</v>
      </c>
      <c r="CJ114" s="2">
        <v>74.6954704</v>
      </c>
      <c r="CK114" s="2">
        <v>1.0588342000000002</v>
      </c>
      <c r="CL114" s="2">
        <v>3.0126792</v>
      </c>
      <c r="CM114" s="73">
        <f t="shared" si="2"/>
        <v>4.571428571</v>
      </c>
      <c r="CN114" s="74">
        <f t="shared" si="3"/>
        <v>4.555555556</v>
      </c>
      <c r="CO114" s="27">
        <v>6.0</v>
      </c>
      <c r="CP114" s="27">
        <v>4.0</v>
      </c>
      <c r="CQ114" s="27">
        <v>3.0</v>
      </c>
      <c r="CR114" s="27">
        <v>5.0</v>
      </c>
      <c r="CS114" s="27">
        <v>6.0</v>
      </c>
      <c r="CT114" s="27">
        <v>3.0</v>
      </c>
      <c r="CU114" s="27">
        <v>5.0</v>
      </c>
      <c r="CV114" s="27">
        <v>6.0</v>
      </c>
      <c r="CW114" s="27">
        <v>3.0</v>
      </c>
      <c r="CX114" s="27">
        <f t="shared" si="4"/>
        <v>7</v>
      </c>
      <c r="CY114" s="75" t="str">
        <f t="shared" si="42"/>
        <v>0</v>
      </c>
      <c r="CZ114" s="75" t="str">
        <f t="shared" si="6"/>
        <v>0</v>
      </c>
      <c r="DA114" s="27">
        <f t="shared" si="7"/>
        <v>2</v>
      </c>
      <c r="DB114" s="75" t="str">
        <f t="shared" si="41"/>
        <v>0</v>
      </c>
      <c r="DC114" s="75" t="str">
        <f t="shared" si="8"/>
        <v>0</v>
      </c>
      <c r="DD114" s="27">
        <v>1.0</v>
      </c>
      <c r="DE114" s="27">
        <v>2.0</v>
      </c>
      <c r="DF114" s="27">
        <v>1.0</v>
      </c>
      <c r="DG114" s="27">
        <v>2.0</v>
      </c>
      <c r="DH114" s="27">
        <v>1.0</v>
      </c>
      <c r="DI114" s="27">
        <v>2.0</v>
      </c>
      <c r="DJ114" s="27">
        <v>0.0</v>
      </c>
      <c r="DK114" s="27">
        <v>1.0</v>
      </c>
      <c r="DL114" s="27">
        <v>1.0</v>
      </c>
      <c r="DM114" s="27">
        <v>2.0</v>
      </c>
      <c r="DN114" s="27">
        <v>1.0</v>
      </c>
      <c r="DO114" s="27">
        <v>2.0</v>
      </c>
      <c r="DP114" s="27">
        <v>1.0</v>
      </c>
      <c r="DQ114" s="27">
        <v>2.0</v>
      </c>
      <c r="DR114" s="27">
        <v>1.0</v>
      </c>
      <c r="DS114" s="27">
        <v>2.0</v>
      </c>
      <c r="DT114" s="27">
        <v>0.0</v>
      </c>
      <c r="DU114" s="27">
        <v>1.0</v>
      </c>
      <c r="DV114" s="27">
        <v>0.0</v>
      </c>
      <c r="DW114" s="27">
        <v>1.0</v>
      </c>
      <c r="DX114" s="27">
        <v>1.0</v>
      </c>
      <c r="DY114" s="27">
        <v>2.0</v>
      </c>
      <c r="DZ114" s="27">
        <v>1.0</v>
      </c>
      <c r="EA114" s="27">
        <v>2.0</v>
      </c>
      <c r="EB114" s="27">
        <v>0.0</v>
      </c>
      <c r="EC114" s="27">
        <v>1.0</v>
      </c>
      <c r="ED114" s="27">
        <v>0.0</v>
      </c>
      <c r="EE114" s="27">
        <v>1.0</v>
      </c>
      <c r="EF114" s="27">
        <v>0.0</v>
      </c>
      <c r="EG114" s="27">
        <v>1.0</v>
      </c>
      <c r="EH114" s="27">
        <v>2.0</v>
      </c>
      <c r="EI114" s="27">
        <v>3.0</v>
      </c>
      <c r="EJ114" s="2" t="s">
        <v>199</v>
      </c>
      <c r="EK114" s="2" t="s">
        <v>509</v>
      </c>
      <c r="EL114" s="37">
        <v>4.0</v>
      </c>
      <c r="EM114" s="37">
        <v>2.0</v>
      </c>
      <c r="EN114" s="37">
        <v>1.0</v>
      </c>
      <c r="EO114" s="37">
        <v>0.0</v>
      </c>
      <c r="EP114" s="37">
        <v>1.0</v>
      </c>
      <c r="EQ114" s="37">
        <v>0.0</v>
      </c>
      <c r="ER114" s="37">
        <v>1.0</v>
      </c>
      <c r="ES114" s="2"/>
      <c r="ET114" s="2"/>
      <c r="EU114" s="2"/>
      <c r="EV114" s="2"/>
      <c r="EW114" s="37">
        <v>1.0</v>
      </c>
      <c r="EX114" s="2" t="s">
        <v>201</v>
      </c>
      <c r="EY114" s="46">
        <v>40878.0</v>
      </c>
      <c r="EZ114" s="2" t="s">
        <v>214</v>
      </c>
      <c r="FA114" s="2" t="s">
        <v>202</v>
      </c>
      <c r="FB114" s="2" t="s">
        <v>233</v>
      </c>
      <c r="FC114" s="2" t="s">
        <v>204</v>
      </c>
      <c r="FD114" s="2" t="s">
        <v>204</v>
      </c>
      <c r="FE114" s="37">
        <v>0.0</v>
      </c>
      <c r="FF114" s="37">
        <v>0.0</v>
      </c>
      <c r="FG114" s="37">
        <v>1.0</v>
      </c>
      <c r="FH114" s="37">
        <v>0.0</v>
      </c>
      <c r="FI114" s="37">
        <v>0.0</v>
      </c>
      <c r="FJ114" s="37">
        <v>0.0</v>
      </c>
      <c r="FK114" s="37">
        <v>1.0</v>
      </c>
      <c r="FL114" s="2" t="s">
        <v>510</v>
      </c>
      <c r="FM114" s="2" t="s">
        <v>511</v>
      </c>
      <c r="FN114" s="37">
        <v>0.0</v>
      </c>
      <c r="FO114" s="37">
        <v>0.0</v>
      </c>
      <c r="FP114" s="37">
        <v>1.0</v>
      </c>
      <c r="FQ114" s="37">
        <v>0.0</v>
      </c>
      <c r="FR114" s="37">
        <v>0.0</v>
      </c>
      <c r="FS114" s="37">
        <v>0.0</v>
      </c>
      <c r="FT114" s="37">
        <v>1.0</v>
      </c>
      <c r="FU114" s="2"/>
      <c r="FV114" s="2" t="s">
        <v>206</v>
      </c>
      <c r="FW114" s="37">
        <v>1.0</v>
      </c>
      <c r="FX114" s="37">
        <v>1.0</v>
      </c>
      <c r="FY114" s="37">
        <v>0.0</v>
      </c>
      <c r="FZ114" s="37">
        <v>0.0</v>
      </c>
      <c r="GA114" s="37">
        <v>2.0</v>
      </c>
      <c r="GB114" s="2" t="s">
        <v>207</v>
      </c>
      <c r="GC114" s="2" t="s">
        <v>263</v>
      </c>
      <c r="GD114" s="37">
        <v>4.0</v>
      </c>
      <c r="GE114" s="2"/>
      <c r="GF114" s="2" t="s">
        <v>286</v>
      </c>
      <c r="GG114" s="2" t="s">
        <v>512</v>
      </c>
      <c r="GH114" s="37">
        <v>1.0</v>
      </c>
      <c r="GI114" s="37">
        <v>0.0</v>
      </c>
      <c r="GJ114" s="37">
        <v>4.0</v>
      </c>
      <c r="GK114" s="37">
        <v>0.0</v>
      </c>
      <c r="GL114" s="37">
        <f t="shared" si="26"/>
        <v>1</v>
      </c>
      <c r="GM114" s="37">
        <f t="shared" si="27"/>
        <v>4</v>
      </c>
    </row>
    <row r="115" ht="15.75" customHeight="1">
      <c r="A115" s="1">
        <v>142.0</v>
      </c>
      <c r="B115" s="2" t="s">
        <v>224</v>
      </c>
      <c r="C115" s="2" t="s">
        <v>437</v>
      </c>
      <c r="D115" s="2" t="s">
        <v>366</v>
      </c>
      <c r="E115" s="80" t="s">
        <v>513</v>
      </c>
      <c r="F115" s="79">
        <v>1.0</v>
      </c>
      <c r="G115" s="2" t="s">
        <v>196</v>
      </c>
      <c r="H115" s="2" t="s">
        <v>497</v>
      </c>
      <c r="I115" s="81">
        <v>0.0</v>
      </c>
      <c r="J115" s="81">
        <v>10.0</v>
      </c>
      <c r="K115" s="2" t="s">
        <v>498</v>
      </c>
      <c r="L115" s="82">
        <v>51722.0</v>
      </c>
      <c r="M115" s="2">
        <v>7388.6</v>
      </c>
      <c r="N115" s="29">
        <v>1.524499422705016</v>
      </c>
      <c r="O115" s="30">
        <v>0.3659502413</v>
      </c>
      <c r="P115" s="30">
        <v>0.1261894982</v>
      </c>
      <c r="Q115" s="2">
        <v>3.786164</v>
      </c>
      <c r="R115" s="2">
        <v>95201.679245</v>
      </c>
      <c r="S115" s="2">
        <v>1038.088339</v>
      </c>
      <c r="T115" s="2">
        <v>0.923996</v>
      </c>
      <c r="U115" s="2">
        <v>2.783785</v>
      </c>
      <c r="V115" s="2">
        <v>1564.622642</v>
      </c>
      <c r="W115" s="2">
        <v>92.763519</v>
      </c>
      <c r="X115" s="2">
        <v>1.113423</v>
      </c>
      <c r="Y115" s="2">
        <v>3.297266</v>
      </c>
      <c r="Z115" s="2">
        <v>243.27673</v>
      </c>
      <c r="AA115" s="2">
        <v>35.807554</v>
      </c>
      <c r="AB115" s="2">
        <v>1.057529</v>
      </c>
      <c r="AC115" s="2">
        <v>3.21293</v>
      </c>
      <c r="AD115" s="2">
        <v>1768.245283</v>
      </c>
      <c r="AE115" s="2">
        <v>81.372208</v>
      </c>
      <c r="AF115" s="2">
        <v>1.060972</v>
      </c>
      <c r="AG115" s="2">
        <v>2.961407</v>
      </c>
      <c r="AH115" s="31">
        <f>1.45/10</f>
        <v>0.145</v>
      </c>
      <c r="AI115" s="29">
        <v>4.844892225187102</v>
      </c>
      <c r="AJ115" s="30">
        <v>0.2573088511815106</v>
      </c>
      <c r="AK115" s="30">
        <v>0.5809213175689902</v>
      </c>
      <c r="AL115" s="37">
        <v>3.173737</v>
      </c>
      <c r="AM115" s="37">
        <v>503218.925253</v>
      </c>
      <c r="AN115" s="37">
        <v>1207.514575</v>
      </c>
      <c r="AO115" s="37">
        <v>0.938525</v>
      </c>
      <c r="AP115" s="37">
        <v>2.681673</v>
      </c>
      <c r="AQ115" s="37">
        <v>1184.169697</v>
      </c>
      <c r="AR115" s="37">
        <v>68.065351</v>
      </c>
      <c r="AS115" s="37">
        <v>1.138988</v>
      </c>
      <c r="AT115" s="37">
        <v>3.252614</v>
      </c>
      <c r="AU115" s="37">
        <v>1703.171717</v>
      </c>
      <c r="AV115" s="37">
        <v>30.79713</v>
      </c>
      <c r="AW115" s="37">
        <v>3.156584</v>
      </c>
      <c r="AX115" s="37">
        <v>1.075515</v>
      </c>
      <c r="AY115" s="37">
        <v>321.252525</v>
      </c>
      <c r="AZ115" s="37">
        <v>64.878739</v>
      </c>
      <c r="BA115" s="37">
        <v>1.056509</v>
      </c>
      <c r="BB115" s="37">
        <v>2.898104</v>
      </c>
      <c r="BC115" s="31">
        <v>0.153</v>
      </c>
      <c r="BD115" s="32">
        <v>0.146</v>
      </c>
      <c r="BE115" s="31">
        <f>1.45/10</f>
        <v>0.145</v>
      </c>
      <c r="BF115" s="31">
        <v>0.19</v>
      </c>
      <c r="BG115" s="31">
        <v>0.108</v>
      </c>
      <c r="BH115" s="31">
        <v>0.128</v>
      </c>
      <c r="BI115" s="33">
        <v>0.15</v>
      </c>
      <c r="BJ115" s="33">
        <v>0.18</v>
      </c>
      <c r="BK115" s="33">
        <v>0.178</v>
      </c>
      <c r="BL115" s="34"/>
      <c r="BM115" s="34"/>
      <c r="BN115" s="34"/>
      <c r="BO115" s="34"/>
      <c r="BP115" s="34"/>
      <c r="BQ115" s="35">
        <f t="shared" si="1"/>
        <v>8</v>
      </c>
      <c r="BR115" s="36">
        <v>1.2769818753209594</v>
      </c>
      <c r="BS115" s="37">
        <v>0.2518575439601582</v>
      </c>
      <c r="BT115" s="38">
        <v>0.6702019445961983</v>
      </c>
      <c r="BU115" s="39">
        <v>0.153</v>
      </c>
      <c r="BV115" s="37">
        <v>3.74076375</v>
      </c>
      <c r="BW115" s="37">
        <v>137.61086625000002</v>
      </c>
      <c r="BX115" s="37">
        <v>26.259597375</v>
      </c>
      <c r="BY115" s="37">
        <v>1.00255775</v>
      </c>
      <c r="BZ115" s="37">
        <v>3.2901524999999996</v>
      </c>
      <c r="CA115" s="37">
        <v>1116961.210289375</v>
      </c>
      <c r="CB115" s="37">
        <v>1294.0671266249997</v>
      </c>
      <c r="CC115" s="37">
        <v>0.975166</v>
      </c>
      <c r="CD115" s="37">
        <v>2.73053375</v>
      </c>
      <c r="CE115" s="37">
        <v>2252.640719</v>
      </c>
      <c r="CF115" s="37">
        <v>103.567699625</v>
      </c>
      <c r="CG115" s="37">
        <v>1.1050381249999999</v>
      </c>
      <c r="CH115" s="37">
        <v>3.3126954999999993</v>
      </c>
      <c r="CI115" s="37">
        <v>1030.659217125</v>
      </c>
      <c r="CJ115" s="2">
        <v>65.901830625</v>
      </c>
      <c r="CK115" s="2">
        <v>1.031446125</v>
      </c>
      <c r="CL115" s="2">
        <v>3.0249173750000002</v>
      </c>
      <c r="CM115" s="40">
        <f t="shared" si="2"/>
        <v>3.857142857</v>
      </c>
      <c r="CN115" s="41">
        <f t="shared" si="3"/>
        <v>4.333333333</v>
      </c>
      <c r="CO115" s="2">
        <v>4.0</v>
      </c>
      <c r="CP115" s="2">
        <v>3.0</v>
      </c>
      <c r="CQ115" s="2">
        <v>2.0</v>
      </c>
      <c r="CR115" s="2">
        <v>3.0</v>
      </c>
      <c r="CS115" s="2">
        <v>5.0</v>
      </c>
      <c r="CT115" s="2">
        <v>6.0</v>
      </c>
      <c r="CU115" s="2">
        <v>4.0</v>
      </c>
      <c r="CV115" s="2">
        <v>6.0</v>
      </c>
      <c r="CW115" s="2">
        <v>6.0</v>
      </c>
      <c r="CX115" s="2">
        <f t="shared" si="4"/>
        <v>11</v>
      </c>
      <c r="CY115" s="42" t="str">
        <f t="shared" si="42"/>
        <v>1</v>
      </c>
      <c r="CZ115" s="42" t="str">
        <f t="shared" si="6"/>
        <v>1</v>
      </c>
      <c r="DA115" s="2">
        <f t="shared" si="7"/>
        <v>4</v>
      </c>
      <c r="DB115" s="42">
        <v>2.0</v>
      </c>
      <c r="DC115" s="42" t="str">
        <f t="shared" si="8"/>
        <v>1</v>
      </c>
      <c r="DD115" s="2">
        <v>1.0</v>
      </c>
      <c r="DE115" s="27">
        <v>2.0</v>
      </c>
      <c r="DF115" s="2">
        <v>1.0</v>
      </c>
      <c r="DG115" s="27">
        <v>2.0</v>
      </c>
      <c r="DH115" s="2">
        <v>1.0</v>
      </c>
      <c r="DI115" s="27">
        <v>2.0</v>
      </c>
      <c r="DJ115" s="2">
        <v>1.0</v>
      </c>
      <c r="DK115" s="27">
        <v>2.0</v>
      </c>
      <c r="DL115" s="2">
        <v>2.0</v>
      </c>
      <c r="DM115" s="27">
        <v>3.0</v>
      </c>
      <c r="DN115" s="2">
        <v>2.0</v>
      </c>
      <c r="DO115" s="27">
        <v>3.0</v>
      </c>
      <c r="DP115" s="2">
        <v>1.0</v>
      </c>
      <c r="DQ115" s="27">
        <v>2.0</v>
      </c>
      <c r="DR115" s="2">
        <v>1.0</v>
      </c>
      <c r="DS115" s="27">
        <v>2.0</v>
      </c>
      <c r="DT115" s="2">
        <v>0.0</v>
      </c>
      <c r="DU115" s="27">
        <v>1.0</v>
      </c>
      <c r="DV115" s="2">
        <v>1.0</v>
      </c>
      <c r="DW115" s="27">
        <v>2.0</v>
      </c>
      <c r="DX115" s="2">
        <v>2.0</v>
      </c>
      <c r="DY115" s="27">
        <v>3.0</v>
      </c>
      <c r="DZ115" s="2">
        <v>1.0</v>
      </c>
      <c r="EA115" s="27">
        <v>2.0</v>
      </c>
      <c r="EB115" s="2">
        <v>1.0</v>
      </c>
      <c r="EC115" s="27">
        <v>2.0</v>
      </c>
      <c r="ED115" s="2">
        <v>0.0</v>
      </c>
      <c r="EE115" s="27">
        <v>1.0</v>
      </c>
      <c r="EF115" s="2">
        <v>1.0</v>
      </c>
      <c r="EG115" s="27">
        <v>2.0</v>
      </c>
      <c r="EH115" s="2">
        <v>0.0</v>
      </c>
      <c r="EI115" s="27">
        <v>1.0</v>
      </c>
      <c r="EJ115" s="2" t="s">
        <v>199</v>
      </c>
      <c r="EK115" s="2" t="s">
        <v>514</v>
      </c>
      <c r="EL115" s="37">
        <v>4.0</v>
      </c>
      <c r="EM115" s="37">
        <v>3.0</v>
      </c>
      <c r="EN115" s="37">
        <v>0.0</v>
      </c>
      <c r="EO115" s="37">
        <v>0.0</v>
      </c>
      <c r="EP115" s="37">
        <v>1.0</v>
      </c>
      <c r="EQ115" s="37">
        <v>0.0</v>
      </c>
      <c r="ER115" s="37">
        <v>1.0</v>
      </c>
      <c r="ES115" s="2"/>
      <c r="ET115" s="2"/>
      <c r="EU115" s="2"/>
      <c r="EV115" s="2"/>
      <c r="EW115" s="37">
        <v>1.0</v>
      </c>
      <c r="EX115" s="2" t="s">
        <v>201</v>
      </c>
      <c r="EY115" s="43">
        <v>40909.0</v>
      </c>
      <c r="EZ115" s="2" t="s">
        <v>196</v>
      </c>
      <c r="FA115" s="2" t="s">
        <v>262</v>
      </c>
      <c r="FB115" s="2" t="s">
        <v>203</v>
      </c>
      <c r="FC115" s="2" t="s">
        <v>204</v>
      </c>
      <c r="FD115" s="2" t="s">
        <v>205</v>
      </c>
      <c r="FE115" s="37">
        <v>0.0</v>
      </c>
      <c r="FF115" s="37">
        <v>0.0</v>
      </c>
      <c r="FG115" s="37">
        <v>0.0</v>
      </c>
      <c r="FH115" s="37">
        <v>0.0</v>
      </c>
      <c r="FI115" s="37">
        <v>0.0</v>
      </c>
      <c r="FJ115" s="37">
        <v>0.0</v>
      </c>
      <c r="FK115" s="37">
        <v>1.0</v>
      </c>
      <c r="FL115" s="2"/>
      <c r="FM115" s="2" t="s">
        <v>205</v>
      </c>
      <c r="FN115" s="37">
        <v>0.0</v>
      </c>
      <c r="FO115" s="37">
        <v>0.0</v>
      </c>
      <c r="FP115" s="37">
        <v>0.0</v>
      </c>
      <c r="FQ115" s="37">
        <v>0.0</v>
      </c>
      <c r="FR115" s="37">
        <v>0.0</v>
      </c>
      <c r="FS115" s="37">
        <v>0.0</v>
      </c>
      <c r="FT115" s="37">
        <v>1.0</v>
      </c>
      <c r="FU115" s="2"/>
      <c r="FV115" s="2" t="s">
        <v>206</v>
      </c>
      <c r="FW115" s="37">
        <v>1.0</v>
      </c>
      <c r="FX115" s="37">
        <v>0.0</v>
      </c>
      <c r="FY115" s="37">
        <v>0.0</v>
      </c>
      <c r="FZ115" s="37">
        <v>0.0</v>
      </c>
      <c r="GA115" s="37">
        <v>3.0</v>
      </c>
      <c r="GB115" s="2" t="s">
        <v>270</v>
      </c>
      <c r="GC115" s="2" t="s">
        <v>243</v>
      </c>
      <c r="GD115" s="37">
        <v>4.0</v>
      </c>
      <c r="GE115" s="2"/>
      <c r="GF115" s="2" t="s">
        <v>209</v>
      </c>
      <c r="GG115" s="2"/>
      <c r="GH115" s="37">
        <v>3.0</v>
      </c>
      <c r="GI115" s="37">
        <v>1.0</v>
      </c>
      <c r="GJ115" s="37">
        <v>3.0</v>
      </c>
      <c r="GK115" s="37">
        <v>1.0</v>
      </c>
      <c r="GL115" s="37">
        <f t="shared" si="26"/>
        <v>4</v>
      </c>
      <c r="GM115" s="37">
        <f t="shared" si="27"/>
        <v>4</v>
      </c>
    </row>
    <row r="116" ht="15.75" customHeight="1">
      <c r="A116" s="1">
        <v>143.0</v>
      </c>
      <c r="B116" s="2" t="s">
        <v>305</v>
      </c>
      <c r="C116" s="2" t="s">
        <v>193</v>
      </c>
      <c r="D116" s="2" t="s">
        <v>265</v>
      </c>
      <c r="E116" s="80" t="s">
        <v>515</v>
      </c>
      <c r="F116" s="79">
        <v>1.0</v>
      </c>
      <c r="G116" s="2" t="s">
        <v>196</v>
      </c>
      <c r="H116" s="2" t="s">
        <v>497</v>
      </c>
      <c r="I116" s="81">
        <v>0.0</v>
      </c>
      <c r="J116" s="81">
        <v>10.0</v>
      </c>
      <c r="K116" s="2" t="s">
        <v>498</v>
      </c>
      <c r="L116" s="82">
        <v>66399.0</v>
      </c>
      <c r="M116" s="2">
        <v>9485.6</v>
      </c>
      <c r="N116" s="29">
        <v>1.6464587691321657</v>
      </c>
      <c r="O116" s="30">
        <v>0.380218935</v>
      </c>
      <c r="P116" s="30">
        <v>0.1316399637</v>
      </c>
      <c r="Q116" s="2">
        <v>3.861446</v>
      </c>
      <c r="R116" s="2">
        <v>86452.006024</v>
      </c>
      <c r="S116" s="2">
        <v>1043.404174</v>
      </c>
      <c r="T116" s="2">
        <v>0.91446</v>
      </c>
      <c r="U116" s="2">
        <v>2.787798</v>
      </c>
      <c r="V116" s="2">
        <v>1573.849398</v>
      </c>
      <c r="W116" s="2">
        <v>95.628496</v>
      </c>
      <c r="X116" s="2">
        <v>1.106965</v>
      </c>
      <c r="Y116" s="2">
        <v>3.305762</v>
      </c>
      <c r="Z116" s="2">
        <v>238.819277</v>
      </c>
      <c r="AA116" s="2">
        <v>36.883001</v>
      </c>
      <c r="AB116" s="2">
        <v>1.059679</v>
      </c>
      <c r="AC116" s="2">
        <v>3.234297</v>
      </c>
      <c r="AD116" s="2">
        <v>1618.403614</v>
      </c>
      <c r="AE116" s="2">
        <v>82.727588</v>
      </c>
      <c r="AF116" s="2">
        <v>1.052276</v>
      </c>
      <c r="AG116" s="2">
        <v>2.976147</v>
      </c>
      <c r="AH116" s="31">
        <f>1.35/10</f>
        <v>0.135</v>
      </c>
      <c r="AI116" s="29">
        <v>4.905118316039013</v>
      </c>
      <c r="AJ116" s="30">
        <v>0.2490993530613159</v>
      </c>
      <c r="AK116" s="30">
        <v>0.6044097470241826</v>
      </c>
      <c r="AL116" s="37">
        <v>3.238901</v>
      </c>
      <c r="AM116" s="37">
        <v>519303.080338</v>
      </c>
      <c r="AN116" s="37">
        <v>1207.702694</v>
      </c>
      <c r="AO116" s="37">
        <v>0.939201</v>
      </c>
      <c r="AP116" s="37">
        <v>2.681779</v>
      </c>
      <c r="AQ116" s="37">
        <v>1261.885835</v>
      </c>
      <c r="AR116" s="37">
        <v>71.1646</v>
      </c>
      <c r="AS116" s="37">
        <v>1.132054</v>
      </c>
      <c r="AT116" s="37">
        <v>3.254985</v>
      </c>
      <c r="AU116" s="37">
        <v>1556.38055</v>
      </c>
      <c r="AV116" s="37">
        <v>29.639882</v>
      </c>
      <c r="AW116" s="37">
        <v>3.163034</v>
      </c>
      <c r="AX116" s="37">
        <v>1.06545</v>
      </c>
      <c r="AY116" s="37">
        <v>289.226216</v>
      </c>
      <c r="AZ116" s="37">
        <v>64.66653</v>
      </c>
      <c r="BA116" s="37">
        <v>1.049629</v>
      </c>
      <c r="BB116" s="37">
        <v>2.911218</v>
      </c>
      <c r="BC116" s="31">
        <v>0.154</v>
      </c>
      <c r="BD116" s="32">
        <v>0.146</v>
      </c>
      <c r="BE116" s="31">
        <f>1.35/10</f>
        <v>0.135</v>
      </c>
      <c r="BF116" s="31">
        <v>0.14</v>
      </c>
      <c r="BG116" s="31">
        <v>0.108</v>
      </c>
      <c r="BH116" s="31">
        <v>0.128</v>
      </c>
      <c r="BI116" s="33">
        <v>0.153</v>
      </c>
      <c r="BJ116" s="33">
        <v>0.178</v>
      </c>
      <c r="BK116" s="33">
        <v>0.15</v>
      </c>
      <c r="BL116" s="34"/>
      <c r="BM116" s="34"/>
      <c r="BN116" s="34"/>
      <c r="BO116" s="34"/>
      <c r="BP116" s="34"/>
      <c r="BQ116" s="35">
        <f t="shared" si="1"/>
        <v>8</v>
      </c>
      <c r="BR116" s="36">
        <v>1.3234583027619924</v>
      </c>
      <c r="BS116" s="37">
        <v>0.2479004803141557</v>
      </c>
      <c r="BT116" s="38">
        <v>0.6281793553378923</v>
      </c>
      <c r="BU116" s="39">
        <v>0.142</v>
      </c>
      <c r="BV116" s="37">
        <v>3.648315375</v>
      </c>
      <c r="BW116" s="37">
        <v>144.953369125</v>
      </c>
      <c r="BX116" s="37">
        <v>26.376662749999998</v>
      </c>
      <c r="BY116" s="37">
        <v>1.01853375</v>
      </c>
      <c r="BZ116" s="37">
        <v>3.2763648749999996</v>
      </c>
      <c r="CA116" s="37">
        <v>975949.449832875</v>
      </c>
      <c r="CB116" s="37">
        <v>1282.1788729999998</v>
      </c>
      <c r="CC116" s="37">
        <v>0.965830375</v>
      </c>
      <c r="CD116" s="37">
        <v>2.7238226250000004</v>
      </c>
      <c r="CE116" s="37">
        <v>1945.0759005</v>
      </c>
      <c r="CF116" s="37">
        <v>94.72311387500001</v>
      </c>
      <c r="CG116" s="37">
        <v>1.10707875</v>
      </c>
      <c r="CH116" s="37">
        <v>3.2943477499999996</v>
      </c>
      <c r="CI116" s="37">
        <v>1081.988048875</v>
      </c>
      <c r="CJ116" s="2">
        <v>64.55137975</v>
      </c>
      <c r="CK116" s="2">
        <v>1.036578125</v>
      </c>
      <c r="CL116" s="2">
        <v>3.0011195</v>
      </c>
      <c r="CM116" s="40">
        <f t="shared" si="2"/>
        <v>3.285714286</v>
      </c>
      <c r="CN116" s="41">
        <f t="shared" si="3"/>
        <v>3.777777778</v>
      </c>
      <c r="CO116" s="2">
        <v>4.0</v>
      </c>
      <c r="CP116" s="2">
        <v>3.0</v>
      </c>
      <c r="CQ116" s="2">
        <v>2.0</v>
      </c>
      <c r="CR116" s="2">
        <v>2.0</v>
      </c>
      <c r="CS116" s="2">
        <v>4.0</v>
      </c>
      <c r="CT116" s="2">
        <v>4.0</v>
      </c>
      <c r="CU116" s="2">
        <v>4.0</v>
      </c>
      <c r="CV116" s="2">
        <v>6.0</v>
      </c>
      <c r="CW116" s="2">
        <v>5.0</v>
      </c>
      <c r="CX116" s="2">
        <f t="shared" si="4"/>
        <v>6</v>
      </c>
      <c r="CY116" s="42" t="str">
        <f t="shared" si="42"/>
        <v>0</v>
      </c>
      <c r="CZ116" s="42" t="str">
        <f t="shared" si="6"/>
        <v>0</v>
      </c>
      <c r="DA116" s="2">
        <f t="shared" si="7"/>
        <v>2</v>
      </c>
      <c r="DB116" s="42" t="str">
        <f t="shared" ref="DB116:DB123" si="43">IF(OR(DA116&lt;2,DA116=2),"0", "1")</f>
        <v>0</v>
      </c>
      <c r="DC116" s="42" t="str">
        <f t="shared" si="8"/>
        <v>0</v>
      </c>
      <c r="DD116" s="2">
        <v>0.0</v>
      </c>
      <c r="DE116" s="27">
        <v>1.0</v>
      </c>
      <c r="DF116" s="2">
        <v>1.0</v>
      </c>
      <c r="DG116" s="27">
        <v>2.0</v>
      </c>
      <c r="DH116" s="2">
        <v>1.0</v>
      </c>
      <c r="DI116" s="27">
        <v>2.0</v>
      </c>
      <c r="DJ116" s="2">
        <v>0.0</v>
      </c>
      <c r="DK116" s="27">
        <v>1.0</v>
      </c>
      <c r="DL116" s="2">
        <v>2.0</v>
      </c>
      <c r="DM116" s="27">
        <v>3.0</v>
      </c>
      <c r="DN116" s="2">
        <v>1.0</v>
      </c>
      <c r="DO116" s="27">
        <v>2.0</v>
      </c>
      <c r="DP116" s="2">
        <v>1.0</v>
      </c>
      <c r="DQ116" s="27">
        <v>2.0</v>
      </c>
      <c r="DR116" s="2">
        <v>0.0</v>
      </c>
      <c r="DS116" s="27">
        <v>1.0</v>
      </c>
      <c r="DT116" s="2">
        <v>0.0</v>
      </c>
      <c r="DU116" s="27">
        <v>1.0</v>
      </c>
      <c r="DV116" s="2">
        <v>0.0</v>
      </c>
      <c r="DW116" s="27">
        <v>1.0</v>
      </c>
      <c r="DX116" s="2">
        <v>0.0</v>
      </c>
      <c r="DY116" s="27">
        <v>1.0</v>
      </c>
      <c r="DZ116" s="2">
        <v>1.0</v>
      </c>
      <c r="EA116" s="27">
        <v>2.0</v>
      </c>
      <c r="EB116" s="2">
        <v>1.0</v>
      </c>
      <c r="EC116" s="27">
        <v>2.0</v>
      </c>
      <c r="ED116" s="2">
        <v>1.0</v>
      </c>
      <c r="EE116" s="27">
        <v>2.0</v>
      </c>
      <c r="EF116" s="2">
        <v>1.0</v>
      </c>
      <c r="EG116" s="27">
        <v>2.0</v>
      </c>
      <c r="EH116" s="2">
        <v>1.0</v>
      </c>
      <c r="EI116" s="27">
        <v>2.0</v>
      </c>
      <c r="EJ116" s="2" t="s">
        <v>199</v>
      </c>
      <c r="EK116" s="2" t="s">
        <v>506</v>
      </c>
      <c r="EL116" s="37">
        <v>3.0</v>
      </c>
      <c r="EM116" s="37">
        <v>2.0</v>
      </c>
      <c r="EN116" s="37">
        <v>0.0</v>
      </c>
      <c r="EO116" s="37">
        <v>0.0</v>
      </c>
      <c r="EP116" s="37">
        <v>1.0</v>
      </c>
      <c r="EQ116" s="37">
        <v>0.0</v>
      </c>
      <c r="ER116" s="37">
        <v>0.0</v>
      </c>
      <c r="ES116" s="37">
        <v>0.0</v>
      </c>
      <c r="ET116" s="37">
        <v>0.0</v>
      </c>
      <c r="EU116" s="37">
        <v>0.0</v>
      </c>
      <c r="EV116" s="2" t="s">
        <v>516</v>
      </c>
      <c r="EW116" s="37">
        <v>1.0</v>
      </c>
      <c r="EX116" s="2" t="s">
        <v>201</v>
      </c>
      <c r="EY116" s="43">
        <v>40940.0</v>
      </c>
      <c r="EZ116" s="2" t="s">
        <v>196</v>
      </c>
      <c r="FA116" s="2" t="s">
        <v>262</v>
      </c>
      <c r="FB116" s="2" t="s">
        <v>203</v>
      </c>
      <c r="FC116" s="71" t="s">
        <v>284</v>
      </c>
      <c r="FD116" s="2" t="s">
        <v>205</v>
      </c>
      <c r="FE116" s="37">
        <v>1.0</v>
      </c>
      <c r="FF116" s="37">
        <v>0.0</v>
      </c>
      <c r="FG116" s="37">
        <v>0.0</v>
      </c>
      <c r="FH116" s="37">
        <v>0.0</v>
      </c>
      <c r="FI116" s="37">
        <v>1.0</v>
      </c>
      <c r="FJ116" s="37">
        <v>0.0</v>
      </c>
      <c r="FK116" s="37">
        <v>0.0</v>
      </c>
      <c r="FL116" s="2" t="s">
        <v>517</v>
      </c>
      <c r="FM116" s="71" t="s">
        <v>518</v>
      </c>
      <c r="FN116" s="37">
        <v>1.0</v>
      </c>
      <c r="FO116" s="37">
        <v>0.0</v>
      </c>
      <c r="FP116" s="37">
        <v>0.0</v>
      </c>
      <c r="FQ116" s="37">
        <v>1.0</v>
      </c>
      <c r="FR116" s="37">
        <v>1.0</v>
      </c>
      <c r="FS116" s="37">
        <v>0.0</v>
      </c>
      <c r="FT116" s="37">
        <v>0.0</v>
      </c>
      <c r="FU116" s="2" t="s">
        <v>519</v>
      </c>
      <c r="FV116" s="2" t="s">
        <v>206</v>
      </c>
      <c r="FW116" s="37">
        <v>1.0</v>
      </c>
      <c r="FX116" s="37">
        <v>0.0</v>
      </c>
      <c r="FY116" s="37">
        <v>1.0</v>
      </c>
      <c r="FZ116" s="37">
        <v>0.0</v>
      </c>
      <c r="GA116" s="37">
        <v>1.0</v>
      </c>
      <c r="GB116" s="2" t="s">
        <v>270</v>
      </c>
      <c r="GC116" s="2" t="s">
        <v>263</v>
      </c>
      <c r="GD116" s="37">
        <v>4.0</v>
      </c>
      <c r="GE116" s="2"/>
      <c r="GF116" s="2" t="s">
        <v>209</v>
      </c>
      <c r="GG116" s="2"/>
      <c r="GH116" s="37">
        <v>4.0</v>
      </c>
      <c r="GI116" s="37">
        <v>3.0</v>
      </c>
      <c r="GJ116" s="37">
        <v>3.0</v>
      </c>
      <c r="GK116" s="37">
        <v>1.0</v>
      </c>
      <c r="GL116" s="37">
        <f t="shared" si="26"/>
        <v>7</v>
      </c>
      <c r="GM116" s="37">
        <f t="shared" si="27"/>
        <v>4</v>
      </c>
    </row>
    <row r="117" ht="15.75" customHeight="1">
      <c r="A117" s="1">
        <v>144.0</v>
      </c>
      <c r="B117" s="2" t="s">
        <v>295</v>
      </c>
      <c r="C117" s="81"/>
      <c r="D117" s="2" t="s">
        <v>246</v>
      </c>
      <c r="E117" s="80" t="s">
        <v>520</v>
      </c>
      <c r="F117" s="2">
        <v>1.0</v>
      </c>
      <c r="G117" s="2" t="s">
        <v>196</v>
      </c>
      <c r="H117" s="2" t="s">
        <v>497</v>
      </c>
      <c r="I117" s="81">
        <v>0.0</v>
      </c>
      <c r="J117" s="81">
        <v>10.0</v>
      </c>
      <c r="K117" s="2" t="s">
        <v>498</v>
      </c>
      <c r="L117" s="82">
        <v>60181.0</v>
      </c>
      <c r="M117" s="2">
        <v>10030.2</v>
      </c>
      <c r="N117" s="29">
        <v>1.5740648537539808</v>
      </c>
      <c r="O117" s="30">
        <v>0.14768037757695396</v>
      </c>
      <c r="P117" s="30">
        <v>0.5011821249825179</v>
      </c>
      <c r="Q117" s="2">
        <v>3.322034</v>
      </c>
      <c r="R117" s="2">
        <v>219757.977401</v>
      </c>
      <c r="S117" s="2">
        <v>1005.870262</v>
      </c>
      <c r="T117" s="2">
        <v>0.87744</v>
      </c>
      <c r="U117" s="2">
        <v>2.759459</v>
      </c>
      <c r="V117" s="2">
        <v>1007.785311</v>
      </c>
      <c r="W117" s="2">
        <v>66.078052</v>
      </c>
      <c r="X117" s="2">
        <v>1.072182</v>
      </c>
      <c r="Y117" s="2">
        <v>3.216972</v>
      </c>
      <c r="Z117" s="2">
        <v>361.084746</v>
      </c>
      <c r="AA117" s="2">
        <v>34.861689</v>
      </c>
      <c r="AB117" s="2">
        <v>1.03782</v>
      </c>
      <c r="AC117" s="2">
        <v>3.04638</v>
      </c>
      <c r="AD117" s="2">
        <v>1954.231638</v>
      </c>
      <c r="AE117" s="2">
        <v>78.887682</v>
      </c>
      <c r="AF117" s="2">
        <v>1.011892</v>
      </c>
      <c r="AG117" s="2">
        <v>2.8759</v>
      </c>
      <c r="AH117" s="31">
        <v>0.134</v>
      </c>
      <c r="AI117" s="40">
        <v>4.915282971789411</v>
      </c>
      <c r="AJ117" s="41">
        <v>0.23484140516185034</v>
      </c>
      <c r="AK117" s="41">
        <v>0.5911679656750088</v>
      </c>
      <c r="AL117" s="37">
        <v>3.149915</v>
      </c>
      <c r="AM117" s="37">
        <v>1008183.642249</v>
      </c>
      <c r="AN117" s="37">
        <v>1258.161895</v>
      </c>
      <c r="AO117" s="37">
        <v>0.956599</v>
      </c>
      <c r="AP117" s="37">
        <v>2.710264</v>
      </c>
      <c r="AQ117" s="37">
        <v>1152.62862</v>
      </c>
      <c r="AR117" s="37">
        <v>69.687076</v>
      </c>
      <c r="AS117" s="37">
        <v>1.143833</v>
      </c>
      <c r="AT117" s="37">
        <v>3.262745</v>
      </c>
      <c r="AU117" s="37">
        <v>2403.139693</v>
      </c>
      <c r="AV117" s="37">
        <v>35.582429</v>
      </c>
      <c r="AW117" s="37">
        <v>3.169003</v>
      </c>
      <c r="AX117" s="37">
        <v>1.091468</v>
      </c>
      <c r="AY117" s="37">
        <v>385.524702</v>
      </c>
      <c r="AZ117" s="37">
        <v>78.020631</v>
      </c>
      <c r="BA117" s="37">
        <v>1.06403</v>
      </c>
      <c r="BB117" s="37">
        <v>2.897191</v>
      </c>
      <c r="BC117" s="31">
        <v>0.138</v>
      </c>
      <c r="BD117" s="32">
        <v>0.146</v>
      </c>
      <c r="BE117" s="31">
        <v>0.134</v>
      </c>
      <c r="BF117" s="31">
        <v>0.108</v>
      </c>
      <c r="BG117" s="31">
        <v>0.153</v>
      </c>
      <c r="BH117" s="31">
        <v>0.18</v>
      </c>
      <c r="BI117" s="33">
        <v>0.178</v>
      </c>
      <c r="BJ117" s="33">
        <v>0.15</v>
      </c>
      <c r="BK117" s="33"/>
      <c r="BL117" s="33"/>
      <c r="BM117" s="33"/>
      <c r="BN117" s="33"/>
      <c r="BO117" s="33"/>
      <c r="BP117" s="33"/>
      <c r="BQ117" s="35">
        <f t="shared" si="1"/>
        <v>7</v>
      </c>
      <c r="BR117" s="36">
        <v>1.378580106093892</v>
      </c>
      <c r="BS117" s="37">
        <v>0.24901988394847713</v>
      </c>
      <c r="BT117" s="38">
        <v>0.6581630484844528</v>
      </c>
      <c r="BU117" s="39">
        <v>0.15</v>
      </c>
      <c r="BV117" s="37">
        <v>3.7926720000000005</v>
      </c>
      <c r="BW117" s="37">
        <v>164.64185942857142</v>
      </c>
      <c r="BX117" s="37">
        <v>27.70688614285714</v>
      </c>
      <c r="BY117" s="37">
        <v>0.9998595714285715</v>
      </c>
      <c r="BZ117" s="37">
        <v>3.2895612857142855</v>
      </c>
      <c r="CA117" s="37">
        <v>1098419.5550767141</v>
      </c>
      <c r="CB117" s="37">
        <v>1303.2309504285715</v>
      </c>
      <c r="CC117" s="37">
        <v>0.9790874285714285</v>
      </c>
      <c r="CD117" s="37">
        <v>2.735707</v>
      </c>
      <c r="CE117" s="37">
        <v>2325.2770072857143</v>
      </c>
      <c r="CF117" s="37">
        <v>106.64890185714286</v>
      </c>
      <c r="CG117" s="37">
        <v>1.106571857142857</v>
      </c>
      <c r="CH117" s="37">
        <v>3.322208571428572</v>
      </c>
      <c r="CI117" s="37">
        <v>1150.2578684285713</v>
      </c>
      <c r="CJ117" s="2">
        <v>68.514854</v>
      </c>
      <c r="CK117" s="2">
        <v>1.0349652857142857</v>
      </c>
      <c r="CL117" s="2">
        <v>3.033367285714285</v>
      </c>
      <c r="CM117" s="73">
        <f t="shared" si="2"/>
        <v>3</v>
      </c>
      <c r="CN117" s="74">
        <f t="shared" si="3"/>
        <v>3.666666667</v>
      </c>
      <c r="CO117" s="27">
        <v>4.0</v>
      </c>
      <c r="CP117" s="27">
        <v>3.0</v>
      </c>
      <c r="CQ117" s="27">
        <v>2.0</v>
      </c>
      <c r="CR117" s="27">
        <v>2.0</v>
      </c>
      <c r="CS117" s="27">
        <v>4.0</v>
      </c>
      <c r="CT117" s="27">
        <v>3.0</v>
      </c>
      <c r="CU117" s="27">
        <v>3.0</v>
      </c>
      <c r="CV117" s="27">
        <v>6.0</v>
      </c>
      <c r="CW117" s="27">
        <v>6.0</v>
      </c>
      <c r="CX117" s="27">
        <f t="shared" si="4"/>
        <v>10</v>
      </c>
      <c r="CY117" s="75" t="str">
        <f t="shared" si="42"/>
        <v>1</v>
      </c>
      <c r="CZ117" s="75" t="str">
        <f t="shared" si="6"/>
        <v>1</v>
      </c>
      <c r="DA117" s="27">
        <f t="shared" si="7"/>
        <v>1</v>
      </c>
      <c r="DB117" s="75" t="str">
        <f t="shared" si="43"/>
        <v>0</v>
      </c>
      <c r="DC117" s="75" t="str">
        <f t="shared" si="8"/>
        <v>0</v>
      </c>
      <c r="DD117" s="27">
        <v>0.0</v>
      </c>
      <c r="DE117" s="27">
        <v>1.0</v>
      </c>
      <c r="DF117" s="27">
        <v>1.0</v>
      </c>
      <c r="DG117" s="27">
        <v>2.0</v>
      </c>
      <c r="DH117" s="27">
        <v>1.0</v>
      </c>
      <c r="DI117" s="27">
        <v>2.0</v>
      </c>
      <c r="DJ117" s="27">
        <v>0.0</v>
      </c>
      <c r="DK117" s="27">
        <v>1.0</v>
      </c>
      <c r="DL117" s="27">
        <v>2.0</v>
      </c>
      <c r="DM117" s="27">
        <v>3.0</v>
      </c>
      <c r="DN117" s="27">
        <v>2.0</v>
      </c>
      <c r="DO117" s="27">
        <v>3.0</v>
      </c>
      <c r="DP117" s="27">
        <v>2.0</v>
      </c>
      <c r="DQ117" s="27">
        <v>3.0</v>
      </c>
      <c r="DR117" s="27">
        <v>0.0</v>
      </c>
      <c r="DS117" s="27">
        <v>1.0</v>
      </c>
      <c r="DT117" s="27">
        <v>1.0</v>
      </c>
      <c r="DU117" s="27">
        <v>2.0</v>
      </c>
      <c r="DV117" s="27">
        <v>1.0</v>
      </c>
      <c r="DW117" s="27">
        <v>2.0</v>
      </c>
      <c r="DX117" s="27">
        <v>0.0</v>
      </c>
      <c r="DY117" s="27">
        <v>1.0</v>
      </c>
      <c r="DZ117" s="27">
        <v>0.0</v>
      </c>
      <c r="EA117" s="27">
        <v>1.0</v>
      </c>
      <c r="EB117" s="27">
        <v>1.0</v>
      </c>
      <c r="EC117" s="27">
        <v>2.0</v>
      </c>
      <c r="ED117" s="27">
        <v>1.0</v>
      </c>
      <c r="EE117" s="27">
        <v>2.0</v>
      </c>
      <c r="EF117" s="27">
        <v>1.0</v>
      </c>
      <c r="EG117" s="27">
        <v>2.0</v>
      </c>
      <c r="EH117" s="27">
        <v>1.0</v>
      </c>
      <c r="EI117" s="27">
        <v>2.0</v>
      </c>
      <c r="EJ117" s="2" t="s">
        <v>199</v>
      </c>
      <c r="EK117" s="2" t="s">
        <v>521</v>
      </c>
      <c r="EL117" s="37">
        <v>4.0</v>
      </c>
      <c r="EM117" s="37">
        <v>3.0</v>
      </c>
      <c r="EN117" s="37">
        <v>0.0</v>
      </c>
      <c r="EO117" s="37">
        <v>0.0</v>
      </c>
      <c r="EP117" s="37">
        <v>1.0</v>
      </c>
      <c r="EQ117" s="37">
        <v>0.0</v>
      </c>
      <c r="ER117" s="37">
        <v>1.0</v>
      </c>
      <c r="ES117" s="2"/>
      <c r="ET117" s="2"/>
      <c r="EU117" s="2"/>
      <c r="EV117" s="2"/>
      <c r="EW117" s="37">
        <v>1.0</v>
      </c>
      <c r="EX117" s="2" t="s">
        <v>201</v>
      </c>
      <c r="EY117" s="46">
        <v>41183.0</v>
      </c>
      <c r="EZ117" s="2" t="s">
        <v>196</v>
      </c>
      <c r="FA117" s="2" t="s">
        <v>232</v>
      </c>
      <c r="FB117" s="2" t="s">
        <v>216</v>
      </c>
      <c r="FC117" s="2" t="s">
        <v>205</v>
      </c>
      <c r="FD117" s="2" t="s">
        <v>204</v>
      </c>
      <c r="FE117" s="37">
        <v>1.0</v>
      </c>
      <c r="FF117" s="37">
        <v>0.0</v>
      </c>
      <c r="FG117" s="37">
        <v>1.0</v>
      </c>
      <c r="FH117" s="37">
        <v>0.0</v>
      </c>
      <c r="FI117" s="37">
        <v>0.0</v>
      </c>
      <c r="FJ117" s="37">
        <v>0.0</v>
      </c>
      <c r="FK117" s="37">
        <v>0.0</v>
      </c>
      <c r="FL117" s="2"/>
      <c r="FM117" s="2" t="s">
        <v>205</v>
      </c>
      <c r="FN117" s="37">
        <v>0.0</v>
      </c>
      <c r="FO117" s="37">
        <v>0.0</v>
      </c>
      <c r="FP117" s="37">
        <v>0.0</v>
      </c>
      <c r="FQ117" s="37">
        <v>0.0</v>
      </c>
      <c r="FR117" s="37">
        <v>0.0</v>
      </c>
      <c r="FS117" s="37">
        <v>0.0</v>
      </c>
      <c r="FT117" s="37">
        <v>1.0</v>
      </c>
      <c r="FU117" s="2" t="s">
        <v>522</v>
      </c>
      <c r="FV117" s="2" t="s">
        <v>206</v>
      </c>
      <c r="FW117" s="37">
        <v>1.0</v>
      </c>
      <c r="FX117" s="37">
        <v>0.0</v>
      </c>
      <c r="FY117" s="37">
        <v>1.0</v>
      </c>
      <c r="FZ117" s="37">
        <v>0.0</v>
      </c>
      <c r="GA117" s="37">
        <v>2.0</v>
      </c>
      <c r="GB117" s="2" t="s">
        <v>270</v>
      </c>
      <c r="GC117" s="2" t="s">
        <v>243</v>
      </c>
      <c r="GD117" s="37">
        <v>4.0</v>
      </c>
      <c r="GE117" s="2"/>
      <c r="GF117" s="2" t="s">
        <v>209</v>
      </c>
      <c r="GG117" s="2"/>
      <c r="GH117" s="37">
        <v>4.0</v>
      </c>
      <c r="GI117" s="37">
        <v>1.0</v>
      </c>
      <c r="GJ117" s="37">
        <v>2.0</v>
      </c>
      <c r="GK117" s="37">
        <v>0.0</v>
      </c>
      <c r="GL117" s="37">
        <f t="shared" si="26"/>
        <v>5</v>
      </c>
      <c r="GM117" s="37">
        <f t="shared" si="27"/>
        <v>2</v>
      </c>
    </row>
    <row r="118" ht="15.75" customHeight="1">
      <c r="A118" s="1">
        <v>145.0</v>
      </c>
      <c r="B118" s="2" t="s">
        <v>350</v>
      </c>
      <c r="C118" s="81"/>
      <c r="D118" s="2" t="s">
        <v>523</v>
      </c>
      <c r="E118" s="80" t="s">
        <v>524</v>
      </c>
      <c r="F118" s="2">
        <v>1.0</v>
      </c>
      <c r="G118" s="24"/>
      <c r="H118" s="2" t="s">
        <v>497</v>
      </c>
      <c r="I118" s="81">
        <v>0.0</v>
      </c>
      <c r="J118" s="81">
        <v>10.0</v>
      </c>
      <c r="K118" s="2" t="s">
        <v>498</v>
      </c>
      <c r="L118" s="80"/>
      <c r="M118" s="2"/>
      <c r="N118" s="29">
        <v>1.8335238687300957</v>
      </c>
      <c r="O118" s="30">
        <v>0.23241653880462468</v>
      </c>
      <c r="P118" s="30">
        <v>0.4224126128196602</v>
      </c>
      <c r="Q118" s="2">
        <v>3.794737</v>
      </c>
      <c r="R118" s="2">
        <v>82143.984211</v>
      </c>
      <c r="S118" s="2">
        <v>1023.823225</v>
      </c>
      <c r="T118" s="2">
        <v>0.914948</v>
      </c>
      <c r="U118" s="2">
        <v>2.773014</v>
      </c>
      <c r="V118" s="2">
        <v>1463.042105</v>
      </c>
      <c r="W118" s="2">
        <v>90.687818</v>
      </c>
      <c r="X118" s="2">
        <v>1.113274</v>
      </c>
      <c r="Y118" s="2">
        <v>3.299024</v>
      </c>
      <c r="Z118" s="2">
        <v>279.547368</v>
      </c>
      <c r="AA118" s="2">
        <v>38.303162</v>
      </c>
      <c r="AB118" s="2">
        <v>1.076799</v>
      </c>
      <c r="AC118" s="2">
        <v>3.198754</v>
      </c>
      <c r="AD118" s="2">
        <v>1789.984211</v>
      </c>
      <c r="AE118" s="2">
        <v>84.641061</v>
      </c>
      <c r="AF118" s="2">
        <v>1.058542</v>
      </c>
      <c r="AG118" s="2">
        <v>2.954641</v>
      </c>
      <c r="AH118" s="31">
        <v>0.129</v>
      </c>
      <c r="AI118" s="40">
        <v>4.969155442659235</v>
      </c>
      <c r="AJ118" s="41">
        <v>0.26540925689560396</v>
      </c>
      <c r="AK118" s="41">
        <v>0.6181087461293441</v>
      </c>
      <c r="AL118" s="37">
        <v>3.292035</v>
      </c>
      <c r="AM118" s="37">
        <v>561161.09292</v>
      </c>
      <c r="AN118" s="37">
        <v>1206.750088</v>
      </c>
      <c r="AO118" s="37">
        <v>0.944431</v>
      </c>
      <c r="AP118" s="37">
        <v>2.681241</v>
      </c>
      <c r="AQ118" s="37">
        <v>1435.626106</v>
      </c>
      <c r="AR118" s="37">
        <v>78.305615</v>
      </c>
      <c r="AS118" s="37">
        <v>1.12124</v>
      </c>
      <c r="AT118" s="37">
        <v>3.266519</v>
      </c>
      <c r="AU118" s="37">
        <v>1431.924779</v>
      </c>
      <c r="AV118" s="37">
        <v>28.697088</v>
      </c>
      <c r="AW118" s="37">
        <v>3.188304</v>
      </c>
      <c r="AX118" s="37">
        <v>1.056368</v>
      </c>
      <c r="AY118" s="37">
        <v>231.524336</v>
      </c>
      <c r="AZ118" s="37">
        <v>65.499336</v>
      </c>
      <c r="BA118" s="37">
        <v>1.045645</v>
      </c>
      <c r="BB118" s="37">
        <v>2.93595</v>
      </c>
      <c r="BC118" s="31">
        <v>0.154</v>
      </c>
      <c r="BD118" s="32">
        <v>0.146</v>
      </c>
      <c r="BE118" s="31">
        <v>0.129</v>
      </c>
      <c r="BF118" s="31">
        <v>0.174</v>
      </c>
      <c r="BG118" s="31">
        <v>0.107</v>
      </c>
      <c r="BH118" s="31"/>
      <c r="BI118" s="33"/>
      <c r="BJ118" s="33"/>
      <c r="BK118" s="33"/>
      <c r="BL118" s="33"/>
      <c r="BM118" s="33"/>
      <c r="BN118" s="33"/>
      <c r="BO118" s="33"/>
      <c r="BP118" s="33"/>
      <c r="BQ118" s="35">
        <f t="shared" si="1"/>
        <v>4</v>
      </c>
      <c r="BR118" s="36">
        <v>1.4616665744317279</v>
      </c>
      <c r="BS118" s="37">
        <v>0.27721879044462133</v>
      </c>
      <c r="BT118" s="38">
        <v>0.671864032954299</v>
      </c>
      <c r="BU118" s="39">
        <v>0.139</v>
      </c>
      <c r="BV118" s="37">
        <v>3.83706925</v>
      </c>
      <c r="BW118" s="37">
        <v>116.050578</v>
      </c>
      <c r="BX118" s="37">
        <v>26.274817</v>
      </c>
      <c r="BY118" s="37">
        <v>0.98905525</v>
      </c>
      <c r="BZ118" s="37">
        <v>3.30187475</v>
      </c>
      <c r="CA118" s="37">
        <v>1161677.7971997499</v>
      </c>
      <c r="CB118" s="37">
        <v>1305.2166605</v>
      </c>
      <c r="CC118" s="37">
        <v>0.97029475</v>
      </c>
      <c r="CD118" s="37">
        <v>2.73682775</v>
      </c>
      <c r="CE118" s="37">
        <v>2166.9696755</v>
      </c>
      <c r="CF118" s="37">
        <v>105.30702</v>
      </c>
      <c r="CG118" s="37">
        <v>1.08601525</v>
      </c>
      <c r="CH118" s="37">
        <v>3.31339725</v>
      </c>
      <c r="CI118" s="37">
        <v>833.9716082499999</v>
      </c>
      <c r="CJ118" s="2">
        <v>64.16937575</v>
      </c>
      <c r="CK118" s="2">
        <v>1.01516925</v>
      </c>
      <c r="CL118" s="2">
        <v>3.0440880000000003</v>
      </c>
      <c r="CM118" s="73">
        <f t="shared" si="2"/>
        <v>5.857142857</v>
      </c>
      <c r="CN118" s="74">
        <f t="shared" si="3"/>
        <v>5.333333333</v>
      </c>
      <c r="CO118" s="27">
        <v>6.0</v>
      </c>
      <c r="CP118" s="27">
        <v>6.0</v>
      </c>
      <c r="CQ118" s="27">
        <v>6.0</v>
      </c>
      <c r="CR118" s="27">
        <v>5.0</v>
      </c>
      <c r="CS118" s="27">
        <v>6.0</v>
      </c>
      <c r="CT118" s="27">
        <v>6.0</v>
      </c>
      <c r="CU118" s="27">
        <v>6.0</v>
      </c>
      <c r="CV118" s="27">
        <v>5.0</v>
      </c>
      <c r="CW118" s="27">
        <v>2.0</v>
      </c>
      <c r="CX118" s="27">
        <f t="shared" si="4"/>
        <v>7</v>
      </c>
      <c r="CY118" s="75" t="str">
        <f t="shared" si="42"/>
        <v>0</v>
      </c>
      <c r="CZ118" s="75" t="str">
        <f t="shared" si="6"/>
        <v>0</v>
      </c>
      <c r="DA118" s="27">
        <f t="shared" si="7"/>
        <v>2</v>
      </c>
      <c r="DB118" s="75" t="str">
        <f t="shared" si="43"/>
        <v>0</v>
      </c>
      <c r="DC118" s="75" t="str">
        <f t="shared" si="8"/>
        <v>0</v>
      </c>
      <c r="DD118" s="27">
        <v>0.0</v>
      </c>
      <c r="DE118" s="27">
        <v>1.0</v>
      </c>
      <c r="DF118" s="27">
        <v>1.0</v>
      </c>
      <c r="DG118" s="27">
        <v>2.0</v>
      </c>
      <c r="DH118" s="27">
        <v>1.0</v>
      </c>
      <c r="DI118" s="27">
        <v>2.0</v>
      </c>
      <c r="DJ118" s="27">
        <v>1.0</v>
      </c>
      <c r="DK118" s="27">
        <v>2.0</v>
      </c>
      <c r="DL118" s="27">
        <v>1.0</v>
      </c>
      <c r="DM118" s="27">
        <v>2.0</v>
      </c>
      <c r="DN118" s="27">
        <v>0.0</v>
      </c>
      <c r="DO118" s="27">
        <v>1.0</v>
      </c>
      <c r="DP118" s="27">
        <v>1.0</v>
      </c>
      <c r="DQ118" s="27">
        <v>2.0</v>
      </c>
      <c r="DR118" s="27">
        <v>1.0</v>
      </c>
      <c r="DS118" s="27">
        <v>2.0</v>
      </c>
      <c r="DT118" s="27">
        <v>1.0</v>
      </c>
      <c r="DU118" s="27">
        <v>2.0</v>
      </c>
      <c r="DV118" s="27">
        <v>0.0</v>
      </c>
      <c r="DW118" s="27">
        <v>1.0</v>
      </c>
      <c r="DX118" s="27">
        <v>1.0</v>
      </c>
      <c r="DY118" s="27">
        <v>2.0</v>
      </c>
      <c r="DZ118" s="27">
        <v>1.0</v>
      </c>
      <c r="EA118" s="27">
        <v>2.0</v>
      </c>
      <c r="EB118" s="27">
        <v>0.0</v>
      </c>
      <c r="EC118" s="27">
        <v>1.0</v>
      </c>
      <c r="ED118" s="27">
        <v>0.0</v>
      </c>
      <c r="EE118" s="27">
        <v>1.0</v>
      </c>
      <c r="EF118" s="27">
        <v>0.0</v>
      </c>
      <c r="EG118" s="27">
        <v>1.0</v>
      </c>
      <c r="EH118" s="27">
        <v>2.0</v>
      </c>
      <c r="EI118" s="27">
        <v>3.0</v>
      </c>
      <c r="EJ118" s="2" t="s">
        <v>238</v>
      </c>
      <c r="EK118" s="2" t="s">
        <v>506</v>
      </c>
      <c r="EL118" s="37">
        <v>7.0</v>
      </c>
      <c r="EM118" s="37">
        <v>2.0</v>
      </c>
      <c r="EN118" s="37">
        <v>2.0</v>
      </c>
      <c r="EO118" s="37">
        <v>1.0</v>
      </c>
      <c r="EP118" s="37">
        <v>2.0</v>
      </c>
      <c r="EQ118" s="37">
        <v>0.0</v>
      </c>
      <c r="ER118" s="37">
        <v>0.0</v>
      </c>
      <c r="ES118" s="37">
        <v>1.0</v>
      </c>
      <c r="ET118" s="37">
        <v>0.0</v>
      </c>
      <c r="EU118" s="37">
        <v>0.0</v>
      </c>
      <c r="EV118" s="2"/>
      <c r="EW118" s="37">
        <v>0.0</v>
      </c>
      <c r="EX118" s="2" t="s">
        <v>242</v>
      </c>
      <c r="EY118" s="24"/>
      <c r="EZ118" s="24"/>
      <c r="FA118" s="2" t="s">
        <v>262</v>
      </c>
      <c r="FB118" s="2" t="s">
        <v>216</v>
      </c>
      <c r="FC118" s="2" t="s">
        <v>205</v>
      </c>
      <c r="FD118" s="2"/>
      <c r="FE118" s="37">
        <v>1.0</v>
      </c>
      <c r="FF118" s="37">
        <v>0.0</v>
      </c>
      <c r="FG118" s="37">
        <v>0.0</v>
      </c>
      <c r="FH118" s="37">
        <v>1.0</v>
      </c>
      <c r="FI118" s="37">
        <v>1.0</v>
      </c>
      <c r="FJ118" s="37">
        <v>1.0</v>
      </c>
      <c r="FK118" s="37">
        <v>0.0</v>
      </c>
      <c r="FL118" s="2"/>
      <c r="FM118" s="2"/>
      <c r="FN118" s="37">
        <v>1.0</v>
      </c>
      <c r="FO118" s="37">
        <v>0.0</v>
      </c>
      <c r="FP118" s="37">
        <v>0.0</v>
      </c>
      <c r="FQ118" s="37">
        <v>1.0</v>
      </c>
      <c r="FR118" s="37">
        <v>1.0</v>
      </c>
      <c r="FS118" s="37">
        <v>0.0</v>
      </c>
      <c r="FT118" s="37">
        <v>0.0</v>
      </c>
      <c r="FU118" s="2"/>
      <c r="FV118" s="2" t="s">
        <v>280</v>
      </c>
      <c r="FW118" s="24"/>
      <c r="FX118" s="24"/>
      <c r="FY118" s="24"/>
      <c r="FZ118" s="24"/>
      <c r="GA118" s="37">
        <v>1.0</v>
      </c>
      <c r="GB118" s="24"/>
      <c r="GC118" s="24"/>
      <c r="GD118" s="24"/>
      <c r="GE118" s="24"/>
      <c r="GF118" s="24"/>
      <c r="GG118" s="24"/>
      <c r="GH118" s="37">
        <v>0.0</v>
      </c>
      <c r="GI118" s="37">
        <v>1.0</v>
      </c>
      <c r="GJ118" s="37">
        <v>1.0</v>
      </c>
      <c r="GK118" s="37">
        <v>0.0</v>
      </c>
      <c r="GL118" s="37">
        <f t="shared" si="26"/>
        <v>1</v>
      </c>
      <c r="GM118" s="37">
        <f t="shared" si="27"/>
        <v>1</v>
      </c>
    </row>
    <row r="119" ht="15.75" customHeight="1">
      <c r="A119" s="1">
        <v>147.0</v>
      </c>
      <c r="B119" s="2" t="s">
        <v>374</v>
      </c>
      <c r="C119" s="81"/>
      <c r="D119" s="2" t="s">
        <v>220</v>
      </c>
      <c r="E119" s="80" t="s">
        <v>525</v>
      </c>
      <c r="F119" s="2">
        <v>1.0</v>
      </c>
      <c r="G119" s="2" t="s">
        <v>196</v>
      </c>
      <c r="H119" s="2" t="s">
        <v>497</v>
      </c>
      <c r="I119" s="81">
        <v>0.0</v>
      </c>
      <c r="J119" s="81">
        <v>10.0</v>
      </c>
      <c r="K119" s="2" t="s">
        <v>498</v>
      </c>
      <c r="L119" s="82">
        <v>47448.0</v>
      </c>
      <c r="M119" s="2">
        <v>7908.0</v>
      </c>
      <c r="N119" s="29">
        <v>1.9452121640187103</v>
      </c>
      <c r="O119" s="30">
        <v>0.32129399601886455</v>
      </c>
      <c r="P119" s="30">
        <v>0.418996665478396</v>
      </c>
      <c r="Q119" s="2">
        <v>3.703911</v>
      </c>
      <c r="R119" s="2">
        <v>275691.173184</v>
      </c>
      <c r="S119" s="2">
        <v>1037.401692</v>
      </c>
      <c r="T119" s="2">
        <v>0.959092</v>
      </c>
      <c r="U119" s="2">
        <v>2.783266</v>
      </c>
      <c r="V119" s="2">
        <v>2248.340782</v>
      </c>
      <c r="W119" s="2">
        <v>110.073736</v>
      </c>
      <c r="X119" s="2">
        <v>1.123262</v>
      </c>
      <c r="Y119" s="2">
        <v>3.335363</v>
      </c>
      <c r="Z119" s="2">
        <v>285.614525</v>
      </c>
      <c r="AA119" s="2">
        <v>39.169982</v>
      </c>
      <c r="AB119" s="2">
        <v>1.075927</v>
      </c>
      <c r="AC119" s="2">
        <v>3.18891</v>
      </c>
      <c r="AD119" s="2">
        <v>2068.513966</v>
      </c>
      <c r="AE119" s="2">
        <v>93.486419</v>
      </c>
      <c r="AF119" s="2">
        <v>1.076936</v>
      </c>
      <c r="AG119" s="2">
        <v>2.990808</v>
      </c>
      <c r="AH119" s="31">
        <v>0.13</v>
      </c>
      <c r="AI119" s="40">
        <v>5.40788623651871</v>
      </c>
      <c r="AJ119" s="41">
        <v>0.2860981227641033</v>
      </c>
      <c r="AK119" s="41">
        <v>0.656491061257774</v>
      </c>
      <c r="AL119" s="37">
        <v>3.448037</v>
      </c>
      <c r="AM119" s="37">
        <v>565478.355658</v>
      </c>
      <c r="AN119" s="37">
        <v>1206.93235</v>
      </c>
      <c r="AO119" s="37">
        <v>0.952738</v>
      </c>
      <c r="AP119" s="37">
        <v>2.681344</v>
      </c>
      <c r="AQ119" s="37">
        <v>1681.745958</v>
      </c>
      <c r="AR119" s="37">
        <v>91.79758</v>
      </c>
      <c r="AS119" s="37">
        <v>1.113011</v>
      </c>
      <c r="AT119" s="37">
        <v>3.292377</v>
      </c>
      <c r="AU119" s="37">
        <v>1247.424942</v>
      </c>
      <c r="AV119" s="37">
        <v>28.711474</v>
      </c>
      <c r="AW119" s="37">
        <v>3.214083</v>
      </c>
      <c r="AX119" s="37">
        <v>1.046989</v>
      </c>
      <c r="AY119" s="37">
        <v>200.26097</v>
      </c>
      <c r="AZ119" s="37">
        <v>68.545101</v>
      </c>
      <c r="BA119" s="37">
        <v>1.042241</v>
      </c>
      <c r="BB119" s="37">
        <v>2.976813</v>
      </c>
      <c r="BC119" s="31">
        <v>0.151</v>
      </c>
      <c r="BD119" s="32">
        <v>0.146</v>
      </c>
      <c r="BE119" s="31">
        <v>0.13</v>
      </c>
      <c r="BF119" s="31"/>
      <c r="BG119" s="31"/>
      <c r="BH119" s="31"/>
      <c r="BI119" s="33"/>
      <c r="BJ119" s="33"/>
      <c r="BK119" s="33"/>
      <c r="BL119" s="33"/>
      <c r="BM119" s="33"/>
      <c r="BN119" s="33"/>
      <c r="BO119" s="33"/>
      <c r="BP119" s="33"/>
      <c r="BQ119" s="35">
        <f t="shared" si="1"/>
        <v>2</v>
      </c>
      <c r="BR119" s="36">
        <v>1.6522867094098328</v>
      </c>
      <c r="BS119" s="37">
        <v>0.2976650906499607</v>
      </c>
      <c r="BT119" s="38">
        <v>0.5380358607864072</v>
      </c>
      <c r="BU119" s="39">
        <v>0.138</v>
      </c>
      <c r="BV119" s="37">
        <v>3.9253165</v>
      </c>
      <c r="BW119" s="37">
        <v>143.9265825</v>
      </c>
      <c r="BX119" s="37">
        <v>28.264549000000002</v>
      </c>
      <c r="BY119" s="37">
        <v>1.034816</v>
      </c>
      <c r="BZ119" s="37">
        <v>3.288774</v>
      </c>
      <c r="CA119" s="37">
        <v>827872.1959105</v>
      </c>
      <c r="CB119" s="37">
        <v>1269.9834105</v>
      </c>
      <c r="CC119" s="37">
        <v>0.972092</v>
      </c>
      <c r="CD119" s="37">
        <v>2.7169375000000002</v>
      </c>
      <c r="CE119" s="37">
        <v>1903.7864165</v>
      </c>
      <c r="CF119" s="37">
        <v>95.69580350000001</v>
      </c>
      <c r="CG119" s="37">
        <v>1.1185010000000002</v>
      </c>
      <c r="CH119" s="37">
        <v>3.3009475</v>
      </c>
      <c r="CI119" s="37">
        <v>1031.465628</v>
      </c>
      <c r="CJ119" s="2">
        <v>66.326216</v>
      </c>
      <c r="CK119" s="2">
        <v>1.053627</v>
      </c>
      <c r="CL119" s="2">
        <v>3.0294365</v>
      </c>
      <c r="CM119" s="73">
        <f t="shared" si="2"/>
        <v>3.285714286</v>
      </c>
      <c r="CN119" s="74">
        <f t="shared" si="3"/>
        <v>3.444444444</v>
      </c>
      <c r="CO119" s="27">
        <v>4.0</v>
      </c>
      <c r="CP119" s="27">
        <v>4.0</v>
      </c>
      <c r="CQ119" s="27">
        <v>2.0</v>
      </c>
      <c r="CR119" s="27">
        <v>1.0</v>
      </c>
      <c r="CS119" s="27">
        <v>4.0</v>
      </c>
      <c r="CT119" s="27">
        <v>4.0</v>
      </c>
      <c r="CU119" s="27">
        <v>4.0</v>
      </c>
      <c r="CV119" s="27">
        <v>4.0</v>
      </c>
      <c r="CW119" s="27">
        <v>4.0</v>
      </c>
      <c r="CX119" s="27">
        <f t="shared" si="4"/>
        <v>9</v>
      </c>
      <c r="CY119" s="75" t="str">
        <f t="shared" si="42"/>
        <v>0</v>
      </c>
      <c r="CZ119" s="75" t="str">
        <f t="shared" si="6"/>
        <v>0</v>
      </c>
      <c r="DA119" s="27">
        <f t="shared" si="7"/>
        <v>3</v>
      </c>
      <c r="DB119" s="75" t="str">
        <f t="shared" si="43"/>
        <v>1</v>
      </c>
      <c r="DC119" s="75" t="str">
        <f t="shared" si="8"/>
        <v>0</v>
      </c>
      <c r="DD119" s="27">
        <v>1.0</v>
      </c>
      <c r="DE119" s="27">
        <v>2.0</v>
      </c>
      <c r="DF119" s="27">
        <v>1.0</v>
      </c>
      <c r="DG119" s="27">
        <v>2.0</v>
      </c>
      <c r="DH119" s="27">
        <v>1.0</v>
      </c>
      <c r="DI119" s="27">
        <v>2.0</v>
      </c>
      <c r="DJ119" s="27">
        <v>1.0</v>
      </c>
      <c r="DK119" s="27">
        <v>2.0</v>
      </c>
      <c r="DL119" s="27">
        <v>1.0</v>
      </c>
      <c r="DM119" s="27">
        <v>2.0</v>
      </c>
      <c r="DN119" s="27">
        <v>0.0</v>
      </c>
      <c r="DO119" s="27">
        <v>1.0</v>
      </c>
      <c r="DP119" s="27">
        <v>1.0</v>
      </c>
      <c r="DQ119" s="27">
        <v>2.0</v>
      </c>
      <c r="DR119" s="27">
        <v>1.0</v>
      </c>
      <c r="DS119" s="27">
        <v>2.0</v>
      </c>
      <c r="DT119" s="27">
        <v>1.0</v>
      </c>
      <c r="DU119" s="27">
        <v>2.0</v>
      </c>
      <c r="DV119" s="27">
        <v>1.0</v>
      </c>
      <c r="DW119" s="27">
        <v>2.0</v>
      </c>
      <c r="DX119" s="27">
        <v>1.0</v>
      </c>
      <c r="DY119" s="27">
        <v>2.0</v>
      </c>
      <c r="DZ119" s="27">
        <v>1.0</v>
      </c>
      <c r="EA119" s="27">
        <v>2.0</v>
      </c>
      <c r="EB119" s="27">
        <v>1.0</v>
      </c>
      <c r="EC119" s="27">
        <v>2.0</v>
      </c>
      <c r="ED119" s="27">
        <v>0.0</v>
      </c>
      <c r="EE119" s="27">
        <v>1.0</v>
      </c>
      <c r="EF119" s="27">
        <v>0.0</v>
      </c>
      <c r="EG119" s="27">
        <v>1.0</v>
      </c>
      <c r="EH119" s="27">
        <v>2.0</v>
      </c>
      <c r="EI119" s="27">
        <v>3.0</v>
      </c>
      <c r="EJ119" s="2" t="s">
        <v>199</v>
      </c>
      <c r="EK119" s="2" t="s">
        <v>526</v>
      </c>
      <c r="EL119" s="37">
        <v>3.0</v>
      </c>
      <c r="EM119" s="37">
        <v>2.0</v>
      </c>
      <c r="EN119" s="37">
        <v>0.0</v>
      </c>
      <c r="EO119" s="37">
        <v>0.0</v>
      </c>
      <c r="EP119" s="37">
        <v>1.0</v>
      </c>
      <c r="EQ119" s="37">
        <v>0.0</v>
      </c>
      <c r="ER119" s="37">
        <v>1.0</v>
      </c>
      <c r="ES119" s="2"/>
      <c r="ET119" s="2"/>
      <c r="EU119" s="2"/>
      <c r="EV119" s="2"/>
      <c r="EW119" s="37">
        <v>1.0</v>
      </c>
      <c r="EX119" s="2" t="s">
        <v>201</v>
      </c>
      <c r="EY119" s="46">
        <v>40817.0</v>
      </c>
      <c r="EZ119" s="2" t="s">
        <v>196</v>
      </c>
      <c r="FA119" s="2" t="s">
        <v>262</v>
      </c>
      <c r="FB119" s="2" t="s">
        <v>233</v>
      </c>
      <c r="FC119" s="2" t="s">
        <v>204</v>
      </c>
      <c r="FD119" s="2" t="s">
        <v>204</v>
      </c>
      <c r="FE119" s="37">
        <v>0.0</v>
      </c>
      <c r="FF119" s="37">
        <v>0.0</v>
      </c>
      <c r="FG119" s="37">
        <v>0.0</v>
      </c>
      <c r="FH119" s="37">
        <v>1.0</v>
      </c>
      <c r="FI119" s="37">
        <v>0.0</v>
      </c>
      <c r="FJ119" s="37">
        <v>0.0</v>
      </c>
      <c r="FK119" s="37">
        <v>0.0</v>
      </c>
      <c r="FL119" s="2"/>
      <c r="FM119" s="2" t="s">
        <v>205</v>
      </c>
      <c r="FN119" s="37">
        <v>0.0</v>
      </c>
      <c r="FO119" s="37">
        <v>0.0</v>
      </c>
      <c r="FP119" s="37">
        <v>0.0</v>
      </c>
      <c r="FQ119" s="37">
        <v>0.0</v>
      </c>
      <c r="FR119" s="37">
        <v>0.0</v>
      </c>
      <c r="FS119" s="37">
        <v>0.0</v>
      </c>
      <c r="FT119" s="37">
        <v>1.0</v>
      </c>
      <c r="FU119" s="2"/>
      <c r="FV119" s="2" t="s">
        <v>206</v>
      </c>
      <c r="FW119" s="37">
        <v>0.0</v>
      </c>
      <c r="FX119" s="37">
        <v>1.0</v>
      </c>
      <c r="FY119" s="37">
        <v>0.0</v>
      </c>
      <c r="FZ119" s="37">
        <v>0.0</v>
      </c>
      <c r="GA119" s="37">
        <v>1.0</v>
      </c>
      <c r="GB119" s="2" t="s">
        <v>270</v>
      </c>
      <c r="GC119" s="2" t="s">
        <v>243</v>
      </c>
      <c r="GD119" s="37">
        <v>4.0</v>
      </c>
      <c r="GE119" s="2"/>
      <c r="GF119" s="2" t="s">
        <v>286</v>
      </c>
      <c r="GG119" s="2" t="s">
        <v>527</v>
      </c>
      <c r="GH119" s="2"/>
      <c r="GI119" s="2"/>
      <c r="GJ119" s="2"/>
      <c r="GK119" s="2"/>
      <c r="GL119" s="37"/>
      <c r="GM119" s="37">
        <f t="shared" si="27"/>
        <v>0</v>
      </c>
    </row>
    <row r="120" ht="15.75" customHeight="1">
      <c r="A120" s="1">
        <v>148.0</v>
      </c>
      <c r="B120" s="2" t="s">
        <v>470</v>
      </c>
      <c r="C120" s="2" t="s">
        <v>341</v>
      </c>
      <c r="D120" s="2" t="s">
        <v>388</v>
      </c>
      <c r="E120" s="80" t="s">
        <v>528</v>
      </c>
      <c r="F120" s="2">
        <v>1.0</v>
      </c>
      <c r="G120" s="2" t="s">
        <v>196</v>
      </c>
      <c r="H120" s="2" t="s">
        <v>497</v>
      </c>
      <c r="I120" s="81">
        <v>0.0</v>
      </c>
      <c r="J120" s="81">
        <v>10.0</v>
      </c>
      <c r="K120" s="2" t="s">
        <v>498</v>
      </c>
      <c r="L120" s="82">
        <v>25749.0</v>
      </c>
      <c r="M120" s="2">
        <v>4291.5</v>
      </c>
      <c r="N120" s="29">
        <v>1.3797836359673568</v>
      </c>
      <c r="O120" s="30">
        <v>0.19716643586685467</v>
      </c>
      <c r="P120" s="30">
        <v>0.3506051844209004</v>
      </c>
      <c r="Q120" s="2">
        <v>3.770833</v>
      </c>
      <c r="R120" s="2">
        <v>392563.222222</v>
      </c>
      <c r="S120" s="2">
        <v>875.702855</v>
      </c>
      <c r="T120" s="2">
        <v>0.913217</v>
      </c>
      <c r="U120" s="2">
        <v>2.661179</v>
      </c>
      <c r="V120" s="2">
        <v>1570.465278</v>
      </c>
      <c r="W120" s="2">
        <v>84.358606</v>
      </c>
      <c r="X120" s="2">
        <v>1.042377</v>
      </c>
      <c r="Y120" s="2">
        <v>3.278708</v>
      </c>
      <c r="Z120" s="2">
        <v>195.354167</v>
      </c>
      <c r="AA120" s="2">
        <v>32.700067</v>
      </c>
      <c r="AB120" s="2">
        <v>0.97667</v>
      </c>
      <c r="AC120" s="2">
        <v>3.133822</v>
      </c>
      <c r="AD120" s="2">
        <v>1771.826389</v>
      </c>
      <c r="AE120" s="2">
        <v>90.909159</v>
      </c>
      <c r="AF120" s="2">
        <v>0.983961</v>
      </c>
      <c r="AG120" s="2">
        <v>2.95664</v>
      </c>
      <c r="AH120" s="31">
        <v>0.085</v>
      </c>
      <c r="AI120" s="40">
        <v>5.160229971677946</v>
      </c>
      <c r="AJ120" s="41">
        <v>0.1606299410570843</v>
      </c>
      <c r="AK120" s="41">
        <v>0.3616652314445342</v>
      </c>
      <c r="AL120" s="37">
        <v>3.073598</v>
      </c>
      <c r="AM120" s="37">
        <v>465121.477804</v>
      </c>
      <c r="AN120" s="37">
        <v>1136.405087</v>
      </c>
      <c r="AO120" s="37">
        <v>0.939604</v>
      </c>
      <c r="AP120" s="37">
        <v>2.64153</v>
      </c>
      <c r="AQ120" s="37">
        <v>1852.398364</v>
      </c>
      <c r="AR120" s="37">
        <v>88.85137</v>
      </c>
      <c r="AS120" s="37">
        <v>1.143113</v>
      </c>
      <c r="AT120" s="37">
        <v>3.310969</v>
      </c>
      <c r="AU120" s="37">
        <v>3852.849299</v>
      </c>
      <c r="AV120" s="37">
        <v>42.84675</v>
      </c>
      <c r="AW120" s="37">
        <v>3.12335</v>
      </c>
      <c r="AX120" s="37">
        <v>1.104879</v>
      </c>
      <c r="AY120" s="37">
        <v>526.80257</v>
      </c>
      <c r="AZ120" s="37">
        <v>106.382404</v>
      </c>
      <c r="BA120" s="37">
        <v>1.073265</v>
      </c>
      <c r="BB120" s="37">
        <v>2.906612</v>
      </c>
      <c r="BC120" s="31">
        <v>0.096</v>
      </c>
      <c r="BD120" s="32">
        <v>0.146</v>
      </c>
      <c r="BE120" s="31">
        <v>0.085</v>
      </c>
      <c r="BF120" s="31">
        <v>0.153</v>
      </c>
      <c r="BG120" s="31">
        <v>0.178</v>
      </c>
      <c r="BH120" s="31"/>
      <c r="BI120" s="33"/>
      <c r="BJ120" s="33"/>
      <c r="BK120" s="33"/>
      <c r="BL120" s="33"/>
      <c r="BM120" s="33"/>
      <c r="BN120" s="33"/>
      <c r="BO120" s="33"/>
      <c r="BP120" s="33"/>
      <c r="BQ120" s="35">
        <f t="shared" si="1"/>
        <v>4</v>
      </c>
      <c r="BR120" s="36">
        <v>1.3229046171188295</v>
      </c>
      <c r="BS120" s="37">
        <v>0.22973348949017375</v>
      </c>
      <c r="BT120" s="38">
        <v>0.6370804817110151</v>
      </c>
      <c r="BU120" s="39">
        <v>0.141</v>
      </c>
      <c r="BV120" s="37">
        <v>3.9592927500000004</v>
      </c>
      <c r="BW120" s="37">
        <v>172.16978175</v>
      </c>
      <c r="BX120" s="37">
        <v>30.529011750000002</v>
      </c>
      <c r="BY120" s="37">
        <v>1.00217275</v>
      </c>
      <c r="BZ120" s="37">
        <v>3.3232672500000002</v>
      </c>
      <c r="CA120" s="37">
        <v>1230519.02704175</v>
      </c>
      <c r="CB120" s="37">
        <v>1286.7757207500001</v>
      </c>
      <c r="CC120" s="37">
        <v>0.9973585</v>
      </c>
      <c r="CD120" s="37">
        <v>2.7264175</v>
      </c>
      <c r="CE120" s="37">
        <v>2997.968689</v>
      </c>
      <c r="CF120" s="37">
        <v>123.08980475</v>
      </c>
      <c r="CG120" s="37">
        <v>1.1182105</v>
      </c>
      <c r="CH120" s="37">
        <v>3.3605579999999997</v>
      </c>
      <c r="CI120" s="37">
        <v>1429.514785</v>
      </c>
      <c r="CJ120" s="2">
        <v>80.30211525</v>
      </c>
      <c r="CK120" s="2">
        <v>1.04516975</v>
      </c>
      <c r="CL120" s="2">
        <v>3.081684</v>
      </c>
      <c r="CM120" s="73">
        <f t="shared" si="2"/>
        <v>4</v>
      </c>
      <c r="CN120" s="74">
        <f t="shared" si="3"/>
        <v>4.222222222</v>
      </c>
      <c r="CO120" s="27">
        <v>5.0</v>
      </c>
      <c r="CP120" s="27">
        <v>4.0</v>
      </c>
      <c r="CQ120" s="27">
        <v>3.0</v>
      </c>
      <c r="CR120" s="27">
        <v>3.0</v>
      </c>
      <c r="CS120" s="27">
        <v>4.0</v>
      </c>
      <c r="CT120" s="27">
        <v>4.0</v>
      </c>
      <c r="CU120" s="27">
        <v>5.0</v>
      </c>
      <c r="CV120" s="27">
        <v>5.0</v>
      </c>
      <c r="CW120" s="27">
        <v>5.0</v>
      </c>
      <c r="CX120" s="27">
        <f t="shared" si="4"/>
        <v>10</v>
      </c>
      <c r="CY120" s="75" t="str">
        <f t="shared" si="42"/>
        <v>1</v>
      </c>
      <c r="CZ120" s="75" t="str">
        <f t="shared" si="6"/>
        <v>1</v>
      </c>
      <c r="DA120" s="27">
        <f t="shared" si="7"/>
        <v>3</v>
      </c>
      <c r="DB120" s="75" t="str">
        <f t="shared" si="43"/>
        <v>1</v>
      </c>
      <c r="DC120" s="75" t="str">
        <f t="shared" si="8"/>
        <v>0</v>
      </c>
      <c r="DD120" s="27">
        <v>1.0</v>
      </c>
      <c r="DE120" s="27">
        <v>2.0</v>
      </c>
      <c r="DF120" s="27">
        <v>1.0</v>
      </c>
      <c r="DG120" s="27">
        <v>2.0</v>
      </c>
      <c r="DH120" s="27">
        <v>1.0</v>
      </c>
      <c r="DI120" s="27">
        <v>2.0</v>
      </c>
      <c r="DJ120" s="27">
        <v>1.0</v>
      </c>
      <c r="DK120" s="27">
        <v>2.0</v>
      </c>
      <c r="DL120" s="27">
        <v>1.0</v>
      </c>
      <c r="DM120" s="27">
        <v>2.0</v>
      </c>
      <c r="DN120" s="27">
        <v>1.0</v>
      </c>
      <c r="DO120" s="27">
        <v>2.0</v>
      </c>
      <c r="DP120" s="27">
        <v>1.0</v>
      </c>
      <c r="DQ120" s="27">
        <v>2.0</v>
      </c>
      <c r="DR120" s="27">
        <v>1.0</v>
      </c>
      <c r="DS120" s="27">
        <v>2.0</v>
      </c>
      <c r="DT120" s="27">
        <v>1.0</v>
      </c>
      <c r="DU120" s="27">
        <v>2.0</v>
      </c>
      <c r="DV120" s="27">
        <v>1.0</v>
      </c>
      <c r="DW120" s="27">
        <v>2.0</v>
      </c>
      <c r="DX120" s="27">
        <v>1.0</v>
      </c>
      <c r="DY120" s="27">
        <v>2.0</v>
      </c>
      <c r="DZ120" s="27">
        <v>1.0</v>
      </c>
      <c r="EA120" s="27">
        <v>2.0</v>
      </c>
      <c r="EB120" s="27">
        <v>1.0</v>
      </c>
      <c r="EC120" s="27">
        <v>2.0</v>
      </c>
      <c r="ED120" s="27">
        <v>0.0</v>
      </c>
      <c r="EE120" s="27">
        <v>1.0</v>
      </c>
      <c r="EF120" s="27">
        <v>0.0</v>
      </c>
      <c r="EG120" s="27">
        <v>1.0</v>
      </c>
      <c r="EH120" s="27">
        <v>2.0</v>
      </c>
      <c r="EI120" s="27">
        <v>3.0</v>
      </c>
      <c r="EJ120" s="2" t="s">
        <v>199</v>
      </c>
      <c r="EK120" s="2" t="s">
        <v>509</v>
      </c>
      <c r="EL120" s="37">
        <v>4.0</v>
      </c>
      <c r="EM120" s="37">
        <v>2.0</v>
      </c>
      <c r="EN120" s="37">
        <v>0.0</v>
      </c>
      <c r="EO120" s="37">
        <v>0.0</v>
      </c>
      <c r="EP120" s="37">
        <v>1.0</v>
      </c>
      <c r="EQ120" s="37">
        <v>1.0</v>
      </c>
      <c r="ER120" s="37">
        <v>1.0</v>
      </c>
      <c r="ES120" s="2"/>
      <c r="ET120" s="2"/>
      <c r="EU120" s="2"/>
      <c r="EV120" s="2"/>
      <c r="EW120" s="37">
        <v>2.0</v>
      </c>
      <c r="EX120" s="2" t="s">
        <v>201</v>
      </c>
      <c r="EY120" s="43">
        <v>41061.0</v>
      </c>
      <c r="EZ120" s="2" t="s">
        <v>196</v>
      </c>
      <c r="FA120" s="2" t="s">
        <v>202</v>
      </c>
      <c r="FB120" s="2" t="s">
        <v>233</v>
      </c>
      <c r="FC120" s="2" t="s">
        <v>204</v>
      </c>
      <c r="FD120" s="2" t="s">
        <v>204</v>
      </c>
      <c r="FE120" s="37">
        <v>1.0</v>
      </c>
      <c r="FF120" s="37">
        <v>0.0</v>
      </c>
      <c r="FG120" s="37">
        <v>0.0</v>
      </c>
      <c r="FH120" s="37">
        <v>1.0</v>
      </c>
      <c r="FI120" s="37">
        <v>0.0</v>
      </c>
      <c r="FJ120" s="37">
        <v>0.0</v>
      </c>
      <c r="FK120" s="37">
        <v>0.0</v>
      </c>
      <c r="FL120" s="2"/>
      <c r="FM120" s="2" t="s">
        <v>511</v>
      </c>
      <c r="FN120" s="37">
        <v>1.0</v>
      </c>
      <c r="FO120" s="37">
        <v>0.0</v>
      </c>
      <c r="FP120" s="37">
        <v>0.0</v>
      </c>
      <c r="FQ120" s="37">
        <v>0.0</v>
      </c>
      <c r="FR120" s="37">
        <v>0.0</v>
      </c>
      <c r="FS120" s="37">
        <v>0.0</v>
      </c>
      <c r="FT120" s="37">
        <v>1.0</v>
      </c>
      <c r="FU120" s="2"/>
      <c r="FV120" s="2" t="s">
        <v>280</v>
      </c>
      <c r="FW120" s="37">
        <v>0.0</v>
      </c>
      <c r="FX120" s="37">
        <v>1.0</v>
      </c>
      <c r="FY120" s="37">
        <v>1.0</v>
      </c>
      <c r="FZ120" s="37">
        <v>0.0</v>
      </c>
      <c r="GA120" s="37">
        <v>3.0</v>
      </c>
      <c r="GB120" s="2" t="s">
        <v>270</v>
      </c>
      <c r="GC120" s="2" t="s">
        <v>243</v>
      </c>
      <c r="GD120" s="37">
        <v>4.0</v>
      </c>
      <c r="GE120" s="2"/>
      <c r="GF120" s="2" t="s">
        <v>209</v>
      </c>
      <c r="GG120" s="2"/>
      <c r="GH120" s="37">
        <v>4.0</v>
      </c>
      <c r="GI120" s="37">
        <v>0.0</v>
      </c>
      <c r="GJ120" s="37">
        <v>2.0</v>
      </c>
      <c r="GK120" s="37">
        <v>0.0</v>
      </c>
      <c r="GL120" s="37">
        <f t="shared" ref="GL120:GL122" si="44">GH120+GI120</f>
        <v>4</v>
      </c>
      <c r="GM120" s="37">
        <f t="shared" si="27"/>
        <v>2</v>
      </c>
    </row>
    <row r="121" ht="15.75" customHeight="1">
      <c r="A121" s="1">
        <v>149.0</v>
      </c>
      <c r="B121" s="2" t="s">
        <v>210</v>
      </c>
      <c r="C121" s="2" t="s">
        <v>452</v>
      </c>
      <c r="D121" s="2" t="s">
        <v>252</v>
      </c>
      <c r="E121" s="80" t="s">
        <v>529</v>
      </c>
      <c r="F121" s="79">
        <v>2.0</v>
      </c>
      <c r="G121" s="2" t="s">
        <v>214</v>
      </c>
      <c r="H121" s="2" t="s">
        <v>497</v>
      </c>
      <c r="I121" s="81">
        <v>0.0</v>
      </c>
      <c r="J121" s="81">
        <v>10.0</v>
      </c>
      <c r="K121" s="2" t="s">
        <v>530</v>
      </c>
      <c r="L121" s="82">
        <v>40118.0</v>
      </c>
      <c r="M121" s="2">
        <v>5731.1</v>
      </c>
      <c r="N121" s="29">
        <v>1.6055842789052548</v>
      </c>
      <c r="O121" s="30">
        <v>0.7374455323</v>
      </c>
      <c r="P121" s="30">
        <v>0.3195260649</v>
      </c>
      <c r="Q121" s="2">
        <v>3.971429</v>
      </c>
      <c r="R121" s="2">
        <v>463093.864286</v>
      </c>
      <c r="S121" s="2">
        <v>1130.072775</v>
      </c>
      <c r="T121" s="2">
        <v>0.988929</v>
      </c>
      <c r="U121" s="2">
        <v>2.853236</v>
      </c>
      <c r="V121" s="2">
        <v>3557.378571</v>
      </c>
      <c r="W121" s="2">
        <v>159.70862</v>
      </c>
      <c r="X121" s="2">
        <v>1.098921</v>
      </c>
      <c r="Y121" s="2">
        <v>3.409671</v>
      </c>
      <c r="Z121" s="2">
        <v>212.014286</v>
      </c>
      <c r="AA121" s="2">
        <v>36.780844</v>
      </c>
      <c r="AB121" s="2">
        <v>1.051427</v>
      </c>
      <c r="AC121" s="2">
        <v>3.25928</v>
      </c>
      <c r="AD121" s="2">
        <v>1624.828571</v>
      </c>
      <c r="AE121" s="2">
        <v>99.516347</v>
      </c>
      <c r="AF121" s="2">
        <v>1.062638</v>
      </c>
      <c r="AG121" s="2">
        <v>3.124865</v>
      </c>
      <c r="AH121" s="31">
        <f>1.75/10</f>
        <v>0.175</v>
      </c>
      <c r="AI121" s="29">
        <v>6.575049728246418</v>
      </c>
      <c r="AJ121" s="30">
        <v>0.3287363649026969</v>
      </c>
      <c r="AK121" s="30">
        <v>0.8121712453411857</v>
      </c>
      <c r="AL121" s="37">
        <v>3.930175</v>
      </c>
      <c r="AM121" s="37">
        <v>580132.917706</v>
      </c>
      <c r="AN121" s="37">
        <v>1241.58727</v>
      </c>
      <c r="AO121" s="37">
        <v>0.93664</v>
      </c>
      <c r="AP121" s="37">
        <v>2.700908</v>
      </c>
      <c r="AQ121" s="37">
        <v>2281.965087</v>
      </c>
      <c r="AR121" s="37">
        <v>118.396943</v>
      </c>
      <c r="AS121" s="37">
        <v>1.081005</v>
      </c>
      <c r="AT121" s="37">
        <v>3.342947</v>
      </c>
      <c r="AU121" s="37">
        <v>1082.087282</v>
      </c>
      <c r="AV121" s="37">
        <v>30.320323</v>
      </c>
      <c r="AW121" s="37">
        <v>3.248924</v>
      </c>
      <c r="AX121" s="37">
        <v>1.011752</v>
      </c>
      <c r="AY121" s="37">
        <v>150.38404</v>
      </c>
      <c r="AZ121" s="37">
        <v>76.631259</v>
      </c>
      <c r="BA121" s="37">
        <v>1.033846</v>
      </c>
      <c r="BB121" s="37">
        <v>3.069505</v>
      </c>
      <c r="BC121" s="31">
        <v>0.133</v>
      </c>
      <c r="BD121" s="32">
        <v>0.146</v>
      </c>
      <c r="BE121" s="31">
        <f>1.75/10</f>
        <v>0.175</v>
      </c>
      <c r="BF121" s="31">
        <v>0.175</v>
      </c>
      <c r="BG121" s="31">
        <v>0.184</v>
      </c>
      <c r="BH121" s="31">
        <v>0.168</v>
      </c>
      <c r="BI121" s="33">
        <v>0.174</v>
      </c>
      <c r="BJ121" s="34"/>
      <c r="BK121" s="34"/>
      <c r="BL121" s="34"/>
      <c r="BM121" s="34"/>
      <c r="BN121" s="34"/>
      <c r="BO121" s="34"/>
      <c r="BP121" s="34"/>
      <c r="BQ121" s="35">
        <f t="shared" si="1"/>
        <v>6</v>
      </c>
      <c r="BR121" s="36">
        <v>1.3787512691524018</v>
      </c>
      <c r="BS121" s="37">
        <v>0.3078811916162786</v>
      </c>
      <c r="BT121" s="38">
        <v>0.7358987263692756</v>
      </c>
      <c r="BU121" s="39">
        <v>0.17</v>
      </c>
      <c r="BV121" s="37">
        <v>4.0500235</v>
      </c>
      <c r="BW121" s="37">
        <v>159.98075433333332</v>
      </c>
      <c r="BX121" s="37">
        <v>28.935846333333334</v>
      </c>
      <c r="BY121" s="37">
        <v>1.0134356666666666</v>
      </c>
      <c r="BZ121" s="37">
        <v>3.2847205</v>
      </c>
      <c r="CA121" s="37">
        <v>708444.4526438332</v>
      </c>
      <c r="CB121" s="37">
        <v>1278.7764795</v>
      </c>
      <c r="CC121" s="37">
        <v>0.9497701666666667</v>
      </c>
      <c r="CD121" s="37">
        <v>2.721901833333334</v>
      </c>
      <c r="CE121" s="37">
        <v>2252.320166833333</v>
      </c>
      <c r="CF121" s="37">
        <v>117.60775366666667</v>
      </c>
      <c r="CG121" s="37">
        <v>1.0929048333333333</v>
      </c>
      <c r="CH121" s="37">
        <v>3.347001666666667</v>
      </c>
      <c r="CI121" s="37">
        <v>1110.6312311666668</v>
      </c>
      <c r="CJ121" s="2">
        <v>75.85556366666667</v>
      </c>
      <c r="CK121" s="2">
        <v>1.0350754999999998</v>
      </c>
      <c r="CL121" s="2">
        <v>3.0846401666666665</v>
      </c>
      <c r="CM121" s="40">
        <f t="shared" si="2"/>
        <v>5.714285714</v>
      </c>
      <c r="CN121" s="41">
        <f t="shared" si="3"/>
        <v>5.777777778</v>
      </c>
      <c r="CO121" s="2">
        <v>6.0</v>
      </c>
      <c r="CP121" s="2">
        <v>6.0</v>
      </c>
      <c r="CQ121" s="2">
        <v>6.0</v>
      </c>
      <c r="CR121" s="2">
        <v>6.0</v>
      </c>
      <c r="CS121" s="2">
        <v>6.0</v>
      </c>
      <c r="CT121" s="2">
        <v>6.0</v>
      </c>
      <c r="CU121" s="2">
        <v>4.0</v>
      </c>
      <c r="CV121" s="2">
        <v>6.0</v>
      </c>
      <c r="CW121" s="2">
        <v>6.0</v>
      </c>
      <c r="CX121" s="2">
        <f t="shared" si="4"/>
        <v>3</v>
      </c>
      <c r="CY121" s="42" t="str">
        <f t="shared" si="42"/>
        <v>0</v>
      </c>
      <c r="CZ121" s="42" t="str">
        <f t="shared" si="6"/>
        <v>0</v>
      </c>
      <c r="DA121" s="2">
        <f t="shared" si="7"/>
        <v>0</v>
      </c>
      <c r="DB121" s="42" t="str">
        <f t="shared" si="43"/>
        <v>0</v>
      </c>
      <c r="DC121" s="42" t="str">
        <f t="shared" si="8"/>
        <v>0</v>
      </c>
      <c r="DD121" s="2">
        <v>0.0</v>
      </c>
      <c r="DE121" s="27">
        <v>1.0</v>
      </c>
      <c r="DF121" s="2">
        <v>0.0</v>
      </c>
      <c r="DG121" s="27">
        <v>1.0</v>
      </c>
      <c r="DH121" s="2">
        <v>0.0</v>
      </c>
      <c r="DI121" s="27">
        <v>1.0</v>
      </c>
      <c r="DJ121" s="2">
        <v>0.0</v>
      </c>
      <c r="DK121" s="27">
        <v>1.0</v>
      </c>
      <c r="DL121" s="2">
        <v>0.0</v>
      </c>
      <c r="DM121" s="27">
        <v>1.0</v>
      </c>
      <c r="DN121" s="2">
        <v>0.0</v>
      </c>
      <c r="DO121" s="27">
        <v>1.0</v>
      </c>
      <c r="DP121" s="2">
        <v>1.0</v>
      </c>
      <c r="DQ121" s="27">
        <v>2.0</v>
      </c>
      <c r="DR121" s="2">
        <v>0.0</v>
      </c>
      <c r="DS121" s="27">
        <v>1.0</v>
      </c>
      <c r="DT121" s="2">
        <v>0.0</v>
      </c>
      <c r="DU121" s="27">
        <v>1.0</v>
      </c>
      <c r="DV121" s="2">
        <v>2.0</v>
      </c>
      <c r="DW121" s="27">
        <v>3.0</v>
      </c>
      <c r="DX121" s="2">
        <v>0.0</v>
      </c>
      <c r="DY121" s="27">
        <v>1.0</v>
      </c>
      <c r="DZ121" s="2">
        <v>0.0</v>
      </c>
      <c r="EA121" s="27">
        <v>1.0</v>
      </c>
      <c r="EB121" s="2">
        <v>0.0</v>
      </c>
      <c r="EC121" s="27">
        <v>1.0</v>
      </c>
      <c r="ED121" s="2">
        <v>2.0</v>
      </c>
      <c r="EE121" s="27">
        <v>3.0</v>
      </c>
      <c r="EF121" s="2">
        <v>2.0</v>
      </c>
      <c r="EG121" s="27">
        <v>3.0</v>
      </c>
      <c r="EH121" s="2">
        <v>0.0</v>
      </c>
      <c r="EI121" s="27">
        <v>1.0</v>
      </c>
      <c r="EJ121" s="2" t="s">
        <v>531</v>
      </c>
      <c r="EK121" s="2" t="s">
        <v>532</v>
      </c>
      <c r="EL121" s="37">
        <v>2.0</v>
      </c>
      <c r="EM121" s="37">
        <v>1.0</v>
      </c>
      <c r="EN121" s="37">
        <v>0.0</v>
      </c>
      <c r="EO121" s="37">
        <v>0.0</v>
      </c>
      <c r="EP121" s="37">
        <v>1.0</v>
      </c>
      <c r="EQ121" s="37">
        <v>0.0</v>
      </c>
      <c r="ER121" s="37">
        <v>1.0</v>
      </c>
      <c r="ES121" s="2"/>
      <c r="ET121" s="2"/>
      <c r="EU121" s="2"/>
      <c r="EV121" s="2"/>
      <c r="EW121" s="37">
        <v>1.0</v>
      </c>
      <c r="EX121" s="2" t="s">
        <v>201</v>
      </c>
      <c r="EY121" s="43">
        <v>40909.0</v>
      </c>
      <c r="EZ121" s="2" t="s">
        <v>214</v>
      </c>
      <c r="FA121" s="2" t="s">
        <v>262</v>
      </c>
      <c r="FB121" s="2" t="s">
        <v>203</v>
      </c>
      <c r="FC121" s="2" t="s">
        <v>205</v>
      </c>
      <c r="FD121" s="2" t="s">
        <v>205</v>
      </c>
      <c r="FE121" s="37">
        <v>0.0</v>
      </c>
      <c r="FF121" s="37">
        <v>0.0</v>
      </c>
      <c r="FG121" s="37">
        <v>0.0</v>
      </c>
      <c r="FH121" s="37">
        <v>0.0</v>
      </c>
      <c r="FI121" s="37">
        <v>0.0</v>
      </c>
      <c r="FJ121" s="37">
        <v>0.0</v>
      </c>
      <c r="FK121" s="37">
        <v>1.0</v>
      </c>
      <c r="FL121" s="2"/>
      <c r="FM121" s="2" t="s">
        <v>205</v>
      </c>
      <c r="FN121" s="37">
        <v>0.0</v>
      </c>
      <c r="FO121" s="37">
        <v>0.0</v>
      </c>
      <c r="FP121" s="37">
        <v>0.0</v>
      </c>
      <c r="FQ121" s="37">
        <v>0.0</v>
      </c>
      <c r="FR121" s="37">
        <v>0.0</v>
      </c>
      <c r="FS121" s="37">
        <v>0.0</v>
      </c>
      <c r="FT121" s="37">
        <v>1.0</v>
      </c>
      <c r="FU121" s="2"/>
      <c r="FV121" s="2" t="s">
        <v>280</v>
      </c>
      <c r="FW121" s="37">
        <v>0.0</v>
      </c>
      <c r="FX121" s="37">
        <v>0.0</v>
      </c>
      <c r="FY121" s="37">
        <v>1.0</v>
      </c>
      <c r="FZ121" s="37">
        <v>0.0</v>
      </c>
      <c r="GA121" s="37">
        <v>2.0</v>
      </c>
      <c r="GB121" s="2" t="s">
        <v>270</v>
      </c>
      <c r="GC121" s="2" t="s">
        <v>533</v>
      </c>
      <c r="GD121" s="2"/>
      <c r="GE121" s="2" t="s">
        <v>534</v>
      </c>
      <c r="GF121" s="2" t="s">
        <v>209</v>
      </c>
      <c r="GG121" s="2"/>
      <c r="GH121" s="37">
        <v>3.0</v>
      </c>
      <c r="GI121" s="37">
        <v>3.0</v>
      </c>
      <c r="GJ121" s="37">
        <v>4.0</v>
      </c>
      <c r="GK121" s="37">
        <v>2.0</v>
      </c>
      <c r="GL121" s="37">
        <f t="shared" si="44"/>
        <v>6</v>
      </c>
      <c r="GM121" s="37">
        <f t="shared" si="27"/>
        <v>6</v>
      </c>
    </row>
    <row r="122" ht="15.75" customHeight="1">
      <c r="A122" s="1">
        <v>150.0</v>
      </c>
      <c r="B122" s="2" t="s">
        <v>348</v>
      </c>
      <c r="D122" s="2" t="s">
        <v>264</v>
      </c>
      <c r="E122" s="80" t="s">
        <v>535</v>
      </c>
      <c r="F122" s="79">
        <v>2.0</v>
      </c>
      <c r="G122" s="2" t="s">
        <v>214</v>
      </c>
      <c r="H122" s="2" t="s">
        <v>497</v>
      </c>
      <c r="I122" s="81">
        <v>0.0</v>
      </c>
      <c r="J122" s="81">
        <v>10.0</v>
      </c>
      <c r="K122" s="2" t="s">
        <v>530</v>
      </c>
      <c r="L122" s="82">
        <v>47488.0</v>
      </c>
      <c r="M122" s="2">
        <v>6784.0</v>
      </c>
      <c r="N122" s="29">
        <v>1.570448345334395</v>
      </c>
      <c r="O122" s="30">
        <v>0.3510418389</v>
      </c>
      <c r="P122" s="30">
        <v>0.184565387</v>
      </c>
      <c r="Q122" s="2">
        <v>3.900662</v>
      </c>
      <c r="R122" s="2">
        <v>138318.450331</v>
      </c>
      <c r="S122" s="2">
        <v>1058.398427</v>
      </c>
      <c r="T122" s="2">
        <v>0.922622</v>
      </c>
      <c r="U122" s="2">
        <v>2.79912</v>
      </c>
      <c r="V122" s="2">
        <v>1906.768212</v>
      </c>
      <c r="W122" s="2">
        <v>103.916828</v>
      </c>
      <c r="X122" s="2">
        <v>1.114229</v>
      </c>
      <c r="Y122" s="2">
        <v>3.320875</v>
      </c>
      <c r="Z122" s="2">
        <v>227.516556</v>
      </c>
      <c r="AA122" s="2">
        <v>36.830596</v>
      </c>
      <c r="AB122" s="2">
        <v>1.057976</v>
      </c>
      <c r="AC122" s="2">
        <v>3.258394</v>
      </c>
      <c r="AD122" s="2">
        <v>1550.735099</v>
      </c>
      <c r="AE122" s="2">
        <v>83.593343</v>
      </c>
      <c r="AF122" s="2">
        <v>1.053634</v>
      </c>
      <c r="AG122" s="2">
        <v>2.996423</v>
      </c>
      <c r="AH122" s="31">
        <f>1.4/10</f>
        <v>0.14</v>
      </c>
      <c r="AI122" s="29">
        <v>5.009149733692277</v>
      </c>
      <c r="AJ122" s="30">
        <v>0.2458962823223327</v>
      </c>
      <c r="AK122" s="30">
        <v>0.6372069287422741</v>
      </c>
      <c r="AL122" s="37">
        <v>3.257576</v>
      </c>
      <c r="AM122" s="37">
        <v>534883.015152</v>
      </c>
      <c r="AN122" s="37">
        <v>1215.117377</v>
      </c>
      <c r="AO122" s="37">
        <v>0.931901</v>
      </c>
      <c r="AP122" s="37">
        <v>2.685965</v>
      </c>
      <c r="AQ122" s="37">
        <v>1243.593074</v>
      </c>
      <c r="AR122" s="37">
        <v>70.841834</v>
      </c>
      <c r="AS122" s="37">
        <v>1.126968</v>
      </c>
      <c r="AT122" s="37">
        <v>3.255096</v>
      </c>
      <c r="AU122" s="37">
        <v>1484.099567</v>
      </c>
      <c r="AV122" s="37">
        <v>30.061278</v>
      </c>
      <c r="AW122" s="37">
        <v>3.169929</v>
      </c>
      <c r="AX122" s="37">
        <v>1.064561</v>
      </c>
      <c r="AY122" s="37">
        <v>293.863636</v>
      </c>
      <c r="AZ122" s="37">
        <v>64.107515</v>
      </c>
      <c r="BA122" s="37">
        <v>1.044989</v>
      </c>
      <c r="BB122" s="37">
        <v>2.910053</v>
      </c>
      <c r="BC122" s="31">
        <v>0.154</v>
      </c>
      <c r="BD122" s="32">
        <v>0.146</v>
      </c>
      <c r="BE122" s="31">
        <f>1.4/10</f>
        <v>0.14</v>
      </c>
      <c r="BF122" s="31">
        <v>0.139</v>
      </c>
      <c r="BG122" s="31">
        <v>0.137</v>
      </c>
      <c r="BH122" s="31">
        <v>0.166</v>
      </c>
      <c r="BI122" s="33">
        <v>0.174</v>
      </c>
      <c r="BJ122" s="33">
        <v>0.137</v>
      </c>
      <c r="BK122" s="33">
        <v>0.17</v>
      </c>
      <c r="BL122" s="34"/>
      <c r="BM122" s="34"/>
      <c r="BN122" s="34"/>
      <c r="BO122" s="34"/>
      <c r="BP122" s="34"/>
      <c r="BQ122" s="35">
        <f t="shared" si="1"/>
        <v>8</v>
      </c>
      <c r="BR122" s="36">
        <v>1.2923221259245623</v>
      </c>
      <c r="BS122" s="37">
        <v>0.19638513886667916</v>
      </c>
      <c r="BT122" s="38">
        <v>0.6146084477392205</v>
      </c>
      <c r="BU122" s="39">
        <v>0.151</v>
      </c>
      <c r="BV122" s="37">
        <v>3.56302925</v>
      </c>
      <c r="BW122" s="37">
        <v>182.46410450000002</v>
      </c>
      <c r="BX122" s="37">
        <v>26.574481125</v>
      </c>
      <c r="BY122" s="37">
        <v>1.034321625</v>
      </c>
      <c r="BZ122" s="37">
        <v>3.2379948749999996</v>
      </c>
      <c r="CA122" s="37">
        <v>761156.038952125</v>
      </c>
      <c r="CB122" s="37">
        <v>1272.4838157499998</v>
      </c>
      <c r="CC122" s="37">
        <v>0.950716625</v>
      </c>
      <c r="CD122" s="37">
        <v>2.718349375</v>
      </c>
      <c r="CE122" s="37">
        <v>1730.98788</v>
      </c>
      <c r="CF122" s="37">
        <v>85.4763345</v>
      </c>
      <c r="CG122" s="37">
        <v>1.116433125</v>
      </c>
      <c r="CH122" s="37">
        <v>3.270729125</v>
      </c>
      <c r="CI122" s="37">
        <v>1293.4607445</v>
      </c>
      <c r="CJ122" s="2">
        <v>64.725780625</v>
      </c>
      <c r="CK122" s="2">
        <v>1.0459325</v>
      </c>
      <c r="CL122" s="2">
        <v>2.9657311249999996</v>
      </c>
      <c r="CM122" s="40">
        <f t="shared" si="2"/>
        <v>5.285714286</v>
      </c>
      <c r="CN122" s="41">
        <f t="shared" si="3"/>
        <v>5.444444444</v>
      </c>
      <c r="CO122" s="2">
        <v>6.0</v>
      </c>
      <c r="CP122" s="2">
        <v>6.0</v>
      </c>
      <c r="CQ122" s="2">
        <v>1.0</v>
      </c>
      <c r="CR122" s="2">
        <v>6.0</v>
      </c>
      <c r="CS122" s="2">
        <v>6.0</v>
      </c>
      <c r="CT122" s="2">
        <v>6.0</v>
      </c>
      <c r="CU122" s="2">
        <v>6.0</v>
      </c>
      <c r="CV122" s="2">
        <v>6.0</v>
      </c>
      <c r="CW122" s="2">
        <v>6.0</v>
      </c>
      <c r="CX122" s="2">
        <f t="shared" si="4"/>
        <v>2</v>
      </c>
      <c r="CY122" s="42" t="str">
        <f t="shared" si="42"/>
        <v>0</v>
      </c>
      <c r="CZ122" s="42" t="str">
        <f t="shared" si="6"/>
        <v>0</v>
      </c>
      <c r="DA122" s="2">
        <f t="shared" si="7"/>
        <v>0</v>
      </c>
      <c r="DB122" s="42" t="str">
        <f t="shared" si="43"/>
        <v>0</v>
      </c>
      <c r="DC122" s="42" t="str">
        <f t="shared" si="8"/>
        <v>0</v>
      </c>
      <c r="DD122" s="2">
        <v>0.0</v>
      </c>
      <c r="DE122" s="27">
        <v>1.0</v>
      </c>
      <c r="DF122" s="2">
        <v>0.0</v>
      </c>
      <c r="DG122" s="27">
        <v>1.0</v>
      </c>
      <c r="DH122" s="2">
        <v>0.0</v>
      </c>
      <c r="DI122" s="27">
        <v>1.0</v>
      </c>
      <c r="DJ122" s="2">
        <v>0.0</v>
      </c>
      <c r="DK122" s="27">
        <v>1.0</v>
      </c>
      <c r="DL122" s="2">
        <v>0.0</v>
      </c>
      <c r="DM122" s="27">
        <v>1.0</v>
      </c>
      <c r="DN122" s="2">
        <v>0.0</v>
      </c>
      <c r="DO122" s="27">
        <v>1.0</v>
      </c>
      <c r="DP122" s="2">
        <v>0.0</v>
      </c>
      <c r="DQ122" s="27">
        <v>1.0</v>
      </c>
      <c r="DR122" s="2">
        <v>0.0</v>
      </c>
      <c r="DS122" s="27">
        <v>1.0</v>
      </c>
      <c r="DT122" s="2">
        <v>0.0</v>
      </c>
      <c r="DU122" s="27">
        <v>1.0</v>
      </c>
      <c r="DV122" s="2">
        <v>2.0</v>
      </c>
      <c r="DW122" s="27">
        <v>3.0</v>
      </c>
      <c r="DX122" s="2">
        <v>0.0</v>
      </c>
      <c r="DY122" s="27">
        <v>1.0</v>
      </c>
      <c r="DZ122" s="2">
        <v>0.0</v>
      </c>
      <c r="EA122" s="27">
        <v>1.0</v>
      </c>
      <c r="EB122" s="2">
        <v>0.0</v>
      </c>
      <c r="EC122" s="27">
        <v>1.0</v>
      </c>
      <c r="ED122" s="2">
        <v>2.0</v>
      </c>
      <c r="EE122" s="27">
        <v>3.0</v>
      </c>
      <c r="EF122" s="2">
        <v>0.0</v>
      </c>
      <c r="EG122" s="27">
        <v>1.0</v>
      </c>
      <c r="EH122" s="2">
        <v>2.0</v>
      </c>
      <c r="EI122" s="27">
        <v>3.0</v>
      </c>
      <c r="EJ122" s="2" t="s">
        <v>199</v>
      </c>
      <c r="EK122" s="2" t="s">
        <v>536</v>
      </c>
      <c r="EL122" s="37">
        <v>5.0</v>
      </c>
      <c r="EM122" s="37">
        <v>3.0</v>
      </c>
      <c r="EN122" s="37">
        <v>0.0</v>
      </c>
      <c r="EO122" s="37">
        <v>0.0</v>
      </c>
      <c r="EP122" s="37">
        <v>1.0</v>
      </c>
      <c r="EQ122" s="37">
        <v>1.0</v>
      </c>
      <c r="ER122" s="37">
        <v>1.0</v>
      </c>
      <c r="ES122" s="2"/>
      <c r="ET122" s="2"/>
      <c r="EU122" s="2"/>
      <c r="EV122" s="2"/>
      <c r="EW122" s="37">
        <v>2.0</v>
      </c>
      <c r="EX122" s="2" t="s">
        <v>201</v>
      </c>
      <c r="EY122" s="43">
        <v>41122.0</v>
      </c>
      <c r="EZ122" s="2" t="s">
        <v>214</v>
      </c>
      <c r="FA122" s="2" t="s">
        <v>262</v>
      </c>
      <c r="FB122" s="2" t="s">
        <v>203</v>
      </c>
      <c r="FC122" s="2" t="s">
        <v>205</v>
      </c>
      <c r="FD122" s="2" t="s">
        <v>343</v>
      </c>
      <c r="FE122" s="37">
        <v>1.0</v>
      </c>
      <c r="FF122" s="37">
        <v>0.0</v>
      </c>
      <c r="FG122" s="37">
        <v>0.0</v>
      </c>
      <c r="FH122" s="37">
        <v>0.0</v>
      </c>
      <c r="FI122" s="37">
        <v>0.0</v>
      </c>
      <c r="FJ122" s="37">
        <v>0.0</v>
      </c>
      <c r="FK122" s="37">
        <v>1.0</v>
      </c>
      <c r="FL122" s="2"/>
      <c r="FM122" s="2" t="s">
        <v>343</v>
      </c>
      <c r="FN122" s="37">
        <v>1.0</v>
      </c>
      <c r="FO122" s="37">
        <v>0.0</v>
      </c>
      <c r="FP122" s="37">
        <v>0.0</v>
      </c>
      <c r="FQ122" s="37">
        <v>0.0</v>
      </c>
      <c r="FR122" s="37">
        <v>0.0</v>
      </c>
      <c r="FS122" s="37">
        <v>0.0</v>
      </c>
      <c r="FT122" s="37">
        <v>1.0</v>
      </c>
      <c r="FU122" s="2"/>
      <c r="FV122" s="2" t="s">
        <v>206</v>
      </c>
      <c r="FW122" s="37">
        <v>0.0</v>
      </c>
      <c r="FX122" s="37">
        <v>1.0</v>
      </c>
      <c r="FY122" s="37">
        <v>0.0</v>
      </c>
      <c r="FZ122" s="37">
        <v>0.0</v>
      </c>
      <c r="GA122" s="37">
        <v>3.0</v>
      </c>
      <c r="GB122" s="2" t="s">
        <v>298</v>
      </c>
      <c r="GC122" s="2" t="s">
        <v>208</v>
      </c>
      <c r="GD122" s="37">
        <v>4.0</v>
      </c>
      <c r="GE122" s="2"/>
      <c r="GF122" s="2" t="s">
        <v>209</v>
      </c>
      <c r="GG122" s="2"/>
      <c r="GH122" s="37">
        <v>2.0</v>
      </c>
      <c r="GI122" s="37">
        <v>2.0</v>
      </c>
      <c r="GJ122" s="37">
        <v>3.0</v>
      </c>
      <c r="GK122" s="37">
        <v>0.0</v>
      </c>
      <c r="GL122" s="37">
        <f t="shared" si="44"/>
        <v>4</v>
      </c>
      <c r="GM122" s="37">
        <f t="shared" si="27"/>
        <v>3</v>
      </c>
    </row>
    <row r="123" ht="15.75" customHeight="1">
      <c r="A123" s="96">
        <v>152.0</v>
      </c>
      <c r="B123" s="24" t="s">
        <v>314</v>
      </c>
      <c r="C123" s="24"/>
      <c r="D123" s="24" t="s">
        <v>239</v>
      </c>
      <c r="E123" s="97" t="s">
        <v>537</v>
      </c>
      <c r="F123" s="2">
        <v>2.0</v>
      </c>
      <c r="G123" s="2" t="s">
        <v>214</v>
      </c>
      <c r="H123" s="2" t="s">
        <v>497</v>
      </c>
      <c r="I123" s="81">
        <v>0.0</v>
      </c>
      <c r="J123" s="81">
        <v>10.0</v>
      </c>
      <c r="K123" s="2" t="s">
        <v>530</v>
      </c>
      <c r="L123" s="82">
        <v>26178.0</v>
      </c>
      <c r="M123" s="2">
        <v>3739.7</v>
      </c>
      <c r="N123" s="29">
        <v>1.407889077227309</v>
      </c>
      <c r="O123" s="30">
        <v>0.4503778234</v>
      </c>
      <c r="P123" s="30">
        <v>0.2778539692</v>
      </c>
      <c r="Q123" s="2">
        <v>4.084615</v>
      </c>
      <c r="R123" s="2">
        <v>414769.323077</v>
      </c>
      <c r="S123" s="2">
        <v>1101.821661</v>
      </c>
      <c r="T123" s="2">
        <v>0.95482</v>
      </c>
      <c r="U123" s="2">
        <v>2.831905</v>
      </c>
      <c r="V123" s="2">
        <v>3010.284615</v>
      </c>
      <c r="W123" s="2">
        <v>126.138376</v>
      </c>
      <c r="X123" s="2">
        <v>1.117999</v>
      </c>
      <c r="Y123" s="2">
        <v>3.356004</v>
      </c>
      <c r="Z123" s="2">
        <v>195.861538</v>
      </c>
      <c r="AA123" s="2">
        <v>35.453185</v>
      </c>
      <c r="AB123" s="2">
        <v>1.028363</v>
      </c>
      <c r="AC123" s="2">
        <v>3.297472</v>
      </c>
      <c r="AD123" s="2">
        <v>1421.107692</v>
      </c>
      <c r="AE123" s="2">
        <v>84.353457</v>
      </c>
      <c r="AF123" s="2">
        <v>1.041925</v>
      </c>
      <c r="AG123" s="2">
        <v>3.035026</v>
      </c>
      <c r="AH123" s="31">
        <f>1.35/10</f>
        <v>0.135</v>
      </c>
      <c r="AI123" s="29">
        <v>5.014920682119825</v>
      </c>
      <c r="AJ123" s="30">
        <v>0.2692742258268204</v>
      </c>
      <c r="AK123" s="30">
        <v>0.6882901683188244</v>
      </c>
      <c r="AL123" s="37">
        <v>3.382134</v>
      </c>
      <c r="AM123" s="37">
        <v>740641.004963</v>
      </c>
      <c r="AN123" s="37">
        <v>1253.785623</v>
      </c>
      <c r="AO123" s="37">
        <v>0.950871</v>
      </c>
      <c r="AP123" s="37">
        <v>2.707794</v>
      </c>
      <c r="AQ123" s="37">
        <v>1422.903226</v>
      </c>
      <c r="AR123" s="37">
        <v>78.427373</v>
      </c>
      <c r="AS123" s="37">
        <v>1.11771</v>
      </c>
      <c r="AT123" s="37">
        <v>3.266797</v>
      </c>
      <c r="AU123" s="37">
        <v>1431.727047</v>
      </c>
      <c r="AV123" s="37">
        <v>30.275387</v>
      </c>
      <c r="AW123" s="37">
        <v>3.2118</v>
      </c>
      <c r="AX123" s="37">
        <v>1.046838</v>
      </c>
      <c r="AY123" s="37">
        <v>248.399504</v>
      </c>
      <c r="AZ123" s="37">
        <v>65.603789</v>
      </c>
      <c r="BA123" s="37">
        <v>1.047</v>
      </c>
      <c r="BB123" s="37">
        <v>2.940598</v>
      </c>
      <c r="BC123" s="31">
        <v>0.149</v>
      </c>
      <c r="BD123" s="32">
        <v>0.146</v>
      </c>
      <c r="BE123" s="31">
        <f>1.35/10</f>
        <v>0.135</v>
      </c>
      <c r="BF123" s="31">
        <v>0.14</v>
      </c>
      <c r="BG123" s="31">
        <v>0.171</v>
      </c>
      <c r="BH123" s="31">
        <v>0.162</v>
      </c>
      <c r="BI123" s="98"/>
      <c r="BJ123" s="98"/>
      <c r="BK123" s="98"/>
      <c r="BL123" s="34"/>
      <c r="BM123" s="34"/>
      <c r="BN123" s="34"/>
      <c r="BO123" s="34"/>
      <c r="BP123" s="34"/>
      <c r="BQ123" s="15">
        <f t="shared" si="1"/>
        <v>5</v>
      </c>
      <c r="BR123" s="38">
        <v>1.3963689183917198</v>
      </c>
      <c r="BS123" s="2">
        <v>0.24779839063015038</v>
      </c>
      <c r="BT123" s="37">
        <v>0.7066328919722349</v>
      </c>
      <c r="BU123" s="39">
        <v>0.151</v>
      </c>
      <c r="BV123" s="2">
        <v>4.0822222</v>
      </c>
      <c r="BW123" s="2">
        <v>1208267.3008474</v>
      </c>
      <c r="BX123" s="2">
        <v>1320.1047122</v>
      </c>
      <c r="BY123" s="2">
        <v>0.9756534</v>
      </c>
      <c r="BZ123" s="2">
        <v>2.7452326</v>
      </c>
      <c r="CA123" s="2">
        <v>2642.3048183999995</v>
      </c>
      <c r="CB123" s="2">
        <v>118.650127</v>
      </c>
      <c r="CC123" s="2">
        <v>1.097051</v>
      </c>
      <c r="CD123" s="2">
        <v>3.3426370000000007</v>
      </c>
      <c r="CE123" s="2">
        <v>110.5235136</v>
      </c>
      <c r="CF123" s="2">
        <v>25.5731556</v>
      </c>
      <c r="CG123" s="2">
        <v>0.9796263999999999</v>
      </c>
      <c r="CH123" s="2">
        <v>3.3241004000000003</v>
      </c>
      <c r="CI123" s="2">
        <v>833.0225574</v>
      </c>
      <c r="CJ123" s="2">
        <v>66.307638</v>
      </c>
      <c r="CK123" s="2">
        <v>1.0288974000000002</v>
      </c>
      <c r="CL123" s="2">
        <v>3.0869398</v>
      </c>
      <c r="CM123" s="40">
        <f t="shared" si="2"/>
        <v>6</v>
      </c>
      <c r="CN123" s="41">
        <f t="shared" si="3"/>
        <v>6</v>
      </c>
      <c r="CO123" s="2">
        <v>6.0</v>
      </c>
      <c r="CP123" s="2">
        <v>6.0</v>
      </c>
      <c r="CQ123" s="2">
        <v>6.0</v>
      </c>
      <c r="CR123" s="2">
        <v>6.0</v>
      </c>
      <c r="CS123" s="2">
        <v>6.0</v>
      </c>
      <c r="CT123" s="2">
        <v>6.0</v>
      </c>
      <c r="CU123" s="2">
        <v>6.0</v>
      </c>
      <c r="CV123" s="2">
        <v>6.0</v>
      </c>
      <c r="CW123" s="2">
        <v>6.0</v>
      </c>
      <c r="CX123" s="2">
        <f t="shared" si="4"/>
        <v>5</v>
      </c>
      <c r="CY123" s="42" t="str">
        <f t="shared" si="42"/>
        <v>0</v>
      </c>
      <c r="CZ123" s="42" t="str">
        <f t="shared" si="6"/>
        <v>0</v>
      </c>
      <c r="DA123" s="2">
        <f t="shared" si="7"/>
        <v>0</v>
      </c>
      <c r="DB123" s="42" t="str">
        <f t="shared" si="43"/>
        <v>0</v>
      </c>
      <c r="DC123" s="42" t="str">
        <f t="shared" si="8"/>
        <v>0</v>
      </c>
      <c r="DD123" s="2">
        <v>0.0</v>
      </c>
      <c r="DE123" s="2">
        <v>1.0</v>
      </c>
      <c r="DF123" s="2">
        <v>0.0</v>
      </c>
      <c r="DG123" s="2">
        <v>1.0</v>
      </c>
      <c r="DH123" s="2">
        <v>0.0</v>
      </c>
      <c r="DI123" s="2">
        <v>1.0</v>
      </c>
      <c r="DJ123" s="2">
        <v>0.0</v>
      </c>
      <c r="DK123" s="2">
        <v>1.0</v>
      </c>
      <c r="DL123" s="2">
        <v>0.0</v>
      </c>
      <c r="DM123" s="2">
        <v>1.0</v>
      </c>
      <c r="DN123" s="2">
        <v>1.0</v>
      </c>
      <c r="DO123" s="2">
        <v>2.0</v>
      </c>
      <c r="DP123" s="2">
        <v>1.0</v>
      </c>
      <c r="DQ123" s="2">
        <v>2.0</v>
      </c>
      <c r="DR123" s="2">
        <v>1.0</v>
      </c>
      <c r="DS123" s="2">
        <v>2.0</v>
      </c>
      <c r="DT123" s="2">
        <v>0.0</v>
      </c>
      <c r="DU123" s="2">
        <v>1.0</v>
      </c>
      <c r="DV123" s="2">
        <v>2.0</v>
      </c>
      <c r="DW123" s="2">
        <v>3.0</v>
      </c>
      <c r="DX123" s="2">
        <v>0.0</v>
      </c>
      <c r="DY123" s="2">
        <v>1.0</v>
      </c>
      <c r="DZ123" s="2">
        <v>0.0</v>
      </c>
      <c r="EA123" s="2">
        <v>1.0</v>
      </c>
      <c r="EB123" s="2">
        <v>0.0</v>
      </c>
      <c r="EC123" s="2">
        <v>1.0</v>
      </c>
      <c r="ED123" s="2">
        <v>2.0</v>
      </c>
      <c r="EE123" s="2">
        <v>3.0</v>
      </c>
      <c r="EF123" s="2">
        <v>2.0</v>
      </c>
      <c r="EG123" s="2">
        <v>3.0</v>
      </c>
      <c r="EH123" s="2">
        <v>0.0</v>
      </c>
      <c r="EI123" s="2">
        <v>1.0</v>
      </c>
      <c r="EJ123" s="2" t="s">
        <v>538</v>
      </c>
      <c r="EK123" s="2" t="s">
        <v>506</v>
      </c>
      <c r="EL123" s="37">
        <v>6.0</v>
      </c>
      <c r="EM123" s="37">
        <v>3.0</v>
      </c>
      <c r="EN123" s="37">
        <v>0.0</v>
      </c>
      <c r="EO123" s="37">
        <v>0.0</v>
      </c>
      <c r="EP123" s="37">
        <v>2.0</v>
      </c>
      <c r="EQ123" s="37">
        <v>1.0</v>
      </c>
      <c r="ER123" s="37">
        <v>1.0</v>
      </c>
      <c r="ES123" s="2"/>
      <c r="ET123" s="2"/>
      <c r="EU123" s="2"/>
      <c r="EV123" s="2"/>
      <c r="EW123" s="37">
        <v>1.0</v>
      </c>
      <c r="EX123" s="2" t="s">
        <v>201</v>
      </c>
      <c r="EY123" s="43">
        <v>40940.0</v>
      </c>
      <c r="EZ123" s="2" t="s">
        <v>214</v>
      </c>
      <c r="FA123" s="2" t="s">
        <v>262</v>
      </c>
      <c r="FB123" s="2" t="s">
        <v>233</v>
      </c>
      <c r="FC123" s="2" t="s">
        <v>204</v>
      </c>
      <c r="FD123" s="2" t="s">
        <v>205</v>
      </c>
      <c r="FE123" s="37">
        <v>0.0</v>
      </c>
      <c r="FF123" s="37">
        <v>0.0</v>
      </c>
      <c r="FG123" s="37">
        <v>0.0</v>
      </c>
      <c r="FH123" s="37">
        <v>0.0</v>
      </c>
      <c r="FI123" s="37">
        <v>0.0</v>
      </c>
      <c r="FJ123" s="37">
        <v>0.0</v>
      </c>
      <c r="FK123" s="37">
        <v>1.0</v>
      </c>
      <c r="FL123" s="2"/>
      <c r="FM123" s="2" t="s">
        <v>205</v>
      </c>
      <c r="FN123" s="37">
        <v>0.0</v>
      </c>
      <c r="FO123" s="37">
        <v>0.0</v>
      </c>
      <c r="FP123" s="37">
        <v>0.0</v>
      </c>
      <c r="FQ123" s="37">
        <v>0.0</v>
      </c>
      <c r="FR123" s="37">
        <v>0.0</v>
      </c>
      <c r="FS123" s="37">
        <v>0.0</v>
      </c>
      <c r="FT123" s="37">
        <v>1.0</v>
      </c>
      <c r="FU123" s="2"/>
      <c r="FV123" s="2" t="s">
        <v>280</v>
      </c>
      <c r="FW123" s="37">
        <v>0.0</v>
      </c>
      <c r="FX123" s="37">
        <v>0.0</v>
      </c>
      <c r="FY123" s="37">
        <v>0.0</v>
      </c>
      <c r="FZ123" s="37">
        <v>1.0</v>
      </c>
      <c r="GA123" s="37">
        <v>4.0</v>
      </c>
      <c r="GB123" s="2" t="s">
        <v>354</v>
      </c>
      <c r="GC123" s="2" t="s">
        <v>263</v>
      </c>
      <c r="GD123" s="37">
        <v>4.0</v>
      </c>
      <c r="GE123" s="2"/>
      <c r="GF123" s="2" t="s">
        <v>209</v>
      </c>
      <c r="GG123" s="2"/>
      <c r="GH123" s="37"/>
      <c r="GI123" s="37"/>
      <c r="GJ123" s="37"/>
      <c r="GK123" s="37"/>
      <c r="GL123" s="37"/>
      <c r="GM123" s="37"/>
    </row>
    <row r="124" ht="15.75" customHeight="1">
      <c r="A124" s="1">
        <v>153.0</v>
      </c>
      <c r="B124" s="2" t="s">
        <v>264</v>
      </c>
      <c r="C124" s="81"/>
      <c r="D124" s="2" t="s">
        <v>539</v>
      </c>
      <c r="E124" s="80" t="s">
        <v>540</v>
      </c>
      <c r="F124" s="2">
        <v>2.0</v>
      </c>
      <c r="G124" s="2" t="s">
        <v>214</v>
      </c>
      <c r="H124" s="2" t="s">
        <v>497</v>
      </c>
      <c r="I124" s="81">
        <v>0.0</v>
      </c>
      <c r="J124" s="81">
        <v>10.0</v>
      </c>
      <c r="K124" s="2" t="s">
        <v>530</v>
      </c>
      <c r="L124" s="82">
        <v>69715.0</v>
      </c>
      <c r="M124" s="2">
        <v>9959.3</v>
      </c>
      <c r="N124" s="29">
        <v>2.100848810290605</v>
      </c>
      <c r="O124" s="30">
        <v>0.4666014412289538</v>
      </c>
      <c r="P124" s="30">
        <v>0.8650822870671254</v>
      </c>
      <c r="Q124" s="2">
        <v>4.558824</v>
      </c>
      <c r="R124" s="2">
        <v>456229.933824</v>
      </c>
      <c r="S124" s="2">
        <v>1147.383528</v>
      </c>
      <c r="T124" s="2">
        <v>0.994453</v>
      </c>
      <c r="U124" s="2">
        <v>2.866306</v>
      </c>
      <c r="V124" s="2">
        <v>4559.941176</v>
      </c>
      <c r="W124" s="2">
        <v>191.994103</v>
      </c>
      <c r="X124" s="2">
        <v>1.103914</v>
      </c>
      <c r="Y124" s="2">
        <v>3.473446</v>
      </c>
      <c r="Z124" s="2">
        <v>191.963235</v>
      </c>
      <c r="AA124" s="2">
        <v>38.931904</v>
      </c>
      <c r="AB124" s="2">
        <v>1.041723</v>
      </c>
      <c r="AC124" s="2">
        <v>3.312584</v>
      </c>
      <c r="AD124" s="2">
        <v>1611.573529</v>
      </c>
      <c r="AE124" s="2">
        <v>107.78726</v>
      </c>
      <c r="AF124" s="2">
        <v>1.075947</v>
      </c>
      <c r="AG124" s="2">
        <v>3.213195</v>
      </c>
      <c r="AH124" s="31">
        <v>0.123</v>
      </c>
      <c r="AI124" s="40">
        <v>7.143322079723328</v>
      </c>
      <c r="AJ124" s="41">
        <v>0.4923238276096408</v>
      </c>
      <c r="AK124" s="41">
        <v>0.8615748541832067</v>
      </c>
      <c r="AL124" s="37">
        <v>4.063415</v>
      </c>
      <c r="AM124" s="37">
        <v>594788.360976</v>
      </c>
      <c r="AN124" s="37">
        <v>1248.140398</v>
      </c>
      <c r="AO124" s="37">
        <v>0.93095</v>
      </c>
      <c r="AP124" s="37">
        <v>2.704607</v>
      </c>
      <c r="AQ124" s="37">
        <v>3008.931707</v>
      </c>
      <c r="AR124" s="37">
        <v>140.770597</v>
      </c>
      <c r="AS124" s="37">
        <v>1.070037</v>
      </c>
      <c r="AT124" s="37">
        <v>3.38813</v>
      </c>
      <c r="AU124" s="37">
        <v>1103.597561</v>
      </c>
      <c r="AV124" s="37">
        <v>31.271426</v>
      </c>
      <c r="AW124" s="37">
        <v>3.273447</v>
      </c>
      <c r="AX124" s="37">
        <v>0.995746</v>
      </c>
      <c r="AY124" s="37">
        <v>142.253659</v>
      </c>
      <c r="AZ124" s="37">
        <v>83.279542</v>
      </c>
      <c r="BA124" s="37">
        <v>1.026828</v>
      </c>
      <c r="BB124" s="37">
        <v>3.117955</v>
      </c>
      <c r="BC124" s="31">
        <v>0.125</v>
      </c>
      <c r="BD124" s="32">
        <v>0.146</v>
      </c>
      <c r="BE124" s="31">
        <v>0.123</v>
      </c>
      <c r="BF124" s="31">
        <v>0.178</v>
      </c>
      <c r="BG124" s="31">
        <v>0.129</v>
      </c>
      <c r="BH124" s="31">
        <v>0.151</v>
      </c>
      <c r="BI124" s="33">
        <v>0.162</v>
      </c>
      <c r="BJ124" s="33">
        <v>0.167</v>
      </c>
      <c r="BK124" s="33"/>
      <c r="BL124" s="33"/>
      <c r="BM124" s="33"/>
      <c r="BN124" s="33"/>
      <c r="BO124" s="33"/>
      <c r="BP124" s="33"/>
      <c r="BQ124" s="35">
        <f t="shared" si="1"/>
        <v>7</v>
      </c>
      <c r="BR124" s="36">
        <v>1.4355299700878636</v>
      </c>
      <c r="BS124" s="37">
        <v>0.2901696508704326</v>
      </c>
      <c r="BT124" s="38">
        <v>0.8580988312073202</v>
      </c>
      <c r="BU124" s="39">
        <v>0.151</v>
      </c>
      <c r="BV124" s="37">
        <v>4.034267857142857</v>
      </c>
      <c r="BW124" s="37">
        <v>164.52178414285711</v>
      </c>
      <c r="BX124" s="37">
        <v>28.555122428571426</v>
      </c>
      <c r="BY124" s="37">
        <v>0.9651609999999999</v>
      </c>
      <c r="BZ124" s="37">
        <v>3.271033142857143</v>
      </c>
      <c r="CA124" s="37">
        <v>1155997.3839334284</v>
      </c>
      <c r="CB124" s="37">
        <v>1299.9974708571426</v>
      </c>
      <c r="CC124" s="37">
        <v>0.9774658571428573</v>
      </c>
      <c r="CD124" s="37">
        <v>2.7338815714285714</v>
      </c>
      <c r="CE124" s="37">
        <v>2816.957268571429</v>
      </c>
      <c r="CF124" s="37">
        <v>125.55471142857142</v>
      </c>
      <c r="CG124" s="37">
        <v>1.088620857142857</v>
      </c>
      <c r="CH124" s="37">
        <v>3.3549104285714284</v>
      </c>
      <c r="CI124" s="37">
        <v>1210.2828957142858</v>
      </c>
      <c r="CJ124" s="2">
        <v>75.36515185714286</v>
      </c>
      <c r="CK124" s="2">
        <v>1.0254655714285714</v>
      </c>
      <c r="CL124" s="2">
        <v>3.0744171428571434</v>
      </c>
      <c r="CM124" s="73">
        <f t="shared" si="2"/>
        <v>4.714285714</v>
      </c>
      <c r="CN124" s="74">
        <f t="shared" si="3"/>
        <v>5</v>
      </c>
      <c r="CO124" s="27">
        <v>5.0</v>
      </c>
      <c r="CP124" s="27">
        <v>4.0</v>
      </c>
      <c r="CQ124" s="27">
        <v>5.0</v>
      </c>
      <c r="CR124" s="27">
        <v>4.0</v>
      </c>
      <c r="CS124" s="27">
        <v>5.0</v>
      </c>
      <c r="CT124" s="27">
        <v>4.0</v>
      </c>
      <c r="CU124" s="27">
        <v>6.0</v>
      </c>
      <c r="CV124" s="27">
        <v>6.0</v>
      </c>
      <c r="CW124" s="27">
        <v>6.0</v>
      </c>
      <c r="CX124" s="27">
        <f t="shared" si="4"/>
        <v>8</v>
      </c>
      <c r="CY124" s="75" t="str">
        <f t="shared" si="42"/>
        <v>0</v>
      </c>
      <c r="CZ124" s="75" t="str">
        <f t="shared" si="6"/>
        <v>0</v>
      </c>
      <c r="DA124" s="27">
        <f t="shared" si="7"/>
        <v>6</v>
      </c>
      <c r="DB124" s="75">
        <v>2.0</v>
      </c>
      <c r="DC124" s="75" t="str">
        <f t="shared" si="8"/>
        <v>1</v>
      </c>
      <c r="DD124" s="27">
        <v>1.0</v>
      </c>
      <c r="DE124" s="27">
        <v>2.0</v>
      </c>
      <c r="DF124" s="27">
        <v>0.0</v>
      </c>
      <c r="DG124" s="27">
        <v>1.0</v>
      </c>
      <c r="DH124" s="27">
        <v>1.0</v>
      </c>
      <c r="DI124" s="27">
        <v>2.0</v>
      </c>
      <c r="DJ124" s="27">
        <v>0.0</v>
      </c>
      <c r="DK124" s="27">
        <v>1.0</v>
      </c>
      <c r="DL124" s="27">
        <v>0.0</v>
      </c>
      <c r="DM124" s="27">
        <v>1.0</v>
      </c>
      <c r="DN124" s="27">
        <v>2.0</v>
      </c>
      <c r="DO124" s="27">
        <v>3.0</v>
      </c>
      <c r="DP124" s="27">
        <v>1.0</v>
      </c>
      <c r="DQ124" s="27">
        <v>2.0</v>
      </c>
      <c r="DR124" s="27">
        <v>1.0</v>
      </c>
      <c r="DS124" s="27">
        <v>2.0</v>
      </c>
      <c r="DT124" s="27">
        <v>0.0</v>
      </c>
      <c r="DU124" s="27">
        <v>1.0</v>
      </c>
      <c r="DV124" s="27">
        <v>2.0</v>
      </c>
      <c r="DW124" s="27">
        <v>3.0</v>
      </c>
      <c r="DX124" s="27">
        <v>2.0</v>
      </c>
      <c r="DY124" s="27">
        <v>3.0</v>
      </c>
      <c r="DZ124" s="27">
        <v>2.0</v>
      </c>
      <c r="EA124" s="27">
        <v>3.0</v>
      </c>
      <c r="EB124" s="27">
        <v>2.0</v>
      </c>
      <c r="EC124" s="27">
        <v>3.0</v>
      </c>
      <c r="ED124" s="27">
        <v>1.0</v>
      </c>
      <c r="EE124" s="27">
        <v>2.0</v>
      </c>
      <c r="EF124" s="27">
        <v>2.0</v>
      </c>
      <c r="EG124" s="27">
        <v>3.0</v>
      </c>
      <c r="EH124" s="27">
        <v>0.0</v>
      </c>
      <c r="EI124" s="27">
        <v>1.0</v>
      </c>
      <c r="EJ124" s="2" t="s">
        <v>199</v>
      </c>
      <c r="EK124" s="2" t="s">
        <v>499</v>
      </c>
      <c r="EL124" s="37">
        <v>4.0</v>
      </c>
      <c r="EM124" s="37">
        <v>2.0</v>
      </c>
      <c r="EN124" s="37">
        <v>1.0</v>
      </c>
      <c r="EO124" s="37">
        <v>0.0</v>
      </c>
      <c r="EP124" s="37">
        <v>1.0</v>
      </c>
      <c r="EQ124" s="37">
        <v>0.0</v>
      </c>
      <c r="ER124" s="37">
        <v>1.0</v>
      </c>
      <c r="ES124" s="2"/>
      <c r="ET124" s="2"/>
      <c r="EU124" s="2"/>
      <c r="EV124" s="2"/>
      <c r="EW124" s="37">
        <v>3.0</v>
      </c>
      <c r="EX124" s="2" t="s">
        <v>201</v>
      </c>
      <c r="EY124" s="43">
        <v>40969.0</v>
      </c>
      <c r="EZ124" s="2" t="s">
        <v>214</v>
      </c>
      <c r="FA124" s="2" t="s">
        <v>262</v>
      </c>
      <c r="FB124" s="2" t="s">
        <v>203</v>
      </c>
      <c r="FC124" s="2" t="s">
        <v>204</v>
      </c>
      <c r="FD124" s="2" t="s">
        <v>204</v>
      </c>
      <c r="FE124" s="37">
        <v>0.0</v>
      </c>
      <c r="FF124" s="37">
        <v>0.0</v>
      </c>
      <c r="FG124" s="37">
        <v>1.0</v>
      </c>
      <c r="FH124" s="37">
        <v>0.0</v>
      </c>
      <c r="FI124" s="37">
        <v>0.0</v>
      </c>
      <c r="FJ124" s="37">
        <v>0.0</v>
      </c>
      <c r="FK124" s="37">
        <v>1.0</v>
      </c>
      <c r="FL124" s="2"/>
      <c r="FM124" s="2" t="s">
        <v>204</v>
      </c>
      <c r="FN124" s="37">
        <v>0.0</v>
      </c>
      <c r="FO124" s="37">
        <v>0.0</v>
      </c>
      <c r="FP124" s="37">
        <v>1.0</v>
      </c>
      <c r="FQ124" s="37">
        <v>0.0</v>
      </c>
      <c r="FR124" s="37">
        <v>0.0</v>
      </c>
      <c r="FS124" s="37">
        <v>0.0</v>
      </c>
      <c r="FT124" s="37">
        <v>1.0</v>
      </c>
      <c r="FU124" s="2"/>
      <c r="FV124" s="2" t="s">
        <v>280</v>
      </c>
      <c r="FW124" s="37">
        <v>0.0</v>
      </c>
      <c r="FX124" s="37">
        <v>0.0</v>
      </c>
      <c r="FY124" s="37">
        <v>0.0</v>
      </c>
      <c r="FZ124" s="37">
        <v>1.0</v>
      </c>
      <c r="GA124" s="37">
        <v>3.0</v>
      </c>
      <c r="GB124" s="2" t="s">
        <v>207</v>
      </c>
      <c r="GC124" s="2" t="s">
        <v>243</v>
      </c>
      <c r="GD124" s="37">
        <v>4.0</v>
      </c>
      <c r="GE124" s="2"/>
      <c r="GF124" s="2" t="s">
        <v>209</v>
      </c>
      <c r="GG124" s="2"/>
      <c r="GH124" s="37">
        <v>1.0</v>
      </c>
      <c r="GI124" s="37">
        <v>1.0</v>
      </c>
      <c r="GJ124" s="37">
        <v>2.0</v>
      </c>
      <c r="GK124" s="37">
        <v>2.0</v>
      </c>
      <c r="GL124" s="37">
        <f t="shared" ref="GL124:GL146" si="45">GH124+GI124</f>
        <v>2</v>
      </c>
      <c r="GM124" s="37">
        <f t="shared" ref="GM124:GM146" si="46">GJ124+GK124</f>
        <v>4</v>
      </c>
    </row>
    <row r="125" ht="15.75" customHeight="1">
      <c r="A125" s="1">
        <v>154.0</v>
      </c>
      <c r="B125" s="2" t="s">
        <v>239</v>
      </c>
      <c r="C125" s="2" t="s">
        <v>193</v>
      </c>
      <c r="D125" s="2" t="s">
        <v>350</v>
      </c>
      <c r="E125" s="80" t="s">
        <v>541</v>
      </c>
      <c r="F125" s="2">
        <v>2.0</v>
      </c>
      <c r="G125" s="2" t="s">
        <v>214</v>
      </c>
      <c r="H125" s="2" t="s">
        <v>497</v>
      </c>
      <c r="I125" s="81">
        <v>0.0</v>
      </c>
      <c r="J125" s="81">
        <v>10.0</v>
      </c>
      <c r="K125" s="2" t="s">
        <v>530</v>
      </c>
      <c r="L125" s="82">
        <v>17850.0</v>
      </c>
      <c r="M125" s="2">
        <v>5950.0</v>
      </c>
      <c r="N125" s="29">
        <v>0.7812795631707803</v>
      </c>
      <c r="O125" s="30">
        <v>0.22036600082951005</v>
      </c>
      <c r="P125" s="30">
        <v>0.412849528054353</v>
      </c>
      <c r="Q125" s="2">
        <v>3.044776</v>
      </c>
      <c r="R125" s="2">
        <v>110352.950249</v>
      </c>
      <c r="S125" s="2">
        <v>768.802624</v>
      </c>
      <c r="T125" s="2">
        <v>0.889179</v>
      </c>
      <c r="U125" s="2">
        <v>2.580467</v>
      </c>
      <c r="V125" s="2">
        <v>750.253731</v>
      </c>
      <c r="W125" s="2">
        <v>51.980455</v>
      </c>
      <c r="X125" s="2">
        <v>1.063649</v>
      </c>
      <c r="Y125" s="2">
        <v>3.189598</v>
      </c>
      <c r="Z125" s="2">
        <v>346.179104</v>
      </c>
      <c r="AA125" s="2">
        <v>30.980943</v>
      </c>
      <c r="AB125" s="2">
        <v>1.032303</v>
      </c>
      <c r="AC125" s="2">
        <v>2.995842</v>
      </c>
      <c r="AD125" s="2">
        <v>2462.975124</v>
      </c>
      <c r="AE125" s="2">
        <v>73.297425</v>
      </c>
      <c r="AF125" s="2">
        <v>1.018342</v>
      </c>
      <c r="AG125" s="2">
        <v>2.809514</v>
      </c>
      <c r="AH125" s="31">
        <v>0.111</v>
      </c>
      <c r="AI125" s="40">
        <v>3.857359131246019</v>
      </c>
      <c r="AJ125" s="41">
        <v>0.23053618791300765</v>
      </c>
      <c r="AK125" s="41">
        <v>0.5074137725750314</v>
      </c>
      <c r="AL125" s="37">
        <v>2.834764</v>
      </c>
      <c r="AM125" s="37">
        <v>549794.943133</v>
      </c>
      <c r="AN125" s="37">
        <v>1053.94097</v>
      </c>
      <c r="AO125" s="37">
        <v>0.961909</v>
      </c>
      <c r="AP125" s="37">
        <v>2.594976</v>
      </c>
      <c r="AQ125" s="37">
        <v>1832.603004</v>
      </c>
      <c r="AR125" s="37">
        <v>75.684782</v>
      </c>
      <c r="AS125" s="37">
        <v>1.165326</v>
      </c>
      <c r="AT125" s="37">
        <v>3.297726</v>
      </c>
      <c r="AU125" s="37">
        <v>4429.956009</v>
      </c>
      <c r="AV125" s="37">
        <v>40.076137</v>
      </c>
      <c r="AW125" s="37">
        <v>3.096688</v>
      </c>
      <c r="AX125" s="37">
        <v>1.119824</v>
      </c>
      <c r="AY125" s="37">
        <v>631.954936</v>
      </c>
      <c r="AZ125" s="37">
        <v>94.136307</v>
      </c>
      <c r="BA125" s="37">
        <v>1.081463</v>
      </c>
      <c r="BB125" s="37">
        <v>2.866461</v>
      </c>
      <c r="BC125" s="31">
        <v>0.118</v>
      </c>
      <c r="BD125" s="32">
        <v>0.146</v>
      </c>
      <c r="BE125" s="31">
        <v>0.111</v>
      </c>
      <c r="BF125" s="31">
        <v>0.128</v>
      </c>
      <c r="BG125" s="31">
        <v>0.117</v>
      </c>
      <c r="BH125" s="31">
        <v>0.184</v>
      </c>
      <c r="BI125" s="33">
        <v>0.173</v>
      </c>
      <c r="BJ125" s="33">
        <v>0.122</v>
      </c>
      <c r="BK125" s="33">
        <v>0.12</v>
      </c>
      <c r="BL125" s="33"/>
      <c r="BM125" s="33"/>
      <c r="BN125" s="33"/>
      <c r="BO125" s="33"/>
      <c r="BP125" s="33"/>
      <c r="BQ125" s="35">
        <f t="shared" si="1"/>
        <v>8</v>
      </c>
      <c r="BR125" s="36">
        <v>1.6264761072357683</v>
      </c>
      <c r="BS125" s="37">
        <v>0.3566901242346165</v>
      </c>
      <c r="BT125" s="38">
        <v>0.8360440778304868</v>
      </c>
      <c r="BU125" s="39">
        <v>0.138</v>
      </c>
      <c r="BV125" s="37">
        <v>3.9343305</v>
      </c>
      <c r="BW125" s="37">
        <v>251.177633125</v>
      </c>
      <c r="BX125" s="37">
        <v>32.919351375000005</v>
      </c>
      <c r="BY125" s="37">
        <v>1.0351816249999999</v>
      </c>
      <c r="BZ125" s="37">
        <v>3.2712965</v>
      </c>
      <c r="CA125" s="37">
        <v>680931.83895625</v>
      </c>
      <c r="CB125" s="37">
        <v>1243.65214</v>
      </c>
      <c r="CC125" s="37">
        <v>0.97259375</v>
      </c>
      <c r="CD125" s="37">
        <v>2.7020732499999998</v>
      </c>
      <c r="CE125" s="37">
        <v>2736.88091025</v>
      </c>
      <c r="CF125" s="37">
        <v>126.09730112499999</v>
      </c>
      <c r="CG125" s="37">
        <v>1.116263125</v>
      </c>
      <c r="CH125" s="37">
        <v>3.369611125</v>
      </c>
      <c r="CI125" s="37">
        <v>1783.451485375</v>
      </c>
      <c r="CJ125" s="2">
        <v>84.99506125</v>
      </c>
      <c r="CK125" s="2">
        <v>1.0585361249999998</v>
      </c>
      <c r="CL125" s="2">
        <v>3.0862067499999997</v>
      </c>
      <c r="CM125" s="73">
        <f t="shared" si="2"/>
        <v>5.285714286</v>
      </c>
      <c r="CN125" s="74">
        <f t="shared" si="3"/>
        <v>5.444444444</v>
      </c>
      <c r="CO125" s="27">
        <v>6.0</v>
      </c>
      <c r="CP125" s="27">
        <v>6.0</v>
      </c>
      <c r="CQ125" s="27">
        <v>5.0</v>
      </c>
      <c r="CR125" s="27">
        <v>6.0</v>
      </c>
      <c r="CS125" s="27">
        <v>6.0</v>
      </c>
      <c r="CT125" s="27">
        <v>6.0</v>
      </c>
      <c r="CU125" s="27">
        <v>2.0</v>
      </c>
      <c r="CV125" s="27">
        <v>6.0</v>
      </c>
      <c r="CW125" s="27">
        <v>6.0</v>
      </c>
      <c r="CX125" s="27">
        <f t="shared" si="4"/>
        <v>10</v>
      </c>
      <c r="CY125" s="75" t="str">
        <f t="shared" si="42"/>
        <v>1</v>
      </c>
      <c r="CZ125" s="75" t="str">
        <f t="shared" si="6"/>
        <v>1</v>
      </c>
      <c r="DA125" s="27">
        <f t="shared" si="7"/>
        <v>3</v>
      </c>
      <c r="DB125" s="75" t="str">
        <f>IF(OR(DA125&lt;2,DA125=2),"0", "1")</f>
        <v>1</v>
      </c>
      <c r="DC125" s="75" t="str">
        <f t="shared" si="8"/>
        <v>0</v>
      </c>
      <c r="DD125" s="27">
        <v>0.0</v>
      </c>
      <c r="DE125" s="27">
        <v>1.0</v>
      </c>
      <c r="DF125" s="27">
        <v>0.0</v>
      </c>
      <c r="DG125" s="27">
        <v>1.0</v>
      </c>
      <c r="DH125" s="27">
        <v>1.0</v>
      </c>
      <c r="DI125" s="27">
        <v>2.0</v>
      </c>
      <c r="DJ125" s="27">
        <v>1.0</v>
      </c>
      <c r="DK125" s="27">
        <v>2.0</v>
      </c>
      <c r="DL125" s="27">
        <v>0.0</v>
      </c>
      <c r="DM125" s="27">
        <v>1.0</v>
      </c>
      <c r="DN125" s="27">
        <v>1.0</v>
      </c>
      <c r="DO125" s="27">
        <v>2.0</v>
      </c>
      <c r="DP125" s="27">
        <v>1.0</v>
      </c>
      <c r="DQ125" s="27">
        <v>2.0</v>
      </c>
      <c r="DR125" s="27">
        <v>2.0</v>
      </c>
      <c r="DS125" s="27">
        <v>3.0</v>
      </c>
      <c r="DT125" s="27">
        <v>2.0</v>
      </c>
      <c r="DU125" s="27">
        <v>3.0</v>
      </c>
      <c r="DV125" s="27">
        <v>2.0</v>
      </c>
      <c r="DW125" s="27">
        <v>3.0</v>
      </c>
      <c r="DX125" s="27">
        <v>1.0</v>
      </c>
      <c r="DY125" s="27">
        <v>2.0</v>
      </c>
      <c r="DZ125" s="27">
        <v>2.0</v>
      </c>
      <c r="EA125" s="27">
        <v>3.0</v>
      </c>
      <c r="EB125" s="27">
        <v>0.0</v>
      </c>
      <c r="EC125" s="27">
        <v>1.0</v>
      </c>
      <c r="ED125" s="27">
        <v>0.0</v>
      </c>
      <c r="EE125" s="27">
        <v>1.0</v>
      </c>
      <c r="EF125" s="27">
        <v>2.0</v>
      </c>
      <c r="EG125" s="27">
        <v>3.0</v>
      </c>
      <c r="EH125" s="27">
        <v>0.0</v>
      </c>
      <c r="EI125" s="27">
        <v>1.0</v>
      </c>
      <c r="EJ125" s="2" t="s">
        <v>199</v>
      </c>
      <c r="EK125" s="2" t="s">
        <v>542</v>
      </c>
      <c r="EL125" s="37">
        <v>3.0</v>
      </c>
      <c r="EM125" s="37">
        <v>2.0</v>
      </c>
      <c r="EN125" s="37">
        <v>0.0</v>
      </c>
      <c r="EO125" s="37">
        <v>0.0</v>
      </c>
      <c r="EP125" s="37">
        <v>1.0</v>
      </c>
      <c r="EQ125" s="37">
        <v>0.0</v>
      </c>
      <c r="ER125" s="37">
        <v>1.0</v>
      </c>
      <c r="ES125" s="2"/>
      <c r="ET125" s="2"/>
      <c r="EU125" s="2"/>
      <c r="EV125" s="2"/>
      <c r="EW125" s="37">
        <v>1.0</v>
      </c>
      <c r="EX125" s="2" t="s">
        <v>201</v>
      </c>
      <c r="EY125" s="43">
        <v>41122.0</v>
      </c>
      <c r="EZ125" s="2" t="s">
        <v>214</v>
      </c>
      <c r="FA125" s="2" t="s">
        <v>262</v>
      </c>
      <c r="FB125" s="2" t="s">
        <v>203</v>
      </c>
      <c r="FC125" s="2" t="s">
        <v>204</v>
      </c>
      <c r="FD125" s="2" t="s">
        <v>343</v>
      </c>
      <c r="FE125" s="37">
        <v>0.0</v>
      </c>
      <c r="FF125" s="37">
        <v>0.0</v>
      </c>
      <c r="FG125" s="37">
        <v>0.0</v>
      </c>
      <c r="FH125" s="37">
        <v>0.0</v>
      </c>
      <c r="FI125" s="37">
        <v>0.0</v>
      </c>
      <c r="FJ125" s="37">
        <v>0.0</v>
      </c>
      <c r="FK125" s="37">
        <v>0.0</v>
      </c>
      <c r="FL125" s="2" t="s">
        <v>543</v>
      </c>
      <c r="FM125" s="2" t="s">
        <v>343</v>
      </c>
      <c r="FN125" s="37">
        <v>0.0</v>
      </c>
      <c r="FO125" s="37">
        <v>0.0</v>
      </c>
      <c r="FP125" s="37">
        <v>0.0</v>
      </c>
      <c r="FQ125" s="37">
        <v>0.0</v>
      </c>
      <c r="FR125" s="37">
        <v>0.0</v>
      </c>
      <c r="FS125" s="37">
        <v>0.0</v>
      </c>
      <c r="FT125" s="37">
        <v>0.0</v>
      </c>
      <c r="FU125" s="2" t="s">
        <v>544</v>
      </c>
      <c r="FV125" s="2" t="s">
        <v>280</v>
      </c>
      <c r="FW125" s="37">
        <v>0.0</v>
      </c>
      <c r="FX125" s="37">
        <v>0.0</v>
      </c>
      <c r="FY125" s="37">
        <v>0.0</v>
      </c>
      <c r="FZ125" s="37">
        <v>1.0</v>
      </c>
      <c r="GA125" s="37">
        <v>1.0</v>
      </c>
      <c r="GB125" s="2" t="s">
        <v>270</v>
      </c>
      <c r="GC125" s="2" t="s">
        <v>299</v>
      </c>
      <c r="GD125" s="37">
        <v>4.0</v>
      </c>
      <c r="GE125" s="2"/>
      <c r="GF125" s="2" t="s">
        <v>286</v>
      </c>
      <c r="GG125" s="2" t="s">
        <v>545</v>
      </c>
      <c r="GH125" s="37">
        <v>4.0</v>
      </c>
      <c r="GI125" s="37">
        <v>3.0</v>
      </c>
      <c r="GJ125" s="37">
        <v>6.0</v>
      </c>
      <c r="GK125" s="37">
        <v>2.0</v>
      </c>
      <c r="GL125" s="37">
        <f t="shared" si="45"/>
        <v>7</v>
      </c>
      <c r="GM125" s="37">
        <f t="shared" si="46"/>
        <v>8</v>
      </c>
    </row>
    <row r="126" ht="15.75" customHeight="1">
      <c r="A126" s="1">
        <v>155.0</v>
      </c>
      <c r="B126" s="2" t="s">
        <v>409</v>
      </c>
      <c r="C126" s="2" t="s">
        <v>306</v>
      </c>
      <c r="D126" s="2" t="s">
        <v>358</v>
      </c>
      <c r="E126" s="80" t="s">
        <v>546</v>
      </c>
      <c r="F126" s="2">
        <v>1.0</v>
      </c>
      <c r="G126" s="2" t="s">
        <v>196</v>
      </c>
      <c r="H126" s="2" t="s">
        <v>497</v>
      </c>
      <c r="I126" s="81">
        <v>0.0</v>
      </c>
      <c r="J126" s="81">
        <v>10.0</v>
      </c>
      <c r="K126" s="2" t="s">
        <v>530</v>
      </c>
      <c r="L126" s="82">
        <v>48450.0</v>
      </c>
      <c r="M126" s="2">
        <v>6921.4</v>
      </c>
      <c r="N126" s="29">
        <v>2.2296896819267515</v>
      </c>
      <c r="O126" s="30">
        <v>0.4655183930655075</v>
      </c>
      <c r="P126" s="30">
        <v>0.8519589867649145</v>
      </c>
      <c r="Q126" s="2">
        <v>4.4</v>
      </c>
      <c r="R126" s="2">
        <v>506977.2</v>
      </c>
      <c r="S126" s="2">
        <v>1138.105891</v>
      </c>
      <c r="T126" s="2">
        <v>1.026106</v>
      </c>
      <c r="U126" s="2">
        <v>2.859301</v>
      </c>
      <c r="V126" s="2">
        <v>4657.18</v>
      </c>
      <c r="W126" s="2">
        <v>192.726363</v>
      </c>
      <c r="X126" s="2">
        <v>1.115307</v>
      </c>
      <c r="Y126" s="2">
        <v>3.470285</v>
      </c>
      <c r="Z126" s="2">
        <v>197.646667</v>
      </c>
      <c r="AA126" s="2">
        <v>38.785167</v>
      </c>
      <c r="AB126" s="2">
        <v>1.045512</v>
      </c>
      <c r="AC126" s="2">
        <v>3.301956</v>
      </c>
      <c r="AD126" s="2">
        <v>1716.7</v>
      </c>
      <c r="AE126" s="2">
        <v>111.346528</v>
      </c>
      <c r="AF126" s="2">
        <v>1.076075</v>
      </c>
      <c r="AG126" s="2">
        <v>3.200421</v>
      </c>
      <c r="AH126" s="31">
        <f>1.2/10</f>
        <v>0.12</v>
      </c>
      <c r="AI126" s="40">
        <v>6.958982622135749</v>
      </c>
      <c r="AJ126" s="41">
        <v>0.4837066958911189</v>
      </c>
      <c r="AK126" s="41">
        <v>0.8452021160072528</v>
      </c>
      <c r="AL126" s="37">
        <v>4.021692</v>
      </c>
      <c r="AM126" s="37">
        <v>536684.167028</v>
      </c>
      <c r="AN126" s="37">
        <v>1234.671159</v>
      </c>
      <c r="AO126" s="37">
        <v>0.941088</v>
      </c>
      <c r="AP126" s="37">
        <v>2.697003</v>
      </c>
      <c r="AQ126" s="37">
        <v>2934.199566</v>
      </c>
      <c r="AR126" s="37">
        <v>138.424673</v>
      </c>
      <c r="AS126" s="37">
        <v>1.082251</v>
      </c>
      <c r="AT126" s="37">
        <v>3.38586</v>
      </c>
      <c r="AU126" s="37">
        <v>1212.496746</v>
      </c>
      <c r="AV126" s="37">
        <v>32.561789</v>
      </c>
      <c r="AW126" s="37">
        <v>3.269458</v>
      </c>
      <c r="AX126" s="37">
        <v>1.012693</v>
      </c>
      <c r="AY126" s="37">
        <v>162.659436</v>
      </c>
      <c r="AZ126" s="37">
        <v>84.700801</v>
      </c>
      <c r="BA126" s="37">
        <v>1.040379</v>
      </c>
      <c r="BB126" s="37">
        <v>3.120249</v>
      </c>
      <c r="BC126" s="31">
        <v>0.127</v>
      </c>
      <c r="BD126" s="32">
        <v>0.146</v>
      </c>
      <c r="BE126" s="31">
        <f>1.2/10</f>
        <v>0.12</v>
      </c>
      <c r="BF126" s="31">
        <v>0.124</v>
      </c>
      <c r="BG126" s="31">
        <v>0.134</v>
      </c>
      <c r="BH126" s="31">
        <v>0.172</v>
      </c>
      <c r="BI126" s="33"/>
      <c r="BJ126" s="33"/>
      <c r="BK126" s="33"/>
      <c r="BL126" s="33"/>
      <c r="BM126" s="33"/>
      <c r="BN126" s="33"/>
      <c r="BO126" s="33"/>
      <c r="BP126" s="33"/>
      <c r="BQ126" s="35">
        <f t="shared" si="1"/>
        <v>5</v>
      </c>
      <c r="BR126" s="36">
        <v>1.7987810860111464</v>
      </c>
      <c r="BS126" s="37">
        <v>0.3743408331644442</v>
      </c>
      <c r="BT126" s="38">
        <v>0.8504803264993778</v>
      </c>
      <c r="BU126" s="39">
        <v>0.139</v>
      </c>
      <c r="BV126" s="37">
        <v>4.354711</v>
      </c>
      <c r="BW126" s="37">
        <v>122.12656379999999</v>
      </c>
      <c r="BX126" s="37">
        <v>31.027333199999998</v>
      </c>
      <c r="BY126" s="37">
        <v>0.9873818</v>
      </c>
      <c r="BZ126" s="37">
        <v>3.3497582</v>
      </c>
      <c r="CA126" s="37">
        <v>986646.7785872</v>
      </c>
      <c r="CB126" s="37">
        <v>1305.1982892</v>
      </c>
      <c r="CC126" s="37">
        <v>0.9903621999999999</v>
      </c>
      <c r="CD126" s="37">
        <v>2.7368174000000005</v>
      </c>
      <c r="CE126" s="37">
        <v>3405.5640796</v>
      </c>
      <c r="CF126" s="37">
        <v>150.322135</v>
      </c>
      <c r="CG126" s="37">
        <v>1.0970625999999999</v>
      </c>
      <c r="CH126" s="37">
        <v>3.4145887999999998</v>
      </c>
      <c r="CI126" s="37">
        <v>1022.810264</v>
      </c>
      <c r="CJ126" s="2">
        <v>84.41181780000001</v>
      </c>
      <c r="CK126" s="2">
        <v>1.0408950000000001</v>
      </c>
      <c r="CL126" s="2">
        <v>3.1767866</v>
      </c>
      <c r="CM126" s="73">
        <f t="shared" si="2"/>
        <v>4.714285714</v>
      </c>
      <c r="CN126" s="74">
        <f t="shared" si="3"/>
        <v>4.888888889</v>
      </c>
      <c r="CO126" s="27">
        <v>5.0</v>
      </c>
      <c r="CP126" s="27">
        <v>5.0</v>
      </c>
      <c r="CQ126" s="27">
        <v>5.0</v>
      </c>
      <c r="CR126" s="27">
        <v>2.0</v>
      </c>
      <c r="CS126" s="27">
        <v>6.0</v>
      </c>
      <c r="CT126" s="27">
        <v>5.0</v>
      </c>
      <c r="CU126" s="27">
        <v>5.0</v>
      </c>
      <c r="CV126" s="27">
        <v>6.0</v>
      </c>
      <c r="CW126" s="27">
        <v>5.0</v>
      </c>
      <c r="CX126" s="27">
        <f t="shared" si="4"/>
        <v>7</v>
      </c>
      <c r="CY126" s="75" t="str">
        <f t="shared" si="42"/>
        <v>0</v>
      </c>
      <c r="CZ126" s="75" t="str">
        <f t="shared" si="6"/>
        <v>0</v>
      </c>
      <c r="DA126" s="27">
        <f t="shared" si="7"/>
        <v>4</v>
      </c>
      <c r="DB126" s="75">
        <v>2.0</v>
      </c>
      <c r="DC126" s="75" t="str">
        <f t="shared" si="8"/>
        <v>1</v>
      </c>
      <c r="DD126" s="27">
        <v>1.0</v>
      </c>
      <c r="DE126" s="27">
        <v>2.0</v>
      </c>
      <c r="DF126" s="27">
        <v>1.0</v>
      </c>
      <c r="DG126" s="27">
        <v>2.0</v>
      </c>
      <c r="DH126" s="27">
        <v>0.0</v>
      </c>
      <c r="DI126" s="27">
        <v>1.0</v>
      </c>
      <c r="DJ126" s="27">
        <v>0.0</v>
      </c>
      <c r="DK126" s="27">
        <v>1.0</v>
      </c>
      <c r="DL126" s="27">
        <v>0.0</v>
      </c>
      <c r="DM126" s="27">
        <v>1.0</v>
      </c>
      <c r="DN126" s="27">
        <v>1.0</v>
      </c>
      <c r="DO126" s="27">
        <v>2.0</v>
      </c>
      <c r="DP126" s="27">
        <v>1.0</v>
      </c>
      <c r="DQ126" s="27">
        <v>2.0</v>
      </c>
      <c r="DR126" s="27">
        <v>1.0</v>
      </c>
      <c r="DS126" s="27">
        <v>2.0</v>
      </c>
      <c r="DT126" s="27">
        <v>0.0</v>
      </c>
      <c r="DU126" s="27">
        <v>1.0</v>
      </c>
      <c r="DV126" s="27">
        <v>2.0</v>
      </c>
      <c r="DW126" s="27">
        <v>3.0</v>
      </c>
      <c r="DX126" s="27">
        <v>1.0</v>
      </c>
      <c r="DY126" s="27">
        <v>2.0</v>
      </c>
      <c r="DZ126" s="27">
        <v>1.0</v>
      </c>
      <c r="EA126" s="27">
        <v>2.0</v>
      </c>
      <c r="EB126" s="27">
        <v>2.0</v>
      </c>
      <c r="EC126" s="27">
        <v>3.0</v>
      </c>
      <c r="ED126" s="27">
        <v>2.0</v>
      </c>
      <c r="EE126" s="27">
        <v>3.0</v>
      </c>
      <c r="EF126" s="27">
        <v>0.0</v>
      </c>
      <c r="EG126" s="27">
        <v>1.0</v>
      </c>
      <c r="EH126" s="27">
        <v>2.0</v>
      </c>
      <c r="EI126" s="27">
        <v>3.0</v>
      </c>
      <c r="EJ126" s="2" t="s">
        <v>238</v>
      </c>
      <c r="EK126" s="2" t="s">
        <v>547</v>
      </c>
      <c r="EL126" s="37">
        <v>4.0</v>
      </c>
      <c r="EM126" s="37">
        <v>2.0</v>
      </c>
      <c r="EN126" s="37">
        <v>1.0</v>
      </c>
      <c r="EO126" s="37">
        <v>1.0</v>
      </c>
      <c r="EP126" s="37">
        <v>0.0</v>
      </c>
      <c r="EQ126" s="37">
        <v>0.0</v>
      </c>
      <c r="ER126" s="37">
        <v>1.0</v>
      </c>
      <c r="ES126" s="2"/>
      <c r="ET126" s="2"/>
      <c r="EU126" s="2"/>
      <c r="EV126" s="2"/>
      <c r="EW126" s="37">
        <v>2.0</v>
      </c>
      <c r="EX126" s="2" t="s">
        <v>201</v>
      </c>
      <c r="EY126" s="43">
        <v>41091.0</v>
      </c>
      <c r="EZ126" s="2" t="s">
        <v>196</v>
      </c>
      <c r="FA126" s="2" t="s">
        <v>262</v>
      </c>
      <c r="FB126" s="2" t="s">
        <v>203</v>
      </c>
      <c r="FC126" s="71" t="s">
        <v>548</v>
      </c>
      <c r="FD126" s="2" t="s">
        <v>204</v>
      </c>
      <c r="FE126" s="37">
        <v>1.0</v>
      </c>
      <c r="FF126" s="37">
        <v>0.0</v>
      </c>
      <c r="FG126" s="37">
        <v>0.0</v>
      </c>
      <c r="FH126" s="37">
        <v>0.0</v>
      </c>
      <c r="FI126" s="37">
        <v>0.0</v>
      </c>
      <c r="FJ126" s="37">
        <v>0.0</v>
      </c>
      <c r="FK126" s="37">
        <v>0.0</v>
      </c>
      <c r="FL126" s="2"/>
      <c r="FM126" s="2" t="s">
        <v>204</v>
      </c>
      <c r="FN126" s="37">
        <v>1.0</v>
      </c>
      <c r="FO126" s="37">
        <v>0.0</v>
      </c>
      <c r="FP126" s="37">
        <v>0.0</v>
      </c>
      <c r="FQ126" s="37">
        <v>0.0</v>
      </c>
      <c r="FR126" s="37">
        <v>0.0</v>
      </c>
      <c r="FS126" s="37">
        <v>0.0</v>
      </c>
      <c r="FT126" s="37">
        <v>0.0</v>
      </c>
      <c r="FU126" s="2"/>
      <c r="FV126" s="2" t="s">
        <v>280</v>
      </c>
      <c r="FW126" s="37">
        <v>0.0</v>
      </c>
      <c r="FX126" s="37">
        <v>0.0</v>
      </c>
      <c r="FY126" s="37">
        <v>1.0</v>
      </c>
      <c r="FZ126" s="37">
        <v>0.0</v>
      </c>
      <c r="GA126" s="37">
        <v>3.0</v>
      </c>
      <c r="GB126" s="24"/>
      <c r="GC126" s="2" t="s">
        <v>208</v>
      </c>
      <c r="GD126" s="37">
        <v>4.0</v>
      </c>
      <c r="GE126" s="2"/>
      <c r="GF126" s="2" t="s">
        <v>209</v>
      </c>
      <c r="GG126" s="2"/>
      <c r="GH126" s="37">
        <v>2.0</v>
      </c>
      <c r="GI126" s="37">
        <v>0.0</v>
      </c>
      <c r="GJ126" s="37">
        <v>2.0</v>
      </c>
      <c r="GK126" s="37">
        <v>0.0</v>
      </c>
      <c r="GL126" s="37">
        <f t="shared" si="45"/>
        <v>2</v>
      </c>
      <c r="GM126" s="37">
        <f t="shared" si="46"/>
        <v>2</v>
      </c>
    </row>
    <row r="127" ht="15.75" customHeight="1">
      <c r="A127" s="1">
        <v>156.0</v>
      </c>
      <c r="B127" s="2" t="s">
        <v>246</v>
      </c>
      <c r="C127" s="2" t="s">
        <v>306</v>
      </c>
      <c r="D127" s="2" t="s">
        <v>404</v>
      </c>
      <c r="E127" s="80" t="s">
        <v>549</v>
      </c>
      <c r="F127" s="2">
        <v>1.0</v>
      </c>
      <c r="G127" s="2" t="s">
        <v>196</v>
      </c>
      <c r="H127" s="2" t="s">
        <v>497</v>
      </c>
      <c r="I127" s="81">
        <v>0.0</v>
      </c>
      <c r="J127" s="81">
        <v>10.0</v>
      </c>
      <c r="K127" s="2" t="s">
        <v>530</v>
      </c>
      <c r="L127" s="82">
        <v>63010.0</v>
      </c>
      <c r="M127" s="2">
        <v>9001.4</v>
      </c>
      <c r="N127" s="29">
        <v>1.8034155383379777</v>
      </c>
      <c r="O127" s="30">
        <v>0.5021432589</v>
      </c>
      <c r="P127" s="30">
        <v>0.06835822724</v>
      </c>
      <c r="Q127" s="2">
        <v>3.531579</v>
      </c>
      <c r="R127" s="2">
        <v>160335.131579</v>
      </c>
      <c r="S127" s="2">
        <v>986.766454</v>
      </c>
      <c r="T127" s="2">
        <v>0.937837</v>
      </c>
      <c r="U127" s="2">
        <v>2.745035</v>
      </c>
      <c r="V127" s="2">
        <v>1378.557895</v>
      </c>
      <c r="W127" s="2">
        <v>88.346268</v>
      </c>
      <c r="X127" s="2">
        <v>1.103318</v>
      </c>
      <c r="Y127" s="2">
        <v>3.291744</v>
      </c>
      <c r="Z127" s="2">
        <v>306.642105</v>
      </c>
      <c r="AA127" s="2">
        <v>37.233082</v>
      </c>
      <c r="AB127" s="2">
        <v>1.061921</v>
      </c>
      <c r="AC127" s="2">
        <v>3.114016</v>
      </c>
      <c r="AD127" s="2">
        <v>2184.636842</v>
      </c>
      <c r="AE127" s="2">
        <v>88.690186</v>
      </c>
      <c r="AF127" s="2">
        <v>1.059349</v>
      </c>
      <c r="AG127" s="2">
        <v>2.924391</v>
      </c>
      <c r="AH127" s="31">
        <f>1.25/10</f>
        <v>0.125</v>
      </c>
      <c r="AI127" s="29">
        <v>5.339715122107882</v>
      </c>
      <c r="AJ127" s="30">
        <v>0.2839234397902764</v>
      </c>
      <c r="AK127" s="30">
        <v>0.556560260350906</v>
      </c>
      <c r="AL127" s="37">
        <v>3.351129</v>
      </c>
      <c r="AM127" s="37">
        <v>442923.275154</v>
      </c>
      <c r="AN127" s="37">
        <v>1176.563615</v>
      </c>
      <c r="AO127" s="37">
        <v>0.944605</v>
      </c>
      <c r="AP127" s="37">
        <v>2.6642</v>
      </c>
      <c r="AQ127" s="37">
        <v>1627.086242</v>
      </c>
      <c r="AR127" s="37">
        <v>87.952065</v>
      </c>
      <c r="AS127" s="37">
        <v>1.117852</v>
      </c>
      <c r="AT127" s="37">
        <v>3.29233</v>
      </c>
      <c r="AU127" s="37">
        <v>1530.225873</v>
      </c>
      <c r="AV127" s="37">
        <v>29.881427</v>
      </c>
      <c r="AW127" s="37">
        <v>3.231627</v>
      </c>
      <c r="AX127" s="37">
        <v>1.060327</v>
      </c>
      <c r="AY127" s="37">
        <v>226.486653</v>
      </c>
      <c r="AZ127" s="37">
        <v>69.872489</v>
      </c>
      <c r="BA127" s="37">
        <v>1.045635</v>
      </c>
      <c r="BB127" s="37">
        <v>2.966738</v>
      </c>
      <c r="BC127" s="31">
        <v>0.147</v>
      </c>
      <c r="BD127" s="32">
        <v>0.146</v>
      </c>
      <c r="BE127" s="31">
        <f>1.25/10</f>
        <v>0.125</v>
      </c>
      <c r="BF127" s="31">
        <v>0.123</v>
      </c>
      <c r="BG127" s="31">
        <v>0.123</v>
      </c>
      <c r="BH127" s="31">
        <v>0.172</v>
      </c>
      <c r="BI127" s="33"/>
      <c r="BJ127" s="33"/>
      <c r="BK127" s="33"/>
      <c r="BL127" s="33"/>
      <c r="BM127" s="33"/>
      <c r="BN127" s="33"/>
      <c r="BO127" s="33"/>
      <c r="BP127" s="33"/>
      <c r="BQ127" s="35">
        <f t="shared" si="1"/>
        <v>5</v>
      </c>
      <c r="BR127" s="62">
        <v>1.578976210705812</v>
      </c>
      <c r="BS127" s="99">
        <v>0.2927331041248126</v>
      </c>
      <c r="BT127" s="100">
        <v>0.5715087834625345</v>
      </c>
      <c r="BU127" s="39">
        <v>0.138</v>
      </c>
      <c r="BV127" s="37">
        <v>3.6925649999999997</v>
      </c>
      <c r="BW127" s="37">
        <v>147.9599534</v>
      </c>
      <c r="BX127" s="37">
        <v>27.7611154</v>
      </c>
      <c r="BY127" s="37">
        <v>0.993582</v>
      </c>
      <c r="BZ127" s="37">
        <v>3.2233739999999997</v>
      </c>
      <c r="CA127" s="37">
        <v>724439.7951988</v>
      </c>
      <c r="CB127" s="37">
        <v>1234.9419441999999</v>
      </c>
      <c r="CC127" s="37">
        <v>0.9406728000000001</v>
      </c>
      <c r="CD127" s="37">
        <v>2.6971559999999997</v>
      </c>
      <c r="CE127" s="37">
        <v>1763.1747078</v>
      </c>
      <c r="CF127" s="37">
        <v>92.32881799999998</v>
      </c>
      <c r="CG127" s="37">
        <v>1.0831627999999998</v>
      </c>
      <c r="CH127" s="37">
        <v>3.2884434</v>
      </c>
      <c r="CI127" s="37">
        <v>1039.6955315999999</v>
      </c>
      <c r="CJ127" s="2">
        <v>64.8355402</v>
      </c>
      <c r="CK127" s="2">
        <v>1.0227816</v>
      </c>
      <c r="CL127" s="2">
        <v>2.9931556</v>
      </c>
      <c r="CM127" s="40">
        <f t="shared" si="2"/>
        <v>5.714285714</v>
      </c>
      <c r="CN127" s="41">
        <f t="shared" si="3"/>
        <v>5.777777778</v>
      </c>
      <c r="CO127" s="2">
        <v>6.0</v>
      </c>
      <c r="CP127" s="2">
        <v>5.0</v>
      </c>
      <c r="CQ127" s="2">
        <v>5.0</v>
      </c>
      <c r="CR127" s="2">
        <v>6.0</v>
      </c>
      <c r="CS127" s="2">
        <v>6.0</v>
      </c>
      <c r="CT127" s="2">
        <v>6.0</v>
      </c>
      <c r="CU127" s="2">
        <v>6.0</v>
      </c>
      <c r="CV127" s="2">
        <v>6.0</v>
      </c>
      <c r="CW127" s="2">
        <v>6.0</v>
      </c>
      <c r="CX127" s="2">
        <f t="shared" si="4"/>
        <v>5</v>
      </c>
      <c r="CY127" s="42" t="str">
        <f t="shared" si="42"/>
        <v>0</v>
      </c>
      <c r="CZ127" s="42" t="str">
        <f t="shared" si="6"/>
        <v>0</v>
      </c>
      <c r="DA127" s="2">
        <f t="shared" si="7"/>
        <v>1</v>
      </c>
      <c r="DB127" s="42" t="str">
        <f t="shared" ref="DB127:DB134" si="47">IF(OR(DA127&lt;2,DA127=2),"0", "1")</f>
        <v>0</v>
      </c>
      <c r="DC127" s="42" t="str">
        <f t="shared" si="8"/>
        <v>0</v>
      </c>
      <c r="DD127" s="2">
        <v>0.0</v>
      </c>
      <c r="DE127" s="27">
        <v>1.0</v>
      </c>
      <c r="DF127" s="2">
        <v>1.0</v>
      </c>
      <c r="DG127" s="27">
        <v>2.0</v>
      </c>
      <c r="DH127" s="2">
        <v>1.0</v>
      </c>
      <c r="DI127" s="27">
        <v>2.0</v>
      </c>
      <c r="DJ127" s="2">
        <v>0.0</v>
      </c>
      <c r="DK127" s="27">
        <v>1.0</v>
      </c>
      <c r="DL127" s="2">
        <v>0.0</v>
      </c>
      <c r="DM127" s="27">
        <v>1.0</v>
      </c>
      <c r="DN127" s="2">
        <v>1.0</v>
      </c>
      <c r="DO127" s="27">
        <v>2.0</v>
      </c>
      <c r="DP127" s="2">
        <v>1.0</v>
      </c>
      <c r="DQ127" s="27">
        <v>2.0</v>
      </c>
      <c r="DR127" s="2">
        <v>1.0</v>
      </c>
      <c r="DS127" s="27">
        <v>2.0</v>
      </c>
      <c r="DT127" s="2">
        <v>0.0</v>
      </c>
      <c r="DU127" s="27">
        <v>1.0</v>
      </c>
      <c r="DV127" s="2">
        <v>0.0</v>
      </c>
      <c r="DW127" s="27">
        <v>1.0</v>
      </c>
      <c r="DX127" s="2">
        <v>0.0</v>
      </c>
      <c r="DY127" s="27">
        <v>1.0</v>
      </c>
      <c r="DZ127" s="2">
        <v>0.0</v>
      </c>
      <c r="EA127" s="27">
        <v>1.0</v>
      </c>
      <c r="EB127" s="2">
        <v>1.0</v>
      </c>
      <c r="EC127" s="27">
        <v>2.0</v>
      </c>
      <c r="ED127" s="2">
        <v>0.0</v>
      </c>
      <c r="EE127" s="27">
        <v>1.0</v>
      </c>
      <c r="EF127" s="2">
        <v>0.0</v>
      </c>
      <c r="EG127" s="27">
        <v>1.0</v>
      </c>
      <c r="EH127" s="2">
        <v>2.0</v>
      </c>
      <c r="EI127" s="27">
        <v>3.0</v>
      </c>
      <c r="EJ127" s="2" t="s">
        <v>199</v>
      </c>
      <c r="EK127" s="2" t="s">
        <v>550</v>
      </c>
      <c r="EL127" s="37">
        <v>4.0</v>
      </c>
      <c r="EM127" s="37">
        <v>2.0</v>
      </c>
      <c r="EN127" s="37">
        <v>0.0</v>
      </c>
      <c r="EO127" s="37">
        <v>0.0</v>
      </c>
      <c r="EP127" s="37">
        <v>2.0</v>
      </c>
      <c r="EQ127" s="37">
        <v>0.0</v>
      </c>
      <c r="ER127" s="37">
        <v>1.0</v>
      </c>
      <c r="ES127" s="2"/>
      <c r="ET127" s="2"/>
      <c r="EU127" s="2"/>
      <c r="EV127" s="2"/>
      <c r="EW127" s="37">
        <v>2.0</v>
      </c>
      <c r="EX127" s="2" t="s">
        <v>201</v>
      </c>
      <c r="EY127" s="43">
        <v>41061.0</v>
      </c>
      <c r="EZ127" s="2" t="s">
        <v>196</v>
      </c>
      <c r="FA127" s="2" t="s">
        <v>262</v>
      </c>
      <c r="FB127" s="2" t="s">
        <v>203</v>
      </c>
      <c r="FC127" s="2" t="s">
        <v>205</v>
      </c>
      <c r="FD127" s="2" t="s">
        <v>205</v>
      </c>
      <c r="FE127" s="37">
        <v>0.0</v>
      </c>
      <c r="FF127" s="37">
        <v>0.0</v>
      </c>
      <c r="FG127" s="37">
        <v>0.0</v>
      </c>
      <c r="FH127" s="37">
        <v>0.0</v>
      </c>
      <c r="FI127" s="37">
        <v>0.0</v>
      </c>
      <c r="FJ127" s="37">
        <v>0.0</v>
      </c>
      <c r="FK127" s="37">
        <v>1.0</v>
      </c>
      <c r="FL127" s="2"/>
      <c r="FM127" s="2" t="s">
        <v>205</v>
      </c>
      <c r="FN127" s="37">
        <v>0.0</v>
      </c>
      <c r="FO127" s="37">
        <v>0.0</v>
      </c>
      <c r="FP127" s="37">
        <v>0.0</v>
      </c>
      <c r="FQ127" s="37">
        <v>0.0</v>
      </c>
      <c r="FR127" s="37">
        <v>0.0</v>
      </c>
      <c r="FS127" s="37">
        <v>0.0</v>
      </c>
      <c r="FT127" s="37">
        <v>1.0</v>
      </c>
      <c r="FU127" s="2"/>
      <c r="FV127" s="2" t="s">
        <v>280</v>
      </c>
      <c r="FW127" s="37">
        <v>0.0</v>
      </c>
      <c r="FX127" s="37">
        <v>0.0</v>
      </c>
      <c r="FY127" s="37">
        <v>0.0</v>
      </c>
      <c r="FZ127" s="37">
        <v>1.0</v>
      </c>
      <c r="GA127" s="2" t="s">
        <v>234</v>
      </c>
      <c r="GB127" s="2" t="s">
        <v>270</v>
      </c>
      <c r="GC127" s="2" t="s">
        <v>263</v>
      </c>
      <c r="GD127" s="37">
        <v>4.0</v>
      </c>
      <c r="GE127" s="2"/>
      <c r="GF127" s="2" t="s">
        <v>209</v>
      </c>
      <c r="GG127" s="2"/>
      <c r="GH127" s="37">
        <v>1.0</v>
      </c>
      <c r="GI127" s="37">
        <v>0.0</v>
      </c>
      <c r="GJ127" s="37">
        <v>4.0</v>
      </c>
      <c r="GK127" s="37">
        <v>0.0</v>
      </c>
      <c r="GL127" s="37">
        <f t="shared" si="45"/>
        <v>1</v>
      </c>
      <c r="GM127" s="37">
        <f t="shared" si="46"/>
        <v>4</v>
      </c>
    </row>
    <row r="128" ht="15.75" customHeight="1">
      <c r="A128" s="1">
        <v>158.0</v>
      </c>
      <c r="B128" s="2" t="s">
        <v>219</v>
      </c>
      <c r="D128" s="2" t="s">
        <v>228</v>
      </c>
      <c r="E128" s="80" t="s">
        <v>551</v>
      </c>
      <c r="F128" s="79">
        <v>2.0</v>
      </c>
      <c r="G128" s="2" t="s">
        <v>214</v>
      </c>
      <c r="H128" s="2" t="s">
        <v>497</v>
      </c>
      <c r="I128" s="81">
        <v>0.0</v>
      </c>
      <c r="J128" s="81">
        <v>10.0</v>
      </c>
      <c r="K128" s="2" t="s">
        <v>530</v>
      </c>
      <c r="L128" s="82">
        <v>60328.0</v>
      </c>
      <c r="M128" s="2">
        <v>10054.7</v>
      </c>
      <c r="N128" s="29">
        <v>1.8745245440346339</v>
      </c>
      <c r="O128" s="30">
        <v>0.5005207071</v>
      </c>
      <c r="P128" s="30">
        <v>0.06329106232</v>
      </c>
      <c r="Q128" s="2">
        <v>3.574468</v>
      </c>
      <c r="R128" s="2">
        <v>233732.537234</v>
      </c>
      <c r="S128" s="2">
        <v>1000.609041</v>
      </c>
      <c r="T128" s="2">
        <v>0.953983</v>
      </c>
      <c r="U128" s="2">
        <v>2.755487</v>
      </c>
      <c r="V128" s="2">
        <v>1867.579787</v>
      </c>
      <c r="W128" s="2">
        <v>100.883495</v>
      </c>
      <c r="X128" s="2">
        <v>1.111092</v>
      </c>
      <c r="Y128" s="2">
        <v>3.319231</v>
      </c>
      <c r="Z128" s="2">
        <v>284.457447</v>
      </c>
      <c r="AA128" s="2">
        <v>37.83876</v>
      </c>
      <c r="AB128" s="2">
        <v>1.055802</v>
      </c>
      <c r="AC128" s="2">
        <v>3.139016</v>
      </c>
      <c r="AD128" s="2">
        <v>2117.994681</v>
      </c>
      <c r="AE128" s="2">
        <v>92.058695</v>
      </c>
      <c r="AF128" s="2">
        <v>1.062584</v>
      </c>
      <c r="AG128" s="2">
        <v>2.963208</v>
      </c>
      <c r="AH128" s="31">
        <f>1.2/10</f>
        <v>0.12</v>
      </c>
      <c r="AI128" s="29">
        <v>5.591515860463774</v>
      </c>
      <c r="AJ128" s="30">
        <v>0.28529018456189975</v>
      </c>
      <c r="AK128" s="30">
        <v>0.6019149850202088</v>
      </c>
      <c r="AL128" s="37">
        <v>3.413223</v>
      </c>
      <c r="AM128" s="37">
        <v>457404.336777</v>
      </c>
      <c r="AN128" s="37">
        <v>1186.855143</v>
      </c>
      <c r="AO128" s="37">
        <v>0.949207</v>
      </c>
      <c r="AP128" s="37">
        <v>2.67001</v>
      </c>
      <c r="AQ128" s="37">
        <v>1754.307851</v>
      </c>
      <c r="AR128" s="37">
        <v>93.036573</v>
      </c>
      <c r="AS128" s="37">
        <v>1.114792</v>
      </c>
      <c r="AT128" s="37">
        <v>3.300338</v>
      </c>
      <c r="AU128" s="37">
        <v>1487.758264</v>
      </c>
      <c r="AV128" s="37">
        <v>30.098871</v>
      </c>
      <c r="AW128" s="37">
        <v>3.233307</v>
      </c>
      <c r="AX128" s="37">
        <v>1.056914</v>
      </c>
      <c r="AY128" s="37">
        <v>223.210744</v>
      </c>
      <c r="AZ128" s="37">
        <v>71.58085</v>
      </c>
      <c r="BA128" s="37">
        <v>1.045308</v>
      </c>
      <c r="BB128" s="37">
        <v>2.983452</v>
      </c>
      <c r="BC128" s="31">
        <v>0.146</v>
      </c>
      <c r="BD128" s="32">
        <v>0.146</v>
      </c>
      <c r="BE128" s="31">
        <f>1.2/10</f>
        <v>0.12</v>
      </c>
      <c r="BF128" s="31">
        <v>0.162</v>
      </c>
      <c r="BG128" s="31">
        <v>0.184</v>
      </c>
      <c r="BH128" s="31">
        <v>0.173</v>
      </c>
      <c r="BI128" s="33">
        <v>0.108</v>
      </c>
      <c r="BJ128" s="33">
        <v>0.19</v>
      </c>
      <c r="BK128" s="34"/>
      <c r="BL128" s="34"/>
      <c r="BM128" s="34"/>
      <c r="BN128" s="34"/>
      <c r="BO128" s="34"/>
      <c r="BP128" s="34"/>
      <c r="BQ128" s="35">
        <f t="shared" si="1"/>
        <v>7</v>
      </c>
      <c r="BR128" s="36">
        <v>1.3838877760031845</v>
      </c>
      <c r="BS128" s="37">
        <v>0.27514668913004764</v>
      </c>
      <c r="BT128" s="38">
        <v>0.6559371918725495</v>
      </c>
      <c r="BU128" s="39">
        <v>0.155</v>
      </c>
      <c r="BV128" s="37">
        <v>3.7016175714285717</v>
      </c>
      <c r="BW128" s="37">
        <v>160.79516742857143</v>
      </c>
      <c r="BX128" s="37">
        <v>27.33208242857143</v>
      </c>
      <c r="BY128" s="37">
        <v>1.0119312857142857</v>
      </c>
      <c r="BZ128" s="37">
        <v>3.2663032857142857</v>
      </c>
      <c r="CA128" s="37">
        <v>916270.1285808571</v>
      </c>
      <c r="CB128" s="37">
        <v>1275.1181842857143</v>
      </c>
      <c r="CC128" s="37">
        <v>0.9580307142857144</v>
      </c>
      <c r="CD128" s="37">
        <v>2.719836571428572</v>
      </c>
      <c r="CE128" s="37">
        <v>1924.1744668571425</v>
      </c>
      <c r="CF128" s="37">
        <v>96.493211</v>
      </c>
      <c r="CG128" s="37">
        <v>1.1005548571428572</v>
      </c>
      <c r="CH128" s="37">
        <v>3.2987880000000005</v>
      </c>
      <c r="CI128" s="37">
        <v>1090.4311864285712</v>
      </c>
      <c r="CJ128" s="2">
        <v>65.84641928571429</v>
      </c>
      <c r="CK128" s="2">
        <v>1.0342368571428573</v>
      </c>
      <c r="CL128" s="2">
        <v>3.0138187142857147</v>
      </c>
      <c r="CM128" s="40">
        <f t="shared" si="2"/>
        <v>4</v>
      </c>
      <c r="CN128" s="41">
        <f t="shared" si="3"/>
        <v>4.444444444</v>
      </c>
      <c r="CO128" s="2">
        <v>6.0</v>
      </c>
      <c r="CP128" s="2">
        <v>6.0</v>
      </c>
      <c r="CQ128" s="2">
        <v>1.0</v>
      </c>
      <c r="CR128" s="2">
        <v>1.0</v>
      </c>
      <c r="CS128" s="2">
        <v>6.0</v>
      </c>
      <c r="CT128" s="2">
        <v>6.0</v>
      </c>
      <c r="CU128" s="2">
        <v>2.0</v>
      </c>
      <c r="CV128" s="2">
        <v>6.0</v>
      </c>
      <c r="CW128" s="2">
        <v>6.0</v>
      </c>
      <c r="CX128" s="2">
        <f t="shared" si="4"/>
        <v>12</v>
      </c>
      <c r="CY128" s="42">
        <v>2.0</v>
      </c>
      <c r="CZ128" s="42" t="str">
        <f t="shared" si="6"/>
        <v>1</v>
      </c>
      <c r="DA128" s="2">
        <f t="shared" si="7"/>
        <v>2</v>
      </c>
      <c r="DB128" s="42" t="str">
        <f t="shared" si="47"/>
        <v>0</v>
      </c>
      <c r="DC128" s="42" t="str">
        <f t="shared" si="8"/>
        <v>0</v>
      </c>
      <c r="DD128" s="2">
        <v>1.0</v>
      </c>
      <c r="DE128" s="27">
        <v>2.0</v>
      </c>
      <c r="DF128" s="2">
        <v>1.0</v>
      </c>
      <c r="DG128" s="27">
        <v>2.0</v>
      </c>
      <c r="DH128" s="2">
        <v>1.0</v>
      </c>
      <c r="DI128" s="27">
        <v>2.0</v>
      </c>
      <c r="DJ128" s="2">
        <v>2.0</v>
      </c>
      <c r="DK128" s="27">
        <v>3.0</v>
      </c>
      <c r="DL128" s="2">
        <v>1.0</v>
      </c>
      <c r="DM128" s="27">
        <v>2.0</v>
      </c>
      <c r="DN128" s="2">
        <v>1.0</v>
      </c>
      <c r="DO128" s="27">
        <v>2.0</v>
      </c>
      <c r="DP128" s="2">
        <v>2.0</v>
      </c>
      <c r="DQ128" s="27">
        <v>3.0</v>
      </c>
      <c r="DR128" s="2">
        <v>2.0</v>
      </c>
      <c r="DS128" s="27">
        <v>3.0</v>
      </c>
      <c r="DT128" s="2">
        <v>1.0</v>
      </c>
      <c r="DU128" s="27">
        <v>2.0</v>
      </c>
      <c r="DV128" s="2">
        <v>0.0</v>
      </c>
      <c r="DW128" s="27">
        <v>1.0</v>
      </c>
      <c r="DX128" s="2">
        <v>1.0</v>
      </c>
      <c r="DY128" s="27">
        <v>2.0</v>
      </c>
      <c r="DZ128" s="2">
        <v>1.0</v>
      </c>
      <c r="EA128" s="27">
        <v>2.0</v>
      </c>
      <c r="EB128" s="2">
        <v>0.0</v>
      </c>
      <c r="EC128" s="27">
        <v>1.0</v>
      </c>
      <c r="ED128" s="2">
        <v>2.0</v>
      </c>
      <c r="EE128" s="27">
        <v>3.0</v>
      </c>
      <c r="EF128" s="2">
        <v>0.0</v>
      </c>
      <c r="EG128" s="27">
        <v>1.0</v>
      </c>
      <c r="EH128" s="2">
        <v>2.0</v>
      </c>
      <c r="EI128" s="27">
        <v>3.0</v>
      </c>
      <c r="EJ128" s="2" t="s">
        <v>199</v>
      </c>
      <c r="EK128" s="2" t="s">
        <v>514</v>
      </c>
      <c r="EL128" s="70">
        <v>7.0</v>
      </c>
      <c r="EM128" s="37">
        <v>5.0</v>
      </c>
      <c r="EN128" s="37">
        <v>0.0</v>
      </c>
      <c r="EO128" s="37">
        <v>0.0</v>
      </c>
      <c r="EP128" s="37">
        <v>2.0</v>
      </c>
      <c r="EQ128" s="37">
        <v>2.0</v>
      </c>
      <c r="ER128" s="37">
        <v>0.0</v>
      </c>
      <c r="ES128" s="37">
        <v>1.0</v>
      </c>
      <c r="ET128" s="37">
        <v>0.0</v>
      </c>
      <c r="EU128" s="37">
        <v>0.0</v>
      </c>
      <c r="EV128" s="2"/>
      <c r="EW128" s="37">
        <v>0.0</v>
      </c>
      <c r="EX128" s="2" t="s">
        <v>242</v>
      </c>
      <c r="EY128" s="43">
        <v>40238.0</v>
      </c>
      <c r="EZ128" s="2" t="s">
        <v>214</v>
      </c>
      <c r="FA128" s="2" t="s">
        <v>262</v>
      </c>
      <c r="FB128" s="2" t="s">
        <v>203</v>
      </c>
      <c r="FC128" s="2" t="s">
        <v>205</v>
      </c>
      <c r="FD128" s="2" t="s">
        <v>205</v>
      </c>
      <c r="FE128" s="37">
        <v>0.0</v>
      </c>
      <c r="FF128" s="37">
        <v>0.0</v>
      </c>
      <c r="FG128" s="37">
        <v>0.0</v>
      </c>
      <c r="FH128" s="37">
        <v>0.0</v>
      </c>
      <c r="FI128" s="37">
        <v>0.0</v>
      </c>
      <c r="FJ128" s="37">
        <v>0.0</v>
      </c>
      <c r="FK128" s="37">
        <v>1.0</v>
      </c>
      <c r="FL128" s="2"/>
      <c r="FM128" s="2" t="s">
        <v>205</v>
      </c>
      <c r="FN128" s="37">
        <v>0.0</v>
      </c>
      <c r="FO128" s="37">
        <v>0.0</v>
      </c>
      <c r="FP128" s="37">
        <v>0.0</v>
      </c>
      <c r="FQ128" s="37">
        <v>0.0</v>
      </c>
      <c r="FR128" s="37">
        <v>0.0</v>
      </c>
      <c r="FS128" s="37">
        <v>0.0</v>
      </c>
      <c r="FT128" s="37">
        <v>1.0</v>
      </c>
      <c r="FU128" s="2"/>
      <c r="FV128" s="2" t="s">
        <v>280</v>
      </c>
      <c r="FW128" s="37">
        <v>0.0</v>
      </c>
      <c r="FX128" s="37">
        <v>0.0</v>
      </c>
      <c r="FY128" s="37">
        <v>1.0</v>
      </c>
      <c r="FZ128" s="37">
        <v>0.0</v>
      </c>
      <c r="GA128" s="37">
        <v>3.0</v>
      </c>
      <c r="GB128" s="2" t="s">
        <v>270</v>
      </c>
      <c r="GC128" s="2" t="s">
        <v>243</v>
      </c>
      <c r="GD128" s="37">
        <v>3.0</v>
      </c>
      <c r="GE128" s="2"/>
      <c r="GF128" s="2" t="s">
        <v>209</v>
      </c>
      <c r="GG128" s="2"/>
      <c r="GH128" s="37">
        <v>5.0</v>
      </c>
      <c r="GI128" s="37">
        <v>4.0</v>
      </c>
      <c r="GJ128" s="37">
        <v>5.0</v>
      </c>
      <c r="GK128" s="37">
        <v>1.0</v>
      </c>
      <c r="GL128" s="37">
        <f t="shared" si="45"/>
        <v>9</v>
      </c>
      <c r="GM128" s="37">
        <f t="shared" si="46"/>
        <v>6</v>
      </c>
    </row>
    <row r="129" ht="15.75" customHeight="1">
      <c r="A129" s="1">
        <v>161.0</v>
      </c>
      <c r="B129" s="2" t="s">
        <v>194</v>
      </c>
      <c r="C129" s="81"/>
      <c r="D129" s="2" t="s">
        <v>314</v>
      </c>
      <c r="E129" s="80" t="s">
        <v>552</v>
      </c>
      <c r="F129" s="2">
        <v>1.0</v>
      </c>
      <c r="G129" s="2" t="s">
        <v>196</v>
      </c>
      <c r="H129" s="2" t="s">
        <v>497</v>
      </c>
      <c r="I129" s="81">
        <v>0.0</v>
      </c>
      <c r="J129" s="81">
        <v>10.0</v>
      </c>
      <c r="K129" s="2" t="s">
        <v>530</v>
      </c>
      <c r="L129" s="82">
        <v>26200.0</v>
      </c>
      <c r="M129" s="2">
        <v>5240.0</v>
      </c>
      <c r="N129" s="29">
        <v>1.8027505692296975</v>
      </c>
      <c r="O129" s="30">
        <v>0.2535348015997746</v>
      </c>
      <c r="P129" s="30">
        <v>0.34740389574725333</v>
      </c>
      <c r="Q129" s="2">
        <v>3.664835</v>
      </c>
      <c r="R129" s="2">
        <v>138422.89011</v>
      </c>
      <c r="S129" s="2">
        <v>1002.423623</v>
      </c>
      <c r="T129" s="2">
        <v>0.929599</v>
      </c>
      <c r="U129" s="2">
        <v>2.756857</v>
      </c>
      <c r="V129" s="2">
        <v>1458.104396</v>
      </c>
      <c r="W129" s="2">
        <v>86.074001</v>
      </c>
      <c r="X129" s="2">
        <v>1.11594</v>
      </c>
      <c r="Y129" s="2">
        <v>3.284692</v>
      </c>
      <c r="Z129" s="2">
        <v>305.967033</v>
      </c>
      <c r="AA129" s="2">
        <v>38.41133</v>
      </c>
      <c r="AB129" s="2">
        <v>1.066675</v>
      </c>
      <c r="AC129" s="2">
        <v>3.135691</v>
      </c>
      <c r="AD129" s="2">
        <v>2133.285714</v>
      </c>
      <c r="AE129" s="2">
        <v>87.475502</v>
      </c>
      <c r="AF129" s="2">
        <v>1.065592</v>
      </c>
      <c r="AG129" s="2">
        <v>2.922913</v>
      </c>
      <c r="AH129" s="31">
        <v>0.13</v>
      </c>
      <c r="AI129" s="40">
        <v>4.842039261516719</v>
      </c>
      <c r="AJ129" s="41">
        <v>0.275129147421111</v>
      </c>
      <c r="AK129" s="41">
        <v>0.5940720712957236</v>
      </c>
      <c r="AL129" s="37">
        <v>3.298013</v>
      </c>
      <c r="AM129" s="37">
        <v>520865.415011</v>
      </c>
      <c r="AN129" s="37">
        <v>1193.059785</v>
      </c>
      <c r="AO129" s="37">
        <v>0.947866</v>
      </c>
      <c r="AP129" s="37">
        <v>2.673513</v>
      </c>
      <c r="AQ129" s="37">
        <v>1505.615894</v>
      </c>
      <c r="AR129" s="37">
        <v>81.841976</v>
      </c>
      <c r="AS129" s="37">
        <v>1.120919</v>
      </c>
      <c r="AT129" s="37">
        <v>3.277213</v>
      </c>
      <c r="AU129" s="37">
        <v>1566.995585</v>
      </c>
      <c r="AV129" s="37">
        <v>29.077263</v>
      </c>
      <c r="AW129" s="37">
        <v>3.196287</v>
      </c>
      <c r="AX129" s="37">
        <v>1.057084</v>
      </c>
      <c r="AY129" s="37">
        <v>232.803532</v>
      </c>
      <c r="AZ129" s="37">
        <v>66.980028</v>
      </c>
      <c r="BA129" s="37">
        <v>1.047739</v>
      </c>
      <c r="BB129" s="37">
        <v>2.93839</v>
      </c>
      <c r="BC129" s="31">
        <v>0.155</v>
      </c>
      <c r="BD129" s="32">
        <v>0.146</v>
      </c>
      <c r="BE129" s="31">
        <v>0.13</v>
      </c>
      <c r="BF129" s="31">
        <v>0.134</v>
      </c>
      <c r="BG129" s="31">
        <v>0.143</v>
      </c>
      <c r="BH129" s="31">
        <v>0.188</v>
      </c>
      <c r="BI129" s="33">
        <v>0.172</v>
      </c>
      <c r="BJ129" s="33"/>
      <c r="BK129" s="33"/>
      <c r="BL129" s="33"/>
      <c r="BM129" s="33"/>
      <c r="BN129" s="33"/>
      <c r="BO129" s="33"/>
      <c r="BP129" s="33"/>
      <c r="BQ129" s="35">
        <f t="shared" si="1"/>
        <v>6</v>
      </c>
      <c r="BR129" s="101">
        <v>1.2883469515528796</v>
      </c>
      <c r="BS129" s="102">
        <v>0.23025258770763118</v>
      </c>
      <c r="BT129" s="103">
        <v>0.5685292203254347</v>
      </c>
      <c r="BU129" s="39">
        <v>0.152</v>
      </c>
      <c r="BV129" s="37">
        <v>3.441505</v>
      </c>
      <c r="BW129" s="37">
        <v>208.92002300000001</v>
      </c>
      <c r="BX129" s="37">
        <v>27.6030335</v>
      </c>
      <c r="BY129" s="37">
        <v>1.0310936666666666</v>
      </c>
      <c r="BZ129" s="37">
        <v>3.1957661666666666</v>
      </c>
      <c r="CA129" s="37">
        <v>623197.4979291667</v>
      </c>
      <c r="CB129" s="37">
        <v>1219.0014938333334</v>
      </c>
      <c r="CC129" s="37">
        <v>0.9306161666666667</v>
      </c>
      <c r="CD129" s="37">
        <v>2.688157</v>
      </c>
      <c r="CE129" s="37">
        <v>1527.9698806666665</v>
      </c>
      <c r="CF129" s="37">
        <v>81.05369866666666</v>
      </c>
      <c r="CG129" s="37">
        <v>1.1054771666666665</v>
      </c>
      <c r="CH129" s="37">
        <v>3.2652588333333328</v>
      </c>
      <c r="CI129" s="37">
        <v>1272.3064381666666</v>
      </c>
      <c r="CJ129" s="2">
        <v>63.1949065</v>
      </c>
      <c r="CK129" s="2">
        <v>1.0328635000000002</v>
      </c>
      <c r="CL129" s="2">
        <v>2.9440353333333333</v>
      </c>
      <c r="CM129" s="73">
        <f t="shared" si="2"/>
        <v>4.428571429</v>
      </c>
      <c r="CN129" s="74">
        <f t="shared" si="3"/>
        <v>4.777777778</v>
      </c>
      <c r="CO129" s="27">
        <v>5.0</v>
      </c>
      <c r="CP129" s="27">
        <v>5.0</v>
      </c>
      <c r="CQ129" s="27">
        <v>2.0</v>
      </c>
      <c r="CR129" s="27">
        <v>6.0</v>
      </c>
      <c r="CS129" s="27">
        <v>6.0</v>
      </c>
      <c r="CT129" s="27">
        <v>2.0</v>
      </c>
      <c r="CU129" s="27">
        <v>5.0</v>
      </c>
      <c r="CV129" s="27">
        <v>6.0</v>
      </c>
      <c r="CW129" s="27">
        <v>6.0</v>
      </c>
      <c r="CX129" s="27">
        <f t="shared" si="4"/>
        <v>12</v>
      </c>
      <c r="CY129" s="75">
        <v>2.0</v>
      </c>
      <c r="CZ129" s="75" t="str">
        <f t="shared" si="6"/>
        <v>1</v>
      </c>
      <c r="DA129" s="27">
        <f t="shared" si="7"/>
        <v>1</v>
      </c>
      <c r="DB129" s="75" t="str">
        <f t="shared" si="47"/>
        <v>0</v>
      </c>
      <c r="DC129" s="75" t="str">
        <f t="shared" si="8"/>
        <v>0</v>
      </c>
      <c r="DD129" s="27">
        <v>2.0</v>
      </c>
      <c r="DE129" s="27">
        <v>3.0</v>
      </c>
      <c r="DF129" s="27">
        <v>1.0</v>
      </c>
      <c r="DG129" s="27">
        <v>2.0</v>
      </c>
      <c r="DH129" s="27">
        <v>1.0</v>
      </c>
      <c r="DI129" s="27">
        <v>2.0</v>
      </c>
      <c r="DJ129" s="27">
        <v>1.0</v>
      </c>
      <c r="DK129" s="27">
        <v>2.0</v>
      </c>
      <c r="DL129" s="27">
        <v>1.0</v>
      </c>
      <c r="DM129" s="27">
        <v>2.0</v>
      </c>
      <c r="DN129" s="27">
        <v>0.0</v>
      </c>
      <c r="DO129" s="27">
        <v>1.0</v>
      </c>
      <c r="DP129" s="27">
        <v>1.0</v>
      </c>
      <c r="DQ129" s="27">
        <v>2.0</v>
      </c>
      <c r="DR129" s="27">
        <v>2.0</v>
      </c>
      <c r="DS129" s="27">
        <v>3.0</v>
      </c>
      <c r="DT129" s="27">
        <v>1.0</v>
      </c>
      <c r="DU129" s="27">
        <v>2.0</v>
      </c>
      <c r="DV129" s="27">
        <v>2.0</v>
      </c>
      <c r="DW129" s="27">
        <v>3.0</v>
      </c>
      <c r="DX129" s="27">
        <v>1.0</v>
      </c>
      <c r="DY129" s="27">
        <v>2.0</v>
      </c>
      <c r="DZ129" s="27">
        <v>0.0</v>
      </c>
      <c r="EA129" s="27">
        <v>1.0</v>
      </c>
      <c r="EB129" s="27">
        <v>0.0</v>
      </c>
      <c r="EC129" s="27">
        <v>1.0</v>
      </c>
      <c r="ED129" s="27">
        <v>2.0</v>
      </c>
      <c r="EE129" s="27">
        <v>3.0</v>
      </c>
      <c r="EF129" s="27">
        <v>2.0</v>
      </c>
      <c r="EG129" s="27">
        <v>3.0</v>
      </c>
      <c r="EH129" s="27">
        <v>0.0</v>
      </c>
      <c r="EI129" s="27">
        <v>1.0</v>
      </c>
      <c r="EJ129" s="2" t="s">
        <v>199</v>
      </c>
      <c r="EK129" s="2" t="s">
        <v>526</v>
      </c>
      <c r="EL129" s="37">
        <v>8.0</v>
      </c>
      <c r="EM129" s="37">
        <v>3.0</v>
      </c>
      <c r="EN129" s="37">
        <v>1.0</v>
      </c>
      <c r="EO129" s="37">
        <v>2.0</v>
      </c>
      <c r="EP129" s="37">
        <v>1.0</v>
      </c>
      <c r="EQ129" s="37">
        <v>1.0</v>
      </c>
      <c r="ER129" s="37">
        <v>0.0</v>
      </c>
      <c r="ES129" s="37">
        <v>1.0</v>
      </c>
      <c r="ET129" s="37">
        <v>0.0</v>
      </c>
      <c r="EU129" s="37">
        <v>0.0</v>
      </c>
      <c r="EV129" s="2"/>
      <c r="EW129" s="37">
        <v>1.0</v>
      </c>
      <c r="EX129" s="2" t="s">
        <v>201</v>
      </c>
      <c r="EY129" s="43">
        <v>40544.0</v>
      </c>
      <c r="EZ129" s="2" t="s">
        <v>196</v>
      </c>
      <c r="FA129" s="2" t="s">
        <v>262</v>
      </c>
      <c r="FB129" s="2" t="s">
        <v>203</v>
      </c>
      <c r="FC129" s="2" t="s">
        <v>205</v>
      </c>
      <c r="FD129" s="2" t="s">
        <v>205</v>
      </c>
      <c r="FE129" s="37">
        <v>0.0</v>
      </c>
      <c r="FF129" s="37">
        <v>0.0</v>
      </c>
      <c r="FG129" s="37">
        <v>0.0</v>
      </c>
      <c r="FH129" s="37">
        <v>0.0</v>
      </c>
      <c r="FI129" s="37">
        <v>1.0</v>
      </c>
      <c r="FJ129" s="37">
        <v>0.0</v>
      </c>
      <c r="FK129" s="37">
        <v>0.0</v>
      </c>
      <c r="FL129" s="2"/>
      <c r="FM129" s="2" t="s">
        <v>205</v>
      </c>
      <c r="FN129" s="37">
        <v>0.0</v>
      </c>
      <c r="FO129" s="37">
        <v>0.0</v>
      </c>
      <c r="FP129" s="37">
        <v>0.0</v>
      </c>
      <c r="FQ129" s="37">
        <v>0.0</v>
      </c>
      <c r="FR129" s="37">
        <v>1.0</v>
      </c>
      <c r="FS129" s="37">
        <v>0.0</v>
      </c>
      <c r="FT129" s="37">
        <v>0.0</v>
      </c>
      <c r="FU129" s="2"/>
      <c r="FV129" s="2" t="s">
        <v>206</v>
      </c>
      <c r="FW129" s="37">
        <v>0.0</v>
      </c>
      <c r="FX129" s="37">
        <v>0.0</v>
      </c>
      <c r="FY129" s="37">
        <v>1.0</v>
      </c>
      <c r="FZ129" s="37">
        <v>0.0</v>
      </c>
      <c r="GA129" s="37">
        <v>2.0</v>
      </c>
      <c r="GB129" s="2" t="s">
        <v>270</v>
      </c>
      <c r="GC129" s="2" t="s">
        <v>243</v>
      </c>
      <c r="GD129" s="37">
        <v>4.0</v>
      </c>
      <c r="GE129" s="2"/>
      <c r="GF129" s="2" t="s">
        <v>209</v>
      </c>
      <c r="GG129" s="2"/>
      <c r="GH129" s="37">
        <v>3.0</v>
      </c>
      <c r="GI129" s="37">
        <v>1.0</v>
      </c>
      <c r="GJ129" s="37">
        <v>5.0</v>
      </c>
      <c r="GK129" s="37">
        <v>0.0</v>
      </c>
      <c r="GL129" s="37">
        <f t="shared" si="45"/>
        <v>4</v>
      </c>
      <c r="GM129" s="37">
        <f t="shared" si="46"/>
        <v>5</v>
      </c>
    </row>
    <row r="130" ht="15.75" customHeight="1">
      <c r="A130" s="1">
        <v>162.0</v>
      </c>
      <c r="B130" s="2" t="s">
        <v>194</v>
      </c>
      <c r="C130" s="2" t="s">
        <v>267</v>
      </c>
      <c r="D130" s="2" t="s">
        <v>277</v>
      </c>
      <c r="E130" s="80" t="s">
        <v>553</v>
      </c>
      <c r="F130" s="2">
        <v>1.0</v>
      </c>
      <c r="G130" s="2" t="s">
        <v>196</v>
      </c>
      <c r="H130" s="2" t="s">
        <v>497</v>
      </c>
      <c r="I130" s="81">
        <v>0.0</v>
      </c>
      <c r="J130" s="81">
        <v>10.0</v>
      </c>
      <c r="K130" s="2" t="s">
        <v>530</v>
      </c>
      <c r="L130" s="82">
        <v>59534.0</v>
      </c>
      <c r="M130" s="2">
        <v>8504.9</v>
      </c>
      <c r="N130" s="29">
        <v>0.9280440329100319</v>
      </c>
      <c r="O130" s="30">
        <v>0.3187988139</v>
      </c>
      <c r="P130" s="30">
        <v>0.1245894403</v>
      </c>
      <c r="Q130" s="2">
        <v>3.073733</v>
      </c>
      <c r="R130" s="2">
        <v>55446.608295</v>
      </c>
      <c r="S130" s="2">
        <v>924.81138</v>
      </c>
      <c r="T130" s="2">
        <v>0.893032</v>
      </c>
      <c r="U130" s="2">
        <v>2.698258</v>
      </c>
      <c r="V130" s="2">
        <v>715.797235</v>
      </c>
      <c r="W130" s="2">
        <v>55.558748</v>
      </c>
      <c r="X130" s="2">
        <v>1.116599</v>
      </c>
      <c r="Y130" s="2">
        <v>3.202701</v>
      </c>
      <c r="Z130" s="2">
        <v>317.064516</v>
      </c>
      <c r="AA130" s="2">
        <v>31.214426</v>
      </c>
      <c r="AB130" s="2">
        <v>1.083904</v>
      </c>
      <c r="AC130" s="2">
        <v>3.020852</v>
      </c>
      <c r="AD130" s="2">
        <v>1873.976959</v>
      </c>
      <c r="AE130" s="2">
        <v>66.983416</v>
      </c>
      <c r="AF130" s="2">
        <v>1.044254</v>
      </c>
      <c r="AG130" s="2">
        <v>2.801663</v>
      </c>
      <c r="AH130" s="31">
        <f>1.75/10</f>
        <v>0.175</v>
      </c>
      <c r="AI130" s="29">
        <v>4.755150043847532</v>
      </c>
      <c r="AJ130" s="30">
        <v>0.2545912046529719</v>
      </c>
      <c r="AK130" s="30">
        <v>0.5134276895306245</v>
      </c>
      <c r="AL130" s="37">
        <v>3.038647</v>
      </c>
      <c r="AM130" s="37">
        <v>448891.534622</v>
      </c>
      <c r="AN130" s="37">
        <v>1178.608099</v>
      </c>
      <c r="AO130" s="37">
        <v>0.939347</v>
      </c>
      <c r="AP130" s="37">
        <v>2.665354</v>
      </c>
      <c r="AQ130" s="37">
        <v>1072.088567</v>
      </c>
      <c r="AR130" s="37">
        <v>62.399098</v>
      </c>
      <c r="AS130" s="37">
        <v>1.149323</v>
      </c>
      <c r="AT130" s="37">
        <v>3.247188</v>
      </c>
      <c r="AU130" s="37">
        <v>2484.095008</v>
      </c>
      <c r="AV130" s="37">
        <v>33.442964</v>
      </c>
      <c r="AW130" s="37">
        <v>3.115665</v>
      </c>
      <c r="AX130" s="37">
        <v>1.091005</v>
      </c>
      <c r="AY130" s="37">
        <v>411.639291</v>
      </c>
      <c r="AZ130" s="37">
        <v>71.591297</v>
      </c>
      <c r="BA130" s="37">
        <v>1.063591</v>
      </c>
      <c r="BB130" s="37">
        <v>2.862774</v>
      </c>
      <c r="BC130" s="31">
        <v>0.143</v>
      </c>
      <c r="BD130" s="32">
        <v>0.146</v>
      </c>
      <c r="BE130" s="31">
        <f>1.75/10</f>
        <v>0.175</v>
      </c>
      <c r="BF130" s="31">
        <v>0.133</v>
      </c>
      <c r="BG130" s="31">
        <v>0.175</v>
      </c>
      <c r="BH130" s="31">
        <v>0.164</v>
      </c>
      <c r="BI130" s="33">
        <v>0.183</v>
      </c>
      <c r="BJ130" s="33">
        <v>0.122</v>
      </c>
      <c r="BK130" s="33">
        <v>0.118</v>
      </c>
      <c r="BL130" s="33">
        <v>0.134</v>
      </c>
      <c r="BM130" s="33"/>
      <c r="BN130" s="33"/>
      <c r="BO130" s="33"/>
      <c r="BP130" s="33"/>
      <c r="BQ130" s="35">
        <f t="shared" si="1"/>
        <v>9</v>
      </c>
      <c r="BR130" s="101">
        <v>1.1734955380677192</v>
      </c>
      <c r="BS130" s="102">
        <v>0.29046714938553286</v>
      </c>
      <c r="BT130" s="103">
        <v>0.7603732099228233</v>
      </c>
      <c r="BU130" s="39">
        <v>0.15</v>
      </c>
      <c r="BV130" s="37">
        <v>3.2721146666666665</v>
      </c>
      <c r="BW130" s="37">
        <v>425.079472</v>
      </c>
      <c r="BX130" s="37">
        <v>33.37334988888889</v>
      </c>
      <c r="BY130" s="37">
        <v>1.0384301111111112</v>
      </c>
      <c r="BZ130" s="37">
        <v>3.114822666666667</v>
      </c>
      <c r="CA130" s="37">
        <v>665243.0567048889</v>
      </c>
      <c r="CB130" s="37">
        <v>1211.4326035555557</v>
      </c>
      <c r="CC130" s="37">
        <v>0.937518</v>
      </c>
      <c r="CD130" s="37">
        <v>2.683884555555556</v>
      </c>
      <c r="CE130" s="37">
        <v>1366.6575997777777</v>
      </c>
      <c r="CF130" s="37">
        <v>75.25948499999998</v>
      </c>
      <c r="CG130" s="37">
        <v>1.1075101111111112</v>
      </c>
      <c r="CH130" s="37">
        <v>3.254104777777778</v>
      </c>
      <c r="CI130" s="37">
        <v>2399.1187259999997</v>
      </c>
      <c r="CJ130" s="2">
        <v>74.73107911111111</v>
      </c>
      <c r="CK130" s="2">
        <v>1.0322267777777778</v>
      </c>
      <c r="CL130" s="2">
        <v>2.887318222222222</v>
      </c>
      <c r="CM130" s="40">
        <f t="shared" si="2"/>
        <v>3.857142857</v>
      </c>
      <c r="CN130" s="41">
        <f t="shared" si="3"/>
        <v>3.777777778</v>
      </c>
      <c r="CO130" s="2">
        <v>5.0</v>
      </c>
      <c r="CP130" s="2">
        <v>4.0</v>
      </c>
      <c r="CQ130" s="2">
        <v>3.0</v>
      </c>
      <c r="CR130" s="2">
        <v>2.0</v>
      </c>
      <c r="CS130" s="2">
        <v>5.0</v>
      </c>
      <c r="CT130" s="2">
        <v>4.0</v>
      </c>
      <c r="CU130" s="2">
        <v>4.0</v>
      </c>
      <c r="CV130" s="2">
        <v>6.0</v>
      </c>
      <c r="CW130" s="2">
        <v>1.0</v>
      </c>
      <c r="CX130" s="2">
        <f t="shared" si="4"/>
        <v>8</v>
      </c>
      <c r="CY130" s="42" t="str">
        <f>IF(OR(CX130&lt;9,CX130=9),"0", "1")</f>
        <v>0</v>
      </c>
      <c r="CZ130" s="42" t="str">
        <f t="shared" si="6"/>
        <v>0</v>
      </c>
      <c r="DA130" s="2">
        <f t="shared" si="7"/>
        <v>2</v>
      </c>
      <c r="DB130" s="42" t="str">
        <f t="shared" si="47"/>
        <v>0</v>
      </c>
      <c r="DC130" s="42" t="str">
        <f t="shared" si="8"/>
        <v>0</v>
      </c>
      <c r="DD130" s="2">
        <v>1.0</v>
      </c>
      <c r="DE130" s="27">
        <v>2.0</v>
      </c>
      <c r="DF130" s="2">
        <v>0.0</v>
      </c>
      <c r="DG130" s="27">
        <v>1.0</v>
      </c>
      <c r="DH130" s="2">
        <v>1.0</v>
      </c>
      <c r="DI130" s="27">
        <v>2.0</v>
      </c>
      <c r="DJ130" s="2">
        <v>1.0</v>
      </c>
      <c r="DK130" s="27">
        <v>2.0</v>
      </c>
      <c r="DL130" s="2">
        <v>0.0</v>
      </c>
      <c r="DM130" s="27">
        <v>1.0</v>
      </c>
      <c r="DN130" s="2">
        <v>2.0</v>
      </c>
      <c r="DO130" s="27">
        <v>3.0</v>
      </c>
      <c r="DP130" s="2">
        <v>2.0</v>
      </c>
      <c r="DQ130" s="27">
        <v>3.0</v>
      </c>
      <c r="DR130" s="2">
        <v>0.0</v>
      </c>
      <c r="DS130" s="27">
        <v>1.0</v>
      </c>
      <c r="DT130" s="2">
        <v>1.0</v>
      </c>
      <c r="DU130" s="27">
        <v>2.0</v>
      </c>
      <c r="DV130" s="2">
        <v>0.0</v>
      </c>
      <c r="DW130" s="27">
        <v>1.0</v>
      </c>
      <c r="DX130" s="2">
        <v>1.0</v>
      </c>
      <c r="DY130" s="27">
        <v>2.0</v>
      </c>
      <c r="DZ130" s="2">
        <v>0.0</v>
      </c>
      <c r="EA130" s="27">
        <v>1.0</v>
      </c>
      <c r="EB130" s="2">
        <v>1.0</v>
      </c>
      <c r="EC130" s="27">
        <v>2.0</v>
      </c>
      <c r="ED130" s="2">
        <v>0.0</v>
      </c>
      <c r="EE130" s="27">
        <v>1.0</v>
      </c>
      <c r="EF130" s="2">
        <v>0.0</v>
      </c>
      <c r="EG130" s="27">
        <v>1.0</v>
      </c>
      <c r="EH130" s="2">
        <v>2.0</v>
      </c>
      <c r="EI130" s="27">
        <v>3.0</v>
      </c>
      <c r="EJ130" s="2" t="s">
        <v>199</v>
      </c>
      <c r="EK130" s="2" t="s">
        <v>506</v>
      </c>
      <c r="EL130" s="37">
        <v>4.0</v>
      </c>
      <c r="EM130" s="37">
        <v>2.0</v>
      </c>
      <c r="EN130" s="37">
        <v>1.0</v>
      </c>
      <c r="EO130" s="37">
        <v>0.0</v>
      </c>
      <c r="EP130" s="37">
        <v>1.0</v>
      </c>
      <c r="EQ130" s="37">
        <v>0.0</v>
      </c>
      <c r="ER130" s="37">
        <v>1.0</v>
      </c>
      <c r="ES130" s="2"/>
      <c r="ET130" s="2"/>
      <c r="EU130" s="2"/>
      <c r="EV130" s="2"/>
      <c r="EW130" s="37">
        <v>0.0</v>
      </c>
      <c r="EX130" s="2" t="s">
        <v>242</v>
      </c>
      <c r="EY130" s="43">
        <v>41000.0</v>
      </c>
      <c r="EZ130" s="2" t="s">
        <v>196</v>
      </c>
      <c r="FA130" s="2" t="s">
        <v>262</v>
      </c>
      <c r="FB130" s="2" t="s">
        <v>203</v>
      </c>
      <c r="FC130" s="2" t="s">
        <v>205</v>
      </c>
      <c r="FD130" s="2" t="s">
        <v>205</v>
      </c>
      <c r="FE130" s="37">
        <v>0.0</v>
      </c>
      <c r="FF130" s="37">
        <v>0.0</v>
      </c>
      <c r="FG130" s="37">
        <v>0.0</v>
      </c>
      <c r="FH130" s="37">
        <v>1.0</v>
      </c>
      <c r="FI130" s="37">
        <v>1.0</v>
      </c>
      <c r="FJ130" s="37">
        <v>0.0</v>
      </c>
      <c r="FK130" s="37">
        <v>1.0</v>
      </c>
      <c r="FL130" s="2"/>
      <c r="FM130" s="2" t="s">
        <v>205</v>
      </c>
      <c r="FN130" s="37">
        <v>0.0</v>
      </c>
      <c r="FO130" s="37">
        <v>0.0</v>
      </c>
      <c r="FP130" s="37">
        <v>0.0</v>
      </c>
      <c r="FQ130" s="37">
        <v>1.0</v>
      </c>
      <c r="FR130" s="37">
        <v>1.0</v>
      </c>
      <c r="FS130" s="37">
        <v>0.0</v>
      </c>
      <c r="FT130" s="37">
        <v>1.0</v>
      </c>
      <c r="FU130" s="2"/>
      <c r="FV130" s="2" t="s">
        <v>206</v>
      </c>
      <c r="FW130" s="37">
        <v>1.0</v>
      </c>
      <c r="FX130" s="37">
        <v>1.0</v>
      </c>
      <c r="FY130" s="37">
        <v>1.0</v>
      </c>
      <c r="FZ130" s="37">
        <v>0.0</v>
      </c>
      <c r="GA130" s="37">
        <v>7.0</v>
      </c>
      <c r="GB130" s="2" t="s">
        <v>298</v>
      </c>
      <c r="GC130" s="2" t="s">
        <v>243</v>
      </c>
      <c r="GD130" s="37">
        <v>4.0</v>
      </c>
      <c r="GE130" s="2" t="s">
        <v>554</v>
      </c>
      <c r="GF130" s="2" t="s">
        <v>286</v>
      </c>
      <c r="GG130" s="2" t="s">
        <v>555</v>
      </c>
      <c r="GH130" s="37">
        <v>5.0</v>
      </c>
      <c r="GI130" s="37">
        <v>1.0</v>
      </c>
      <c r="GJ130" s="37">
        <v>4.0</v>
      </c>
      <c r="GK130" s="37">
        <v>0.0</v>
      </c>
      <c r="GL130" s="37">
        <f t="shared" si="45"/>
        <v>6</v>
      </c>
      <c r="GM130" s="37">
        <f t="shared" si="46"/>
        <v>4</v>
      </c>
    </row>
    <row r="131" ht="15.75" customHeight="1">
      <c r="A131" s="1">
        <v>163.0</v>
      </c>
      <c r="B131" s="2" t="s">
        <v>194</v>
      </c>
      <c r="D131" s="2" t="s">
        <v>230</v>
      </c>
      <c r="E131" s="80" t="s">
        <v>556</v>
      </c>
      <c r="F131" s="79">
        <v>1.0</v>
      </c>
      <c r="G131" s="2" t="s">
        <v>196</v>
      </c>
      <c r="H131" s="2" t="s">
        <v>497</v>
      </c>
      <c r="I131" s="81">
        <v>0.0</v>
      </c>
      <c r="J131" s="81">
        <v>10.0</v>
      </c>
      <c r="K131" s="2" t="s">
        <v>557</v>
      </c>
      <c r="L131" s="82">
        <v>41594.0</v>
      </c>
      <c r="M131" s="2">
        <v>5942.0</v>
      </c>
      <c r="N131" s="29">
        <v>1.4568730782085988</v>
      </c>
      <c r="O131" s="30">
        <v>0.4226159587</v>
      </c>
      <c r="P131" s="30">
        <v>0.2313841649</v>
      </c>
      <c r="Q131" s="2">
        <v>4.128205</v>
      </c>
      <c r="R131" s="2">
        <v>449735.564103</v>
      </c>
      <c r="S131" s="2">
        <v>1111.743745</v>
      </c>
      <c r="T131" s="2">
        <v>0.971091</v>
      </c>
      <c r="U131" s="2">
        <v>2.839397</v>
      </c>
      <c r="V131" s="2">
        <v>3303.470085</v>
      </c>
      <c r="W131" s="2">
        <v>134.427056</v>
      </c>
      <c r="X131" s="2">
        <v>1.136468</v>
      </c>
      <c r="Y131" s="2">
        <v>3.379831</v>
      </c>
      <c r="Z131" s="2">
        <v>191.982906</v>
      </c>
      <c r="AA131" s="2">
        <v>36.331968</v>
      </c>
      <c r="AB131" s="2">
        <v>1.035656</v>
      </c>
      <c r="AC131" s="2">
        <v>3.329081</v>
      </c>
      <c r="AD131" s="2">
        <v>1430.641026</v>
      </c>
      <c r="AE131" s="2">
        <v>87.900313</v>
      </c>
      <c r="AF131" s="2">
        <v>1.058085</v>
      </c>
      <c r="AG131" s="2">
        <v>3.071523</v>
      </c>
      <c r="AH131" s="31">
        <f>1.4/10</f>
        <v>0.14</v>
      </c>
      <c r="AI131" s="29">
        <v>5.192507406381369</v>
      </c>
      <c r="AJ131" s="30">
        <v>0.2631083465659253</v>
      </c>
      <c r="AK131" s="30">
        <v>0.7093635885894423</v>
      </c>
      <c r="AL131" s="37">
        <v>3.461942</v>
      </c>
      <c r="AM131" s="37">
        <v>750993.745407</v>
      </c>
      <c r="AN131" s="37">
        <v>1254.118858</v>
      </c>
      <c r="AO131" s="37">
        <v>0.943134</v>
      </c>
      <c r="AP131" s="37">
        <v>2.707982</v>
      </c>
      <c r="AQ131" s="37">
        <v>1473.769029</v>
      </c>
      <c r="AR131" s="37">
        <v>80.955907</v>
      </c>
      <c r="AS131" s="37">
        <v>1.102108</v>
      </c>
      <c r="AT131" s="37">
        <v>3.266289</v>
      </c>
      <c r="AU131" s="37">
        <v>1236.388451</v>
      </c>
      <c r="AV131" s="37">
        <v>29.161889</v>
      </c>
      <c r="AW131" s="37">
        <v>3.226076</v>
      </c>
      <c r="AX131" s="37">
        <v>1.03412</v>
      </c>
      <c r="AY131" s="37">
        <v>200.065617</v>
      </c>
      <c r="AZ131" s="37">
        <v>64.72946</v>
      </c>
      <c r="BA131" s="37">
        <v>1.034469</v>
      </c>
      <c r="BB131" s="37">
        <v>2.955526</v>
      </c>
      <c r="BC131" s="31">
        <v>0.15</v>
      </c>
      <c r="BD131" s="32">
        <v>0.146</v>
      </c>
      <c r="BE131" s="31">
        <f>1.4/10</f>
        <v>0.14</v>
      </c>
      <c r="BF131" s="31">
        <v>0.188</v>
      </c>
      <c r="BG131" s="31">
        <v>0.139</v>
      </c>
      <c r="BH131" s="31">
        <v>0.128</v>
      </c>
      <c r="BI131" s="33">
        <v>0.135</v>
      </c>
      <c r="BJ131" s="33">
        <v>0.134</v>
      </c>
      <c r="BK131" s="33">
        <v>0.173</v>
      </c>
      <c r="BL131" s="33">
        <v>0.144</v>
      </c>
      <c r="BM131" s="33">
        <v>0.135</v>
      </c>
      <c r="BN131" s="33">
        <v>0.142</v>
      </c>
      <c r="BO131" s="34"/>
      <c r="BP131" s="34"/>
      <c r="BQ131" s="35">
        <f t="shared" si="1"/>
        <v>11</v>
      </c>
      <c r="BR131" s="101">
        <v>1.2875345580184208</v>
      </c>
      <c r="BS131" s="102">
        <v>0.2711882853041359</v>
      </c>
      <c r="BT131" s="103">
        <v>0.7424526711185173</v>
      </c>
      <c r="BU131" s="39">
        <v>0.146</v>
      </c>
      <c r="BV131" s="37">
        <v>3.6947140000000007</v>
      </c>
      <c r="BW131" s="37">
        <v>234.8070984545455</v>
      </c>
      <c r="BX131" s="37">
        <v>28.36661009090909</v>
      </c>
      <c r="BY131" s="37">
        <v>1.0203746363636363</v>
      </c>
      <c r="BZ131" s="37">
        <v>3.228818636363636</v>
      </c>
      <c r="CA131" s="37">
        <v>969660.2180011817</v>
      </c>
      <c r="CB131" s="37">
        <v>1278.1210777272727</v>
      </c>
      <c r="CC131" s="37">
        <v>0.9604808181818182</v>
      </c>
      <c r="CD131" s="37">
        <v>2.7215317272727266</v>
      </c>
      <c r="CE131" s="37">
        <v>1966.6965818181814</v>
      </c>
      <c r="CF131" s="37">
        <v>93.973725</v>
      </c>
      <c r="CG131" s="37">
        <v>1.1062428181818182</v>
      </c>
      <c r="CH131" s="37">
        <v>3.2913584545454544</v>
      </c>
      <c r="CI131" s="37">
        <v>1437.9129670909092</v>
      </c>
      <c r="CJ131" s="2">
        <v>67.58814581818181</v>
      </c>
      <c r="CK131" s="2">
        <v>1.0355584545454546</v>
      </c>
      <c r="CL131" s="2">
        <v>2.994273363636364</v>
      </c>
      <c r="CM131" s="40">
        <f t="shared" si="2"/>
        <v>5.142857143</v>
      </c>
      <c r="CN131" s="41">
        <f t="shared" si="3"/>
        <v>5.111111111</v>
      </c>
      <c r="CO131" s="2">
        <v>4.0</v>
      </c>
      <c r="CP131" s="2">
        <v>5.0</v>
      </c>
      <c r="CQ131" s="2">
        <v>3.0</v>
      </c>
      <c r="CR131" s="2">
        <v>6.0</v>
      </c>
      <c r="CS131" s="2">
        <v>6.0</v>
      </c>
      <c r="CT131" s="2">
        <v>6.0</v>
      </c>
      <c r="CU131" s="2">
        <v>6.0</v>
      </c>
      <c r="CV131" s="2">
        <v>5.0</v>
      </c>
      <c r="CW131" s="2">
        <v>5.0</v>
      </c>
      <c r="CX131" s="2">
        <f t="shared" si="4"/>
        <v>12</v>
      </c>
      <c r="CY131" s="42">
        <v>2.0</v>
      </c>
      <c r="CZ131" s="42" t="str">
        <f t="shared" si="6"/>
        <v>1</v>
      </c>
      <c r="DA131" s="2">
        <f t="shared" si="7"/>
        <v>2</v>
      </c>
      <c r="DB131" s="42" t="str">
        <f t="shared" si="47"/>
        <v>0</v>
      </c>
      <c r="DC131" s="42" t="str">
        <f t="shared" si="8"/>
        <v>0</v>
      </c>
      <c r="DD131" s="2">
        <v>1.0</v>
      </c>
      <c r="DE131" s="27">
        <v>2.0</v>
      </c>
      <c r="DF131" s="2">
        <v>1.0</v>
      </c>
      <c r="DG131" s="27">
        <v>2.0</v>
      </c>
      <c r="DH131" s="2">
        <v>1.0</v>
      </c>
      <c r="DI131" s="27">
        <v>2.0</v>
      </c>
      <c r="DJ131" s="2">
        <v>1.0</v>
      </c>
      <c r="DK131" s="27">
        <v>2.0</v>
      </c>
      <c r="DL131" s="2">
        <v>1.0</v>
      </c>
      <c r="DM131" s="27">
        <v>2.0</v>
      </c>
      <c r="DN131" s="2">
        <v>1.0</v>
      </c>
      <c r="DO131" s="27">
        <v>2.0</v>
      </c>
      <c r="DP131" s="2">
        <v>2.0</v>
      </c>
      <c r="DQ131" s="27">
        <v>3.0</v>
      </c>
      <c r="DR131" s="2">
        <v>2.0</v>
      </c>
      <c r="DS131" s="27">
        <v>3.0</v>
      </c>
      <c r="DT131" s="2">
        <v>1.0</v>
      </c>
      <c r="DU131" s="27">
        <v>2.0</v>
      </c>
      <c r="DV131" s="2">
        <v>1.0</v>
      </c>
      <c r="DW131" s="27">
        <v>2.0</v>
      </c>
      <c r="DX131" s="2">
        <v>1.0</v>
      </c>
      <c r="DY131" s="27">
        <v>2.0</v>
      </c>
      <c r="DZ131" s="2">
        <v>1.0</v>
      </c>
      <c r="EA131" s="27">
        <v>2.0</v>
      </c>
      <c r="EB131" s="2">
        <v>0.0</v>
      </c>
      <c r="EC131" s="27">
        <v>1.0</v>
      </c>
      <c r="ED131" s="2">
        <v>2.0</v>
      </c>
      <c r="EE131" s="27">
        <v>3.0</v>
      </c>
      <c r="EF131" s="2">
        <v>1.0</v>
      </c>
      <c r="EG131" s="27">
        <v>2.0</v>
      </c>
      <c r="EH131" s="2">
        <v>2.0</v>
      </c>
      <c r="EI131" s="27">
        <v>3.0</v>
      </c>
      <c r="EJ131" s="2" t="s">
        <v>199</v>
      </c>
      <c r="EK131" s="2" t="s">
        <v>506</v>
      </c>
      <c r="EL131" s="37">
        <v>4.0</v>
      </c>
      <c r="EM131" s="37">
        <v>2.0</v>
      </c>
      <c r="EN131" s="37">
        <v>0.0</v>
      </c>
      <c r="EO131" s="37">
        <v>1.0</v>
      </c>
      <c r="EP131" s="37">
        <v>1.0</v>
      </c>
      <c r="EQ131" s="37">
        <v>0.0</v>
      </c>
      <c r="ER131" s="37">
        <v>1.0</v>
      </c>
      <c r="ES131" s="2"/>
      <c r="ET131" s="2"/>
      <c r="EU131" s="2"/>
      <c r="EV131" s="2"/>
      <c r="EW131" s="37">
        <v>2.0</v>
      </c>
      <c r="EX131" s="2" t="s">
        <v>201</v>
      </c>
      <c r="EY131" s="46">
        <v>40878.0</v>
      </c>
      <c r="EZ131" s="2" t="s">
        <v>196</v>
      </c>
      <c r="FA131" s="2" t="s">
        <v>262</v>
      </c>
      <c r="FB131" s="2" t="s">
        <v>233</v>
      </c>
      <c r="FC131" s="2" t="s">
        <v>204</v>
      </c>
      <c r="FD131" s="2" t="s">
        <v>205</v>
      </c>
      <c r="FE131" s="37">
        <v>0.0</v>
      </c>
      <c r="FF131" s="37">
        <v>0.0</v>
      </c>
      <c r="FG131" s="37">
        <v>0.0</v>
      </c>
      <c r="FH131" s="37">
        <v>0.0</v>
      </c>
      <c r="FI131" s="37">
        <v>1.0</v>
      </c>
      <c r="FJ131" s="37">
        <v>0.0</v>
      </c>
      <c r="FK131" s="37">
        <v>1.0</v>
      </c>
      <c r="FL131" s="2"/>
      <c r="FM131" s="2" t="s">
        <v>205</v>
      </c>
      <c r="FN131" s="37">
        <v>0.0</v>
      </c>
      <c r="FO131" s="37">
        <v>0.0</v>
      </c>
      <c r="FP131" s="37">
        <v>0.0</v>
      </c>
      <c r="FQ131" s="37">
        <v>0.0</v>
      </c>
      <c r="FR131" s="37">
        <v>0.0</v>
      </c>
      <c r="FS131" s="37">
        <v>0.0</v>
      </c>
      <c r="FT131" s="37">
        <v>1.0</v>
      </c>
      <c r="FU131" s="2"/>
      <c r="FV131" s="2" t="s">
        <v>206</v>
      </c>
      <c r="FW131" s="37">
        <v>1.0</v>
      </c>
      <c r="FX131" s="37">
        <v>1.0</v>
      </c>
      <c r="FY131" s="37">
        <v>0.0</v>
      </c>
      <c r="FZ131" s="37">
        <v>0.0</v>
      </c>
      <c r="GA131" s="37">
        <v>2.0</v>
      </c>
      <c r="GB131" s="2" t="s">
        <v>270</v>
      </c>
      <c r="GC131" s="2" t="s">
        <v>208</v>
      </c>
      <c r="GD131" s="37">
        <v>4.0</v>
      </c>
      <c r="GE131" s="2"/>
      <c r="GF131" s="2" t="s">
        <v>286</v>
      </c>
      <c r="GG131" s="2" t="s">
        <v>558</v>
      </c>
      <c r="GH131" s="37">
        <v>2.0</v>
      </c>
      <c r="GI131" s="37">
        <v>6.0</v>
      </c>
      <c r="GJ131" s="37">
        <v>6.0</v>
      </c>
      <c r="GK131" s="37">
        <v>0.0</v>
      </c>
      <c r="GL131" s="37">
        <f t="shared" si="45"/>
        <v>8</v>
      </c>
      <c r="GM131" s="37">
        <f t="shared" si="46"/>
        <v>6</v>
      </c>
    </row>
    <row r="132" ht="15.75" customHeight="1">
      <c r="A132" s="1">
        <v>165.0</v>
      </c>
      <c r="B132" s="2" t="s">
        <v>236</v>
      </c>
      <c r="C132" s="2" t="s">
        <v>255</v>
      </c>
      <c r="D132" s="2" t="s">
        <v>305</v>
      </c>
      <c r="E132" s="80" t="s">
        <v>559</v>
      </c>
      <c r="F132" s="79">
        <v>2.0</v>
      </c>
      <c r="G132" s="2" t="s">
        <v>214</v>
      </c>
      <c r="H132" s="2" t="s">
        <v>497</v>
      </c>
      <c r="I132" s="81">
        <v>0.0</v>
      </c>
      <c r="J132" s="81">
        <v>10.0</v>
      </c>
      <c r="K132" s="2" t="s">
        <v>557</v>
      </c>
      <c r="L132" s="82">
        <v>38356.0</v>
      </c>
      <c r="M132" s="2">
        <v>5479.4</v>
      </c>
      <c r="N132" s="29">
        <v>1.8757827445461783</v>
      </c>
      <c r="O132" s="30">
        <v>0.3887034841</v>
      </c>
      <c r="P132" s="30">
        <v>0.1088841154</v>
      </c>
      <c r="Q132" s="2">
        <v>3.846154</v>
      </c>
      <c r="R132" s="2">
        <v>221108.325444</v>
      </c>
      <c r="S132" s="2">
        <v>1047.979725</v>
      </c>
      <c r="T132" s="2">
        <v>0.943195</v>
      </c>
      <c r="U132" s="2">
        <v>2.791253</v>
      </c>
      <c r="V132" s="2">
        <v>2077.04142</v>
      </c>
      <c r="W132" s="2">
        <v>107.648034</v>
      </c>
      <c r="X132" s="2">
        <v>1.119981</v>
      </c>
      <c r="Y132" s="2">
        <v>3.331823</v>
      </c>
      <c r="Z132" s="2">
        <v>257.544379</v>
      </c>
      <c r="AA132" s="2">
        <v>39.131344</v>
      </c>
      <c r="AB132" s="2">
        <v>1.069638</v>
      </c>
      <c r="AC132" s="2">
        <v>3.231327</v>
      </c>
      <c r="AD132" s="2">
        <v>1726.775148</v>
      </c>
      <c r="AE132" s="2">
        <v>90.541209</v>
      </c>
      <c r="AF132" s="2">
        <v>1.060167</v>
      </c>
      <c r="AG132" s="2">
        <v>3.002439</v>
      </c>
      <c r="AH132" s="31">
        <f>1.3/10</f>
        <v>0.13</v>
      </c>
      <c r="AI132" s="29">
        <v>5.416995103180732</v>
      </c>
      <c r="AJ132" s="30">
        <v>0.2687819874494325</v>
      </c>
      <c r="AK132" s="30">
        <v>0.6627975488091815</v>
      </c>
      <c r="AL132" s="37">
        <v>3.421801</v>
      </c>
      <c r="AM132" s="37">
        <v>578004.400474</v>
      </c>
      <c r="AN132" s="37">
        <v>1215.447491</v>
      </c>
      <c r="AO132" s="37">
        <v>0.946075</v>
      </c>
      <c r="AP132" s="37">
        <v>2.686151</v>
      </c>
      <c r="AQ132" s="37">
        <v>1584.805687</v>
      </c>
      <c r="AR132" s="37">
        <v>85.612271</v>
      </c>
      <c r="AS132" s="37">
        <v>1.114276</v>
      </c>
      <c r="AT132" s="37">
        <v>3.279072</v>
      </c>
      <c r="AU132" s="37">
        <v>1228.194313</v>
      </c>
      <c r="AV132" s="37">
        <v>28.451008</v>
      </c>
      <c r="AW132" s="37">
        <v>3.21046</v>
      </c>
      <c r="AX132" s="37">
        <v>1.04785</v>
      </c>
      <c r="AY132" s="37">
        <v>196.386256</v>
      </c>
      <c r="AZ132" s="37">
        <v>66.289535</v>
      </c>
      <c r="BA132" s="37">
        <v>1.041809</v>
      </c>
      <c r="BB132" s="37">
        <v>2.962832</v>
      </c>
      <c r="BC132" s="31">
        <v>0.152</v>
      </c>
      <c r="BD132" s="32">
        <v>0.146</v>
      </c>
      <c r="BE132" s="31">
        <f>1.3/10</f>
        <v>0.13</v>
      </c>
      <c r="BF132" s="31">
        <v>0.124</v>
      </c>
      <c r="BG132" s="31">
        <v>0.178</v>
      </c>
      <c r="BH132" s="31">
        <v>0.145</v>
      </c>
      <c r="BI132" s="34"/>
      <c r="BJ132" s="34"/>
      <c r="BK132" s="34"/>
      <c r="BL132" s="34"/>
      <c r="BM132" s="34"/>
      <c r="BN132" s="34"/>
      <c r="BO132" s="34"/>
      <c r="BP132" s="34"/>
      <c r="BQ132" s="35">
        <f t="shared" si="1"/>
        <v>5</v>
      </c>
      <c r="BR132" s="101">
        <v>1.4515997544207804</v>
      </c>
      <c r="BS132" s="102">
        <v>0.26955543045687475</v>
      </c>
      <c r="BT132" s="103">
        <v>0.7286716738969323</v>
      </c>
      <c r="BU132" s="39">
        <v>0.145</v>
      </c>
      <c r="BV132" s="37">
        <v>3.8479998</v>
      </c>
      <c r="BW132" s="37">
        <v>233.2756764</v>
      </c>
      <c r="BX132" s="37">
        <v>29.3433482</v>
      </c>
      <c r="BY132" s="37">
        <v>0.9825206</v>
      </c>
      <c r="BZ132" s="37">
        <v>3.215188199999999</v>
      </c>
      <c r="CA132" s="37">
        <v>933424.14704</v>
      </c>
      <c r="CB132" s="37">
        <v>1272.7856898</v>
      </c>
      <c r="CC132" s="37">
        <v>0.9495113999999999</v>
      </c>
      <c r="CD132" s="37">
        <v>2.7185195999999996</v>
      </c>
      <c r="CE132" s="37">
        <v>2097.7456812</v>
      </c>
      <c r="CF132" s="37">
        <v>103.61712700000001</v>
      </c>
      <c r="CG132" s="37">
        <v>1.0899546</v>
      </c>
      <c r="CH132" s="37">
        <v>3.3092911999999997</v>
      </c>
      <c r="CI132" s="37">
        <v>1595.7847946</v>
      </c>
      <c r="CJ132" s="2">
        <v>73.34734499999999</v>
      </c>
      <c r="CK132" s="2">
        <v>1.0201984</v>
      </c>
      <c r="CL132" s="2">
        <v>3.003577</v>
      </c>
      <c r="CM132" s="40">
        <f t="shared" si="2"/>
        <v>4.857142857</v>
      </c>
      <c r="CN132" s="41">
        <f t="shared" si="3"/>
        <v>5.111111111</v>
      </c>
      <c r="CO132" s="2">
        <v>6.0</v>
      </c>
      <c r="CP132" s="2">
        <v>6.0</v>
      </c>
      <c r="CQ132" s="2">
        <v>3.0</v>
      </c>
      <c r="CR132" s="2">
        <v>4.0</v>
      </c>
      <c r="CS132" s="2">
        <v>6.0</v>
      </c>
      <c r="CT132" s="2">
        <v>5.0</v>
      </c>
      <c r="CU132" s="2">
        <v>4.0</v>
      </c>
      <c r="CV132" s="2">
        <v>6.0</v>
      </c>
      <c r="CW132" s="2">
        <v>6.0</v>
      </c>
      <c r="CX132" s="2">
        <f t="shared" si="4"/>
        <v>9</v>
      </c>
      <c r="CY132" s="42" t="str">
        <f t="shared" ref="CY132:CY134" si="48">IF(OR(CX132&lt;9,CX132=9),"0", "1")</f>
        <v>0</v>
      </c>
      <c r="CZ132" s="42" t="str">
        <f t="shared" si="6"/>
        <v>0</v>
      </c>
      <c r="DA132" s="2">
        <f t="shared" si="7"/>
        <v>2</v>
      </c>
      <c r="DB132" s="42" t="str">
        <f t="shared" si="47"/>
        <v>0</v>
      </c>
      <c r="DC132" s="42" t="str">
        <f t="shared" si="8"/>
        <v>0</v>
      </c>
      <c r="DD132" s="2">
        <v>1.0</v>
      </c>
      <c r="DE132" s="27">
        <v>2.0</v>
      </c>
      <c r="DF132" s="2">
        <v>1.0</v>
      </c>
      <c r="DG132" s="27">
        <v>2.0</v>
      </c>
      <c r="DH132" s="2">
        <v>1.0</v>
      </c>
      <c r="DI132" s="27">
        <v>2.0</v>
      </c>
      <c r="DJ132" s="2">
        <v>0.0</v>
      </c>
      <c r="DK132" s="27">
        <v>1.0</v>
      </c>
      <c r="DL132" s="2">
        <v>0.0</v>
      </c>
      <c r="DM132" s="27">
        <v>1.0</v>
      </c>
      <c r="DN132" s="2">
        <v>2.0</v>
      </c>
      <c r="DO132" s="27">
        <v>3.0</v>
      </c>
      <c r="DP132" s="2">
        <v>1.0</v>
      </c>
      <c r="DQ132" s="27">
        <v>2.0</v>
      </c>
      <c r="DR132" s="2">
        <v>0.0</v>
      </c>
      <c r="DS132" s="27">
        <v>1.0</v>
      </c>
      <c r="DT132" s="2">
        <v>1.0</v>
      </c>
      <c r="DU132" s="27">
        <v>2.0</v>
      </c>
      <c r="DV132" s="2">
        <v>2.0</v>
      </c>
      <c r="DW132" s="27">
        <v>3.0</v>
      </c>
      <c r="DX132" s="2">
        <v>1.0</v>
      </c>
      <c r="DY132" s="27">
        <v>2.0</v>
      </c>
      <c r="DZ132" s="2">
        <v>1.0</v>
      </c>
      <c r="EA132" s="27">
        <v>2.0</v>
      </c>
      <c r="EB132" s="2">
        <v>0.0</v>
      </c>
      <c r="EC132" s="27">
        <v>1.0</v>
      </c>
      <c r="ED132" s="2">
        <v>1.0</v>
      </c>
      <c r="EE132" s="27">
        <v>2.0</v>
      </c>
      <c r="EF132" s="2">
        <v>2.0</v>
      </c>
      <c r="EG132" s="27">
        <v>3.0</v>
      </c>
      <c r="EH132" s="2">
        <v>0.0</v>
      </c>
      <c r="EI132" s="27">
        <v>1.0</v>
      </c>
      <c r="EJ132" s="2" t="s">
        <v>199</v>
      </c>
      <c r="EK132" s="2" t="s">
        <v>532</v>
      </c>
      <c r="EL132" s="37">
        <v>4.0</v>
      </c>
      <c r="EM132" s="37">
        <v>2.0</v>
      </c>
      <c r="EN132" s="37">
        <v>0.0</v>
      </c>
      <c r="EO132" s="37">
        <v>0.0</v>
      </c>
      <c r="EP132" s="37">
        <v>1.0</v>
      </c>
      <c r="EQ132" s="37">
        <v>1.0</v>
      </c>
      <c r="ER132" s="37">
        <v>1.0</v>
      </c>
      <c r="ES132" s="2"/>
      <c r="ET132" s="2"/>
      <c r="EU132" s="2"/>
      <c r="EV132" s="2"/>
      <c r="EW132" s="37">
        <v>2.0</v>
      </c>
      <c r="EX132" s="2" t="s">
        <v>201</v>
      </c>
      <c r="EY132" s="43">
        <v>40909.0</v>
      </c>
      <c r="EZ132" s="2" t="s">
        <v>214</v>
      </c>
      <c r="FA132" s="2" t="s">
        <v>262</v>
      </c>
      <c r="FB132" s="2" t="s">
        <v>233</v>
      </c>
      <c r="FC132" s="2" t="s">
        <v>204</v>
      </c>
      <c r="FD132" s="2" t="s">
        <v>205</v>
      </c>
      <c r="FE132" s="37">
        <v>0.0</v>
      </c>
      <c r="FF132" s="37">
        <v>0.0</v>
      </c>
      <c r="FG132" s="37">
        <v>0.0</v>
      </c>
      <c r="FH132" s="37">
        <v>0.0</v>
      </c>
      <c r="FI132" s="37">
        <v>0.0</v>
      </c>
      <c r="FJ132" s="37">
        <v>0.0</v>
      </c>
      <c r="FK132" s="37">
        <v>1.0</v>
      </c>
      <c r="FL132" s="2"/>
      <c r="FM132" s="2" t="s">
        <v>205</v>
      </c>
      <c r="FN132" s="37">
        <v>0.0</v>
      </c>
      <c r="FO132" s="37">
        <v>0.0</v>
      </c>
      <c r="FP132" s="37">
        <v>0.0</v>
      </c>
      <c r="FQ132" s="37">
        <v>0.0</v>
      </c>
      <c r="FR132" s="37">
        <v>0.0</v>
      </c>
      <c r="FS132" s="37">
        <v>0.0</v>
      </c>
      <c r="FT132" s="37">
        <v>1.0</v>
      </c>
      <c r="FU132" s="2"/>
      <c r="FV132" s="2" t="s">
        <v>280</v>
      </c>
      <c r="FW132" s="37">
        <v>0.0</v>
      </c>
      <c r="FX132" s="37">
        <v>0.0</v>
      </c>
      <c r="FY132" s="37">
        <v>1.0</v>
      </c>
      <c r="FZ132" s="37">
        <v>0.0</v>
      </c>
      <c r="GA132" s="37">
        <v>3.0</v>
      </c>
      <c r="GB132" s="2" t="s">
        <v>270</v>
      </c>
      <c r="GC132" s="2" t="s">
        <v>243</v>
      </c>
      <c r="GD132" s="37">
        <v>4.0</v>
      </c>
      <c r="GE132" s="2"/>
      <c r="GF132" s="2" t="s">
        <v>286</v>
      </c>
      <c r="GG132" s="2" t="s">
        <v>560</v>
      </c>
      <c r="GH132" s="37">
        <v>3.0</v>
      </c>
      <c r="GI132" s="37">
        <v>0.0</v>
      </c>
      <c r="GJ132" s="37">
        <v>4.0</v>
      </c>
      <c r="GK132" s="37">
        <v>0.0</v>
      </c>
      <c r="GL132" s="37">
        <f t="shared" si="45"/>
        <v>3</v>
      </c>
      <c r="GM132" s="37">
        <f t="shared" si="46"/>
        <v>4</v>
      </c>
    </row>
    <row r="133" ht="15.75" customHeight="1">
      <c r="A133" s="1">
        <v>166.0</v>
      </c>
      <c r="B133" s="2" t="s">
        <v>419</v>
      </c>
      <c r="C133" s="2" t="s">
        <v>229</v>
      </c>
      <c r="D133" s="2" t="s">
        <v>561</v>
      </c>
      <c r="E133" s="80" t="s">
        <v>562</v>
      </c>
      <c r="F133" s="79">
        <v>1.0</v>
      </c>
      <c r="G133" s="2" t="s">
        <v>196</v>
      </c>
      <c r="H133" s="2" t="s">
        <v>497</v>
      </c>
      <c r="I133" s="81">
        <v>0.0</v>
      </c>
      <c r="J133" s="81">
        <v>10.0</v>
      </c>
      <c r="K133" s="2" t="s">
        <v>557</v>
      </c>
      <c r="L133" s="82">
        <v>31849.0</v>
      </c>
      <c r="M133" s="2">
        <v>5308.2</v>
      </c>
      <c r="N133" s="29">
        <v>1.454295512191481</v>
      </c>
      <c r="O133" s="30">
        <v>0.5130415844</v>
      </c>
      <c r="P133" s="30">
        <v>0.2497068039</v>
      </c>
      <c r="Q133" s="2">
        <v>4.008</v>
      </c>
      <c r="R133" s="2">
        <v>490170.544</v>
      </c>
      <c r="S133" s="2">
        <v>1109.742958</v>
      </c>
      <c r="T133" s="2">
        <v>0.945878</v>
      </c>
      <c r="U133" s="2">
        <v>2.837886</v>
      </c>
      <c r="V133" s="2">
        <v>3189.896</v>
      </c>
      <c r="W133" s="2">
        <v>124.393972</v>
      </c>
      <c r="X133" s="2">
        <v>1.095123</v>
      </c>
      <c r="Y133" s="2">
        <v>3.347479</v>
      </c>
      <c r="Z133" s="2">
        <v>201.936</v>
      </c>
      <c r="AA133" s="2">
        <v>34.24076</v>
      </c>
      <c r="AB133" s="2">
        <v>1.00969</v>
      </c>
      <c r="AC133" s="2">
        <v>3.293883</v>
      </c>
      <c r="AD133" s="2">
        <v>1537.024</v>
      </c>
      <c r="AE133" s="2">
        <v>80.996626</v>
      </c>
      <c r="AF133" s="2">
        <v>1.016026</v>
      </c>
      <c r="AG133" s="2">
        <v>3.015354</v>
      </c>
      <c r="AH133" s="31">
        <f>1.25/10</f>
        <v>0.125</v>
      </c>
      <c r="AI133" s="40">
        <v>5.1653950132265125</v>
      </c>
      <c r="AJ133" s="41">
        <v>0.2731551500837774</v>
      </c>
      <c r="AK133" s="41">
        <v>0.681125642520941</v>
      </c>
      <c r="AL133" s="37">
        <v>3.314286</v>
      </c>
      <c r="AM133" s="37">
        <v>715913.893506</v>
      </c>
      <c r="AN133" s="37">
        <v>1262.325961</v>
      </c>
      <c r="AO133" s="37">
        <v>0.94323</v>
      </c>
      <c r="AP133" s="37">
        <v>2.712615</v>
      </c>
      <c r="AQ133" s="37">
        <v>1299.979221</v>
      </c>
      <c r="AR133" s="37">
        <v>75.023506</v>
      </c>
      <c r="AS133" s="37">
        <v>1.120569</v>
      </c>
      <c r="AT133" s="37">
        <v>3.265401</v>
      </c>
      <c r="AU133" s="37">
        <v>1545.425974</v>
      </c>
      <c r="AV133" s="37">
        <v>30.733454</v>
      </c>
      <c r="AW133" s="37">
        <v>3.210637</v>
      </c>
      <c r="AX133" s="37">
        <v>1.050488</v>
      </c>
      <c r="AY133" s="37">
        <v>271.415584</v>
      </c>
      <c r="AZ133" s="37">
        <v>65.51527</v>
      </c>
      <c r="BA133" s="37">
        <v>1.049444</v>
      </c>
      <c r="BB133" s="37">
        <v>2.928686</v>
      </c>
      <c r="BC133" s="31">
        <v>0.145</v>
      </c>
      <c r="BD133" s="32">
        <v>0.146</v>
      </c>
      <c r="BE133" s="31">
        <f>1.25/10</f>
        <v>0.125</v>
      </c>
      <c r="BF133" s="31">
        <v>0.178</v>
      </c>
      <c r="BG133" s="31">
        <v>0.15</v>
      </c>
      <c r="BH133" s="34"/>
      <c r="BI133" s="34"/>
      <c r="BJ133" s="34"/>
      <c r="BK133" s="34"/>
      <c r="BL133" s="34"/>
      <c r="BM133" s="34"/>
      <c r="BN133" s="34"/>
      <c r="BO133" s="34"/>
      <c r="BP133" s="34"/>
      <c r="BQ133" s="35">
        <f t="shared" si="1"/>
        <v>4</v>
      </c>
      <c r="BR133" s="101">
        <v>1.3158166277632364</v>
      </c>
      <c r="BS133" s="102">
        <v>0.23282237650515766</v>
      </c>
      <c r="BT133" s="103">
        <v>0.6492449150599823</v>
      </c>
      <c r="BU133" s="39">
        <v>0.15</v>
      </c>
      <c r="BV133" s="37">
        <v>4.069175833333333</v>
      </c>
      <c r="BW133" s="37">
        <v>110.4048765</v>
      </c>
      <c r="BX133" s="37">
        <v>25.387675166666668</v>
      </c>
      <c r="BY133" s="37">
        <v>0.9743725</v>
      </c>
      <c r="BZ133" s="37">
        <v>3.341094</v>
      </c>
      <c r="CA133" s="37">
        <v>1370847.4410801667</v>
      </c>
      <c r="CB133" s="37">
        <v>1327.9925671666667</v>
      </c>
      <c r="CC133" s="37">
        <v>0.9955799999999999</v>
      </c>
      <c r="CD133" s="37">
        <v>2.7496855</v>
      </c>
      <c r="CE133" s="37">
        <v>2947.8225365</v>
      </c>
      <c r="CF133" s="37">
        <v>125.7858895</v>
      </c>
      <c r="CG133" s="37">
        <v>1.1046</v>
      </c>
      <c r="CH133" s="37">
        <v>3.3556751666666664</v>
      </c>
      <c r="CI133" s="37">
        <v>791.5425421666667</v>
      </c>
      <c r="CJ133" s="2">
        <v>66.1642525</v>
      </c>
      <c r="CK133" s="2">
        <v>1.0272681666666665</v>
      </c>
      <c r="CL133" s="2">
        <v>3.0992800000000003</v>
      </c>
      <c r="CM133" s="40">
        <f t="shared" si="2"/>
        <v>2.142857143</v>
      </c>
      <c r="CN133" s="41">
        <f t="shared" si="3"/>
        <v>3</v>
      </c>
      <c r="CO133" s="2">
        <v>6.0</v>
      </c>
      <c r="CP133" s="2">
        <v>2.0</v>
      </c>
      <c r="CQ133" s="2">
        <v>1.0</v>
      </c>
      <c r="CR133" s="2">
        <v>1.0</v>
      </c>
      <c r="CS133" s="2">
        <v>2.0</v>
      </c>
      <c r="CT133" s="2">
        <v>2.0</v>
      </c>
      <c r="CU133" s="2">
        <v>1.0</v>
      </c>
      <c r="CV133" s="2">
        <v>6.0</v>
      </c>
      <c r="CW133" s="2">
        <v>6.0</v>
      </c>
      <c r="CX133" s="2">
        <f t="shared" si="4"/>
        <v>10</v>
      </c>
      <c r="CY133" s="42" t="str">
        <f t="shared" si="48"/>
        <v>1</v>
      </c>
      <c r="CZ133" s="42" t="str">
        <f t="shared" si="6"/>
        <v>1</v>
      </c>
      <c r="DA133" s="2">
        <f t="shared" si="7"/>
        <v>2</v>
      </c>
      <c r="DB133" s="42" t="str">
        <f t="shared" si="47"/>
        <v>0</v>
      </c>
      <c r="DC133" s="42" t="str">
        <f t="shared" si="8"/>
        <v>0</v>
      </c>
      <c r="DD133" s="2">
        <v>1.0</v>
      </c>
      <c r="DE133" s="27">
        <v>2.0</v>
      </c>
      <c r="DF133" s="2">
        <v>1.0</v>
      </c>
      <c r="DG133" s="27">
        <v>2.0</v>
      </c>
      <c r="DH133" s="2">
        <v>1.0</v>
      </c>
      <c r="DI133" s="27">
        <v>2.0</v>
      </c>
      <c r="DJ133" s="2">
        <v>2.0</v>
      </c>
      <c r="DK133" s="27">
        <v>3.0</v>
      </c>
      <c r="DL133" s="2">
        <v>2.0</v>
      </c>
      <c r="DM133" s="27">
        <v>3.0</v>
      </c>
      <c r="DN133" s="2">
        <v>0.0</v>
      </c>
      <c r="DO133" s="27">
        <v>1.0</v>
      </c>
      <c r="DP133" s="2">
        <v>1.0</v>
      </c>
      <c r="DQ133" s="27">
        <v>2.0</v>
      </c>
      <c r="DR133" s="2">
        <v>2.0</v>
      </c>
      <c r="DS133" s="27">
        <v>3.0</v>
      </c>
      <c r="DT133" s="2">
        <v>0.0</v>
      </c>
      <c r="DU133" s="27">
        <v>1.0</v>
      </c>
      <c r="DV133" s="2">
        <v>0.0</v>
      </c>
      <c r="DW133" s="27">
        <v>1.0</v>
      </c>
      <c r="DX133" s="2">
        <v>1.0</v>
      </c>
      <c r="DY133" s="27">
        <v>2.0</v>
      </c>
      <c r="DZ133" s="2">
        <v>1.0</v>
      </c>
      <c r="EA133" s="27">
        <v>2.0</v>
      </c>
      <c r="EB133" s="2">
        <v>0.0</v>
      </c>
      <c r="EC133" s="27">
        <v>1.0</v>
      </c>
      <c r="ED133" s="2">
        <v>0.0</v>
      </c>
      <c r="EE133" s="27">
        <v>1.0</v>
      </c>
      <c r="EF133" s="2">
        <v>2.0</v>
      </c>
      <c r="EG133" s="27">
        <v>3.0</v>
      </c>
      <c r="EH133" s="2">
        <v>0.0</v>
      </c>
      <c r="EI133" s="27">
        <v>1.0</v>
      </c>
      <c r="EJ133" s="2" t="s">
        <v>563</v>
      </c>
      <c r="EK133" s="2" t="s">
        <v>506</v>
      </c>
      <c r="EL133" s="37">
        <v>5.0</v>
      </c>
      <c r="EM133" s="37">
        <v>0.0</v>
      </c>
      <c r="EN133" s="37">
        <v>0.0</v>
      </c>
      <c r="EO133" s="37">
        <v>0.0</v>
      </c>
      <c r="EP133" s="37">
        <v>4.0</v>
      </c>
      <c r="EQ133" s="37">
        <v>1.0</v>
      </c>
      <c r="ER133" s="37">
        <v>0.0</v>
      </c>
      <c r="ES133" s="2"/>
      <c r="ET133" s="2"/>
      <c r="EU133" s="2"/>
      <c r="EV133" s="2"/>
      <c r="EW133" s="37">
        <v>0.0</v>
      </c>
      <c r="EX133" s="2" t="s">
        <v>242</v>
      </c>
      <c r="EY133" s="43">
        <v>40756.0</v>
      </c>
      <c r="EZ133" s="2" t="s">
        <v>196</v>
      </c>
      <c r="FA133" s="24"/>
      <c r="FB133" s="2" t="s">
        <v>233</v>
      </c>
      <c r="FC133" s="2" t="s">
        <v>205</v>
      </c>
      <c r="FD133" s="2" t="s">
        <v>205</v>
      </c>
      <c r="FE133" s="37">
        <v>0.0</v>
      </c>
      <c r="FF133" s="37">
        <v>0.0</v>
      </c>
      <c r="FG133" s="37">
        <v>0.0</v>
      </c>
      <c r="FH133" s="37">
        <v>0.0</v>
      </c>
      <c r="FI133" s="37">
        <v>0.0</v>
      </c>
      <c r="FJ133" s="37">
        <v>0.0</v>
      </c>
      <c r="FK133" s="37">
        <v>1.0</v>
      </c>
      <c r="FL133" s="2"/>
      <c r="FM133" s="2" t="s">
        <v>205</v>
      </c>
      <c r="FN133" s="37">
        <v>0.0</v>
      </c>
      <c r="FO133" s="37">
        <v>0.0</v>
      </c>
      <c r="FP133" s="37">
        <v>0.0</v>
      </c>
      <c r="FQ133" s="37">
        <v>0.0</v>
      </c>
      <c r="FR133" s="37">
        <v>0.0</v>
      </c>
      <c r="FS133" s="37">
        <v>0.0</v>
      </c>
      <c r="FT133" s="37">
        <v>1.0</v>
      </c>
      <c r="FU133" s="2"/>
      <c r="FV133" s="2" t="s">
        <v>206</v>
      </c>
      <c r="FW133" s="37">
        <v>1.0</v>
      </c>
      <c r="FX133" s="37">
        <v>0.0</v>
      </c>
      <c r="FY133" s="37">
        <v>1.0</v>
      </c>
      <c r="FZ133" s="37">
        <v>0.0</v>
      </c>
      <c r="GA133" s="37">
        <v>1.0</v>
      </c>
      <c r="GB133" s="2" t="s">
        <v>270</v>
      </c>
      <c r="GC133" s="2" t="s">
        <v>208</v>
      </c>
      <c r="GD133" s="37">
        <v>4.0</v>
      </c>
      <c r="GE133" s="2"/>
      <c r="GF133" s="2" t="s">
        <v>209</v>
      </c>
      <c r="GG133" s="2"/>
      <c r="GH133" s="37">
        <v>2.0</v>
      </c>
      <c r="GI133" s="37">
        <v>1.0</v>
      </c>
      <c r="GJ133" s="37">
        <v>2.0</v>
      </c>
      <c r="GK133" s="37">
        <v>2.0</v>
      </c>
      <c r="GL133" s="37">
        <f t="shared" si="45"/>
        <v>3</v>
      </c>
      <c r="GM133" s="37">
        <f t="shared" si="46"/>
        <v>4</v>
      </c>
    </row>
    <row r="134" ht="15.75" customHeight="1">
      <c r="A134" s="1">
        <v>169.0</v>
      </c>
      <c r="B134" s="2" t="s">
        <v>281</v>
      </c>
      <c r="C134" s="2" t="s">
        <v>267</v>
      </c>
      <c r="D134" s="2" t="s">
        <v>564</v>
      </c>
      <c r="E134" s="80" t="s">
        <v>565</v>
      </c>
      <c r="F134" s="2">
        <v>2.0</v>
      </c>
      <c r="G134" s="2" t="s">
        <v>214</v>
      </c>
      <c r="H134" s="2" t="s">
        <v>497</v>
      </c>
      <c r="I134" s="81">
        <v>0.0</v>
      </c>
      <c r="J134" s="81">
        <v>10.0</v>
      </c>
      <c r="K134" s="2" t="s">
        <v>557</v>
      </c>
      <c r="L134" s="82">
        <v>38559.0</v>
      </c>
      <c r="M134" s="2">
        <v>5508.4</v>
      </c>
      <c r="N134" s="29">
        <v>1.4322050894307325</v>
      </c>
      <c r="O134" s="30">
        <v>0.4556384801</v>
      </c>
      <c r="P134" s="30">
        <v>0.24787586</v>
      </c>
      <c r="Q134" s="2">
        <v>4.117647</v>
      </c>
      <c r="R134" s="2">
        <v>454612.394958</v>
      </c>
      <c r="S134" s="2">
        <v>1114.891575</v>
      </c>
      <c r="T134" s="2">
        <v>0.983391</v>
      </c>
      <c r="U134" s="2">
        <v>2.841773</v>
      </c>
      <c r="V134" s="2">
        <v>3357.722689</v>
      </c>
      <c r="W134" s="2">
        <v>135.170072</v>
      </c>
      <c r="X134" s="2">
        <v>1.146173</v>
      </c>
      <c r="Y134" s="2">
        <v>3.383369</v>
      </c>
      <c r="Z134" s="2">
        <v>209.840336</v>
      </c>
      <c r="AA134" s="2">
        <v>36.854012</v>
      </c>
      <c r="AB134" s="2">
        <v>1.054264</v>
      </c>
      <c r="AC134" s="2">
        <v>3.333332</v>
      </c>
      <c r="AD134" s="2">
        <v>1546.6890760000001</v>
      </c>
      <c r="AE134" s="2">
        <v>88.395472</v>
      </c>
      <c r="AF134" s="2">
        <v>1.070801</v>
      </c>
      <c r="AG134" s="2">
        <v>3.068903</v>
      </c>
      <c r="AH134" s="31">
        <f>1.45/10</f>
        <v>0.145</v>
      </c>
      <c r="AI134" s="29">
        <v>5.155056959583997</v>
      </c>
      <c r="AJ134" s="30">
        <v>0.2638347632886181</v>
      </c>
      <c r="AK134" s="30">
        <v>0.7165878185982069</v>
      </c>
      <c r="AL134" s="37">
        <v>3.488636</v>
      </c>
      <c r="AM134" s="37">
        <v>820936.514205</v>
      </c>
      <c r="AN134" s="37">
        <v>1261.418314</v>
      </c>
      <c r="AO134" s="37">
        <v>0.946145</v>
      </c>
      <c r="AP134" s="37">
        <v>2.712103</v>
      </c>
      <c r="AQ134" s="37">
        <v>1541.056818</v>
      </c>
      <c r="AR134" s="37">
        <v>83.945038</v>
      </c>
      <c r="AS134" s="37">
        <v>1.0972</v>
      </c>
      <c r="AT134" s="37">
        <v>3.270248</v>
      </c>
      <c r="AU134" s="37">
        <v>1140.65625</v>
      </c>
      <c r="AV134" s="37">
        <v>28.372993</v>
      </c>
      <c r="AW134" s="37">
        <v>3.241743</v>
      </c>
      <c r="AX134" s="37">
        <v>1.025762</v>
      </c>
      <c r="AY134" s="37">
        <v>160.713068</v>
      </c>
      <c r="AZ134" s="37">
        <v>64.61962</v>
      </c>
      <c r="BA134" s="37">
        <v>1.030495</v>
      </c>
      <c r="BB134" s="37">
        <v>2.970127</v>
      </c>
      <c r="BC134" s="31">
        <v>0.148</v>
      </c>
      <c r="BD134" s="32">
        <v>0.146</v>
      </c>
      <c r="BE134" s="31">
        <f>1.45/10</f>
        <v>0.145</v>
      </c>
      <c r="BF134" s="31">
        <v>0.13</v>
      </c>
      <c r="BG134" s="31">
        <v>0.113</v>
      </c>
      <c r="BH134" s="31">
        <v>0.133</v>
      </c>
      <c r="BI134" s="33">
        <v>0.143</v>
      </c>
      <c r="BJ134" s="33">
        <v>0.185</v>
      </c>
      <c r="BK134" s="33">
        <v>0.134</v>
      </c>
      <c r="BL134" s="33">
        <v>0.178</v>
      </c>
      <c r="BM134" s="33">
        <v>0.138</v>
      </c>
      <c r="BN134" s="33">
        <v>0.171</v>
      </c>
      <c r="BO134" s="33">
        <v>0.145</v>
      </c>
      <c r="BP134" s="33">
        <v>0.139</v>
      </c>
      <c r="BQ134" s="35">
        <f t="shared" si="1"/>
        <v>13</v>
      </c>
      <c r="BR134" s="101">
        <v>1.3349320523234627</v>
      </c>
      <c r="BS134" s="102">
        <v>0.24333332752306497</v>
      </c>
      <c r="BT134" s="103">
        <v>0.691198935362992</v>
      </c>
      <c r="BU134" s="39">
        <v>0.146</v>
      </c>
      <c r="BV134" s="37">
        <v>3.720231</v>
      </c>
      <c r="BW134" s="37">
        <v>218.95615069230763</v>
      </c>
      <c r="BX134" s="37">
        <v>28.579805384615383</v>
      </c>
      <c r="BY134" s="37">
        <v>1.0146037692307692</v>
      </c>
      <c r="BZ134" s="37">
        <v>3.269202384615385</v>
      </c>
      <c r="CA134" s="37">
        <v>1129805.9976286923</v>
      </c>
      <c r="CB134" s="37">
        <v>1292.8089480769231</v>
      </c>
      <c r="CC134" s="37">
        <v>0.975087769230769</v>
      </c>
      <c r="CD134" s="37">
        <v>2.7298236153846154</v>
      </c>
      <c r="CE134" s="37">
        <v>2122.2398952307694</v>
      </c>
      <c r="CF134" s="37">
        <v>99.32174161538461</v>
      </c>
      <c r="CG134" s="37">
        <v>1.1175566923076923</v>
      </c>
      <c r="CH134" s="37">
        <v>3.307058615384615</v>
      </c>
      <c r="CI134" s="37">
        <v>1385.3651093076924</v>
      </c>
      <c r="CJ134" s="2">
        <v>67.84516392307692</v>
      </c>
      <c r="CK134" s="2">
        <v>1.03856</v>
      </c>
      <c r="CL134" s="2">
        <v>3.0070615384615382</v>
      </c>
      <c r="CM134" s="40">
        <f t="shared" si="2"/>
        <v>4.857142857</v>
      </c>
      <c r="CN134" s="41">
        <f t="shared" si="3"/>
        <v>5.111111111</v>
      </c>
      <c r="CO134" s="2">
        <v>5.0</v>
      </c>
      <c r="CP134" s="2">
        <v>5.0</v>
      </c>
      <c r="CQ134" s="2">
        <v>5.0</v>
      </c>
      <c r="CR134" s="2">
        <v>6.0</v>
      </c>
      <c r="CS134" s="2">
        <v>5.0</v>
      </c>
      <c r="CT134" s="2">
        <v>4.0</v>
      </c>
      <c r="CU134" s="2">
        <v>4.0</v>
      </c>
      <c r="CV134" s="2">
        <v>6.0</v>
      </c>
      <c r="CW134" s="2">
        <v>6.0</v>
      </c>
      <c r="CX134" s="2">
        <f t="shared" si="4"/>
        <v>6</v>
      </c>
      <c r="CY134" s="42" t="str">
        <f t="shared" si="48"/>
        <v>0</v>
      </c>
      <c r="CZ134" s="42" t="str">
        <f t="shared" si="6"/>
        <v>0</v>
      </c>
      <c r="DA134" s="2">
        <f t="shared" si="7"/>
        <v>2</v>
      </c>
      <c r="DB134" s="42" t="str">
        <f t="shared" si="47"/>
        <v>0</v>
      </c>
      <c r="DC134" s="42" t="str">
        <f t="shared" si="8"/>
        <v>0</v>
      </c>
      <c r="DD134" s="2">
        <v>0.0</v>
      </c>
      <c r="DE134" s="27">
        <v>1.0</v>
      </c>
      <c r="DF134" s="2">
        <v>1.0</v>
      </c>
      <c r="DG134" s="27">
        <v>2.0</v>
      </c>
      <c r="DH134" s="2">
        <v>1.0</v>
      </c>
      <c r="DI134" s="27">
        <v>2.0</v>
      </c>
      <c r="DJ134" s="2">
        <v>0.0</v>
      </c>
      <c r="DK134" s="27">
        <v>1.0</v>
      </c>
      <c r="DL134" s="2">
        <v>0.0</v>
      </c>
      <c r="DM134" s="27">
        <v>1.0</v>
      </c>
      <c r="DN134" s="2">
        <v>0.0</v>
      </c>
      <c r="DO134" s="27">
        <v>1.0</v>
      </c>
      <c r="DP134" s="2">
        <v>2.0</v>
      </c>
      <c r="DQ134" s="27">
        <v>3.0</v>
      </c>
      <c r="DR134" s="2">
        <v>1.0</v>
      </c>
      <c r="DS134" s="27">
        <v>2.0</v>
      </c>
      <c r="DT134" s="2">
        <v>1.0</v>
      </c>
      <c r="DU134" s="27">
        <v>2.0</v>
      </c>
      <c r="DV134" s="2">
        <v>0.0</v>
      </c>
      <c r="DW134" s="27">
        <v>1.0</v>
      </c>
      <c r="DX134" s="2">
        <v>1.0</v>
      </c>
      <c r="DY134" s="27">
        <v>2.0</v>
      </c>
      <c r="DZ134" s="2">
        <v>1.0</v>
      </c>
      <c r="EA134" s="27">
        <v>2.0</v>
      </c>
      <c r="EB134" s="2">
        <v>0.0</v>
      </c>
      <c r="EC134" s="27">
        <v>1.0</v>
      </c>
      <c r="ED134" s="2">
        <v>0.0</v>
      </c>
      <c r="EE134" s="27">
        <v>1.0</v>
      </c>
      <c r="EF134" s="2">
        <v>0.0</v>
      </c>
      <c r="EG134" s="27">
        <v>1.0</v>
      </c>
      <c r="EH134" s="2">
        <v>2.0</v>
      </c>
      <c r="EI134" s="27">
        <v>3.0</v>
      </c>
      <c r="EJ134" s="2" t="s">
        <v>199</v>
      </c>
      <c r="EK134" s="2" t="s">
        <v>506</v>
      </c>
      <c r="EL134" s="37">
        <v>4.0</v>
      </c>
      <c r="EM134" s="37">
        <v>2.0</v>
      </c>
      <c r="EN134" s="37">
        <v>0.0</v>
      </c>
      <c r="EO134" s="37">
        <v>0.0</v>
      </c>
      <c r="EP134" s="37">
        <v>2.0</v>
      </c>
      <c r="EQ134" s="37">
        <v>0.0</v>
      </c>
      <c r="ER134" s="37">
        <v>1.0</v>
      </c>
      <c r="ES134" s="2"/>
      <c r="ET134" s="2"/>
      <c r="EU134" s="2"/>
      <c r="EV134" s="2"/>
      <c r="EW134" s="37">
        <v>1.0</v>
      </c>
      <c r="EX134" s="2" t="s">
        <v>201</v>
      </c>
      <c r="EY134" s="43">
        <v>41091.0</v>
      </c>
      <c r="EZ134" s="2" t="s">
        <v>214</v>
      </c>
      <c r="FA134" s="2" t="s">
        <v>262</v>
      </c>
      <c r="FB134" s="2" t="s">
        <v>233</v>
      </c>
      <c r="FC134" s="2" t="s">
        <v>205</v>
      </c>
      <c r="FD134" s="2" t="s">
        <v>205</v>
      </c>
      <c r="FE134" s="37">
        <v>0.0</v>
      </c>
      <c r="FF134" s="37">
        <v>0.0</v>
      </c>
      <c r="FG134" s="37">
        <v>0.0</v>
      </c>
      <c r="FH134" s="37">
        <v>0.0</v>
      </c>
      <c r="FI134" s="37">
        <v>0.0</v>
      </c>
      <c r="FJ134" s="37">
        <v>0.0</v>
      </c>
      <c r="FK134" s="37">
        <v>1.0</v>
      </c>
      <c r="FL134" s="2"/>
      <c r="FM134" s="2" t="s">
        <v>205</v>
      </c>
      <c r="FN134" s="37">
        <v>0.0</v>
      </c>
      <c r="FO134" s="37">
        <v>0.0</v>
      </c>
      <c r="FP134" s="37">
        <v>0.0</v>
      </c>
      <c r="FQ134" s="37">
        <v>0.0</v>
      </c>
      <c r="FR134" s="37">
        <v>0.0</v>
      </c>
      <c r="FS134" s="37">
        <v>0.0</v>
      </c>
      <c r="FT134" s="37">
        <v>1.0</v>
      </c>
      <c r="FU134" s="2"/>
      <c r="FV134" s="2" t="s">
        <v>206</v>
      </c>
      <c r="FW134" s="37">
        <v>1.0</v>
      </c>
      <c r="FX134" s="37">
        <v>0.0</v>
      </c>
      <c r="FY134" s="37">
        <v>0.0</v>
      </c>
      <c r="FZ134" s="37">
        <v>0.0</v>
      </c>
      <c r="GA134" s="37">
        <v>1.0</v>
      </c>
      <c r="GB134" s="2" t="s">
        <v>270</v>
      </c>
      <c r="GC134" s="2" t="s">
        <v>208</v>
      </c>
      <c r="GD134" s="37">
        <v>3.0</v>
      </c>
      <c r="GE134" s="2"/>
      <c r="GF134" s="2" t="s">
        <v>209</v>
      </c>
      <c r="GG134" s="2"/>
      <c r="GH134" s="37">
        <v>3.0</v>
      </c>
      <c r="GI134" s="37">
        <v>4.0</v>
      </c>
      <c r="GJ134" s="37">
        <v>6.0</v>
      </c>
      <c r="GK134" s="37">
        <v>2.0</v>
      </c>
      <c r="GL134" s="37">
        <f t="shared" si="45"/>
        <v>7</v>
      </c>
      <c r="GM134" s="37">
        <f t="shared" si="46"/>
        <v>8</v>
      </c>
    </row>
    <row r="135" ht="15.75" customHeight="1">
      <c r="A135" s="1">
        <v>170.0</v>
      </c>
      <c r="B135" s="2" t="s">
        <v>295</v>
      </c>
      <c r="C135" s="81"/>
      <c r="D135" s="2" t="s">
        <v>350</v>
      </c>
      <c r="E135" s="80" t="s">
        <v>566</v>
      </c>
      <c r="F135" s="2">
        <v>1.0</v>
      </c>
      <c r="G135" s="2" t="s">
        <v>196</v>
      </c>
      <c r="H135" s="2" t="s">
        <v>497</v>
      </c>
      <c r="I135" s="81">
        <v>0.0</v>
      </c>
      <c r="J135" s="81">
        <v>10.0</v>
      </c>
      <c r="K135" s="2" t="s">
        <v>557</v>
      </c>
      <c r="L135" s="82">
        <v>20617.0</v>
      </c>
      <c r="M135" s="2">
        <v>4123.4</v>
      </c>
      <c r="N135" s="29">
        <v>1.460923111188296</v>
      </c>
      <c r="O135" s="30">
        <v>0.26293929440855723</v>
      </c>
      <c r="P135" s="30">
        <v>0.41741136147477614</v>
      </c>
      <c r="Q135" s="2">
        <v>3.277174</v>
      </c>
      <c r="R135" s="2">
        <v>346956.722826</v>
      </c>
      <c r="S135" s="2">
        <v>960.349004</v>
      </c>
      <c r="T135" s="2">
        <v>0.916243</v>
      </c>
      <c r="U135" s="2">
        <v>2.72509</v>
      </c>
      <c r="V135" s="2">
        <v>994.880435</v>
      </c>
      <c r="W135" s="2">
        <v>71.834418</v>
      </c>
      <c r="X135" s="2">
        <v>1.076267</v>
      </c>
      <c r="Y135" s="2">
        <v>3.249101</v>
      </c>
      <c r="Z135" s="2">
        <v>310.152174</v>
      </c>
      <c r="AA135" s="2">
        <v>34.52618</v>
      </c>
      <c r="AB135" s="2">
        <v>1.05746</v>
      </c>
      <c r="AC135" s="2">
        <v>3.094776</v>
      </c>
      <c r="AD135" s="2">
        <v>2639.663043</v>
      </c>
      <c r="AE135" s="2">
        <v>88.509446</v>
      </c>
      <c r="AF135" s="2">
        <v>1.037581</v>
      </c>
      <c r="AG135" s="2">
        <v>2.878777</v>
      </c>
      <c r="AH135" s="31">
        <v>0.108</v>
      </c>
      <c r="AI135" s="40">
        <v>4.937109462458201</v>
      </c>
      <c r="AJ135" s="41">
        <v>0.20132004932345954</v>
      </c>
      <c r="AK135" s="41">
        <v>0.4594022142619021</v>
      </c>
      <c r="AL135" s="37">
        <v>3.214854</v>
      </c>
      <c r="AM135" s="37">
        <v>706154.248011</v>
      </c>
      <c r="AN135" s="37">
        <v>1220.151659</v>
      </c>
      <c r="AO135" s="37">
        <v>0.94151</v>
      </c>
      <c r="AP135" s="37">
        <v>2.688807</v>
      </c>
      <c r="AQ135" s="37">
        <v>1594.754642</v>
      </c>
      <c r="AR135" s="37">
        <v>83.516741</v>
      </c>
      <c r="AS135" s="37">
        <v>1.142963</v>
      </c>
      <c r="AT135" s="37">
        <v>3.305363</v>
      </c>
      <c r="AU135" s="37">
        <v>3192.751989</v>
      </c>
      <c r="AV135" s="37">
        <v>39.938146</v>
      </c>
      <c r="AW135" s="37">
        <v>3.160433</v>
      </c>
      <c r="AX135" s="37">
        <v>1.098893</v>
      </c>
      <c r="AY135" s="37">
        <v>438.685676</v>
      </c>
      <c r="AZ135" s="37">
        <v>97.418993</v>
      </c>
      <c r="BA135" s="37">
        <v>1.066981</v>
      </c>
      <c r="BB135" s="37">
        <v>2.931114</v>
      </c>
      <c r="BC135" s="31">
        <v>0.118</v>
      </c>
      <c r="BD135" s="32">
        <v>0.146</v>
      </c>
      <c r="BE135" s="31">
        <v>0.108</v>
      </c>
      <c r="BF135" s="31">
        <v>0.187</v>
      </c>
      <c r="BG135" s="31"/>
      <c r="BH135" s="31"/>
      <c r="BI135" s="33"/>
      <c r="BJ135" s="33"/>
      <c r="BK135" s="33"/>
      <c r="BL135" s="33"/>
      <c r="BM135" s="33"/>
      <c r="BN135" s="33"/>
      <c r="BO135" s="33"/>
      <c r="BP135" s="33"/>
      <c r="BQ135" s="35">
        <f t="shared" si="1"/>
        <v>3</v>
      </c>
      <c r="BR135" s="101">
        <v>1.1536278299688165</v>
      </c>
      <c r="BS135" s="102">
        <v>0.24823286612233345</v>
      </c>
      <c r="BT135" s="103">
        <v>0.5387103891984701</v>
      </c>
      <c r="BU135" s="39">
        <v>0.147</v>
      </c>
      <c r="BV135" s="37">
        <v>3.2829626666666667</v>
      </c>
      <c r="BW135" s="37">
        <v>318.40122633333334</v>
      </c>
      <c r="BX135" s="37">
        <v>32.425880666666664</v>
      </c>
      <c r="BY135" s="37">
        <v>1.0926506666666667</v>
      </c>
      <c r="BZ135" s="37">
        <v>3.207109666666667</v>
      </c>
      <c r="CA135" s="37">
        <v>773634.4755193334</v>
      </c>
      <c r="CB135" s="37">
        <v>1245.6791596666665</v>
      </c>
      <c r="CC135" s="37">
        <v>0.9739526666666666</v>
      </c>
      <c r="CD135" s="37">
        <v>2.7032173333333334</v>
      </c>
      <c r="CE135" s="37">
        <v>1595.8290373333332</v>
      </c>
      <c r="CF135" s="37">
        <v>82.866957</v>
      </c>
      <c r="CG135" s="37">
        <v>1.1532476666666664</v>
      </c>
      <c r="CH135" s="37">
        <v>3.282906333333333</v>
      </c>
      <c r="CI135" s="37">
        <v>2211.3168433333335</v>
      </c>
      <c r="CJ135" s="2">
        <v>76.36200366666667</v>
      </c>
      <c r="CK135" s="2">
        <v>1.0776136666666667</v>
      </c>
      <c r="CL135" s="2">
        <v>2.9388713333333336</v>
      </c>
      <c r="CM135" s="73">
        <f t="shared" si="2"/>
        <v>4.428571429</v>
      </c>
      <c r="CN135" s="74">
        <f t="shared" si="3"/>
        <v>4.444444444</v>
      </c>
      <c r="CO135" s="27">
        <v>5.0</v>
      </c>
      <c r="CP135" s="27">
        <v>6.0</v>
      </c>
      <c r="CQ135" s="27">
        <v>1.0</v>
      </c>
      <c r="CR135" s="27">
        <v>1.0</v>
      </c>
      <c r="CS135" s="27">
        <v>6.0</v>
      </c>
      <c r="CT135" s="27">
        <v>6.0</v>
      </c>
      <c r="CU135" s="27">
        <v>6.0</v>
      </c>
      <c r="CV135" s="27">
        <v>4.0</v>
      </c>
      <c r="CW135" s="27">
        <v>5.0</v>
      </c>
      <c r="CX135" s="27">
        <f t="shared" si="4"/>
        <v>13</v>
      </c>
      <c r="CY135" s="75">
        <v>2.0</v>
      </c>
      <c r="CZ135" s="75" t="str">
        <f t="shared" si="6"/>
        <v>1</v>
      </c>
      <c r="DA135" s="27">
        <f t="shared" si="7"/>
        <v>4</v>
      </c>
      <c r="DB135" s="75">
        <v>2.0</v>
      </c>
      <c r="DC135" s="75" t="str">
        <f t="shared" si="8"/>
        <v>1</v>
      </c>
      <c r="DD135" s="27">
        <v>1.0</v>
      </c>
      <c r="DE135" s="27">
        <v>2.0</v>
      </c>
      <c r="DF135" s="27">
        <v>0.0</v>
      </c>
      <c r="DG135" s="27">
        <v>1.0</v>
      </c>
      <c r="DH135" s="27">
        <v>1.0</v>
      </c>
      <c r="DI135" s="27">
        <v>2.0</v>
      </c>
      <c r="DJ135" s="27">
        <v>2.0</v>
      </c>
      <c r="DK135" s="27">
        <v>3.0</v>
      </c>
      <c r="DL135" s="27">
        <v>2.0</v>
      </c>
      <c r="DM135" s="27">
        <v>3.0</v>
      </c>
      <c r="DN135" s="27">
        <v>2.0</v>
      </c>
      <c r="DO135" s="27">
        <v>3.0</v>
      </c>
      <c r="DP135" s="27">
        <v>1.0</v>
      </c>
      <c r="DQ135" s="27">
        <v>2.0</v>
      </c>
      <c r="DR135" s="27">
        <v>2.0</v>
      </c>
      <c r="DS135" s="27">
        <v>3.0</v>
      </c>
      <c r="DT135" s="27">
        <v>1.0</v>
      </c>
      <c r="DU135" s="27">
        <v>2.0</v>
      </c>
      <c r="DV135" s="27">
        <v>1.0</v>
      </c>
      <c r="DW135" s="27">
        <v>2.0</v>
      </c>
      <c r="DX135" s="27">
        <v>2.0</v>
      </c>
      <c r="DY135" s="27">
        <v>3.0</v>
      </c>
      <c r="DZ135" s="27">
        <v>2.0</v>
      </c>
      <c r="EA135" s="27">
        <v>3.0</v>
      </c>
      <c r="EB135" s="27">
        <v>0.0</v>
      </c>
      <c r="EC135" s="27">
        <v>1.0</v>
      </c>
      <c r="ED135" s="27">
        <v>1.0</v>
      </c>
      <c r="EE135" s="27">
        <v>2.0</v>
      </c>
      <c r="EF135" s="27">
        <v>0.0</v>
      </c>
      <c r="EG135" s="27">
        <v>1.0</v>
      </c>
      <c r="EH135" s="27">
        <v>2.0</v>
      </c>
      <c r="EI135" s="27">
        <v>3.0</v>
      </c>
      <c r="EJ135" s="2" t="s">
        <v>199</v>
      </c>
      <c r="EK135" s="2" t="s">
        <v>567</v>
      </c>
      <c r="EL135" s="37">
        <v>4.0</v>
      </c>
      <c r="EM135" s="37">
        <v>2.0</v>
      </c>
      <c r="EN135" s="37">
        <v>0.0</v>
      </c>
      <c r="EO135" s="37">
        <v>1.0</v>
      </c>
      <c r="EP135" s="37">
        <v>1.0</v>
      </c>
      <c r="EQ135" s="37">
        <v>0.0</v>
      </c>
      <c r="ER135" s="37">
        <v>2.0</v>
      </c>
      <c r="ES135" s="2"/>
      <c r="ET135" s="2"/>
      <c r="EU135" s="2"/>
      <c r="EV135" s="2"/>
      <c r="EW135" s="37">
        <v>4.0</v>
      </c>
      <c r="EX135" s="2" t="s">
        <v>201</v>
      </c>
      <c r="EY135" s="43">
        <v>41091.0</v>
      </c>
      <c r="EZ135" s="2" t="s">
        <v>196</v>
      </c>
      <c r="FA135" s="2" t="s">
        <v>202</v>
      </c>
      <c r="FB135" s="2" t="s">
        <v>233</v>
      </c>
      <c r="FC135" s="2" t="s">
        <v>204</v>
      </c>
      <c r="FD135" s="2" t="s">
        <v>204</v>
      </c>
      <c r="FE135" s="37">
        <v>0.0</v>
      </c>
      <c r="FF135" s="37">
        <v>0.0</v>
      </c>
      <c r="FG135" s="37">
        <v>0.0</v>
      </c>
      <c r="FH135" s="37">
        <v>0.0</v>
      </c>
      <c r="FI135" s="37">
        <v>0.0</v>
      </c>
      <c r="FJ135" s="37">
        <v>0.0</v>
      </c>
      <c r="FK135" s="37">
        <v>1.0</v>
      </c>
      <c r="FL135" s="2"/>
      <c r="FM135" s="2" t="s">
        <v>204</v>
      </c>
      <c r="FN135" s="37">
        <v>0.0</v>
      </c>
      <c r="FO135" s="37">
        <v>0.0</v>
      </c>
      <c r="FP135" s="37">
        <v>0.0</v>
      </c>
      <c r="FQ135" s="37">
        <v>0.0</v>
      </c>
      <c r="FR135" s="37">
        <v>0.0</v>
      </c>
      <c r="FS135" s="37">
        <v>0.0</v>
      </c>
      <c r="FT135" s="37">
        <v>1.0</v>
      </c>
      <c r="FU135" s="2"/>
      <c r="FV135" s="2" t="s">
        <v>206</v>
      </c>
      <c r="FW135" s="37">
        <v>1.0</v>
      </c>
      <c r="FX135" s="37">
        <v>0.0</v>
      </c>
      <c r="FY135" s="37">
        <v>0.0</v>
      </c>
      <c r="FZ135" s="37">
        <v>0.0</v>
      </c>
      <c r="GA135" s="37">
        <v>1.0</v>
      </c>
      <c r="GB135" s="2" t="s">
        <v>270</v>
      </c>
      <c r="GC135" s="2" t="s">
        <v>263</v>
      </c>
      <c r="GD135" s="37">
        <v>4.0</v>
      </c>
      <c r="GE135" s="2"/>
      <c r="GF135" s="2" t="s">
        <v>286</v>
      </c>
      <c r="GG135" s="2" t="s">
        <v>568</v>
      </c>
      <c r="GH135" s="37">
        <v>1.0</v>
      </c>
      <c r="GI135" s="37">
        <v>0.0</v>
      </c>
      <c r="GJ135" s="37">
        <v>0.0</v>
      </c>
      <c r="GK135" s="37">
        <v>0.0</v>
      </c>
      <c r="GL135" s="37">
        <f t="shared" si="45"/>
        <v>1</v>
      </c>
      <c r="GM135" s="37">
        <f t="shared" si="46"/>
        <v>0</v>
      </c>
    </row>
    <row r="136" ht="15.75" customHeight="1">
      <c r="A136" s="1">
        <v>172.0</v>
      </c>
      <c r="B136" s="2" t="s">
        <v>246</v>
      </c>
      <c r="C136" s="2" t="s">
        <v>569</v>
      </c>
      <c r="D136" s="2" t="s">
        <v>399</v>
      </c>
      <c r="E136" s="80" t="s">
        <v>570</v>
      </c>
      <c r="F136" s="79">
        <v>2.0</v>
      </c>
      <c r="G136" s="2" t="s">
        <v>214</v>
      </c>
      <c r="H136" s="2" t="s">
        <v>497</v>
      </c>
      <c r="I136" s="81">
        <v>0.0</v>
      </c>
      <c r="J136" s="81">
        <v>10.0</v>
      </c>
      <c r="K136" s="2" t="s">
        <v>557</v>
      </c>
      <c r="L136" s="82">
        <v>24422.0</v>
      </c>
      <c r="M136" s="2">
        <v>4884.4</v>
      </c>
      <c r="N136" s="29">
        <v>1.7281431497949842</v>
      </c>
      <c r="O136" s="30">
        <v>0.3559338952</v>
      </c>
      <c r="P136" s="30">
        <v>0.1528125382</v>
      </c>
      <c r="Q136" s="2">
        <v>3.805556</v>
      </c>
      <c r="R136" s="2">
        <v>80189.822222</v>
      </c>
      <c r="S136" s="2">
        <v>1028.397973</v>
      </c>
      <c r="T136" s="2">
        <v>0.909493</v>
      </c>
      <c r="U136" s="2">
        <v>2.776468</v>
      </c>
      <c r="V136" s="2">
        <v>1463.933333</v>
      </c>
      <c r="W136" s="2">
        <v>90.479419</v>
      </c>
      <c r="X136" s="2">
        <v>1.105609</v>
      </c>
      <c r="Y136" s="2">
        <v>3.294618</v>
      </c>
      <c r="Z136" s="2">
        <v>263.644444</v>
      </c>
      <c r="AA136" s="2">
        <v>37.189698</v>
      </c>
      <c r="AB136" s="2">
        <v>1.064026</v>
      </c>
      <c r="AC136" s="2">
        <v>3.203232</v>
      </c>
      <c r="AD136" s="2">
        <v>1763.961111</v>
      </c>
      <c r="AE136" s="2">
        <v>82.656709</v>
      </c>
      <c r="AF136" s="2">
        <v>1.052807</v>
      </c>
      <c r="AG136" s="2">
        <v>2.955607</v>
      </c>
      <c r="AH136" s="31">
        <f>1.35/10</f>
        <v>0.135</v>
      </c>
      <c r="AI136" s="29">
        <v>4.891830941230096</v>
      </c>
      <c r="AJ136" s="30">
        <v>0.2539852387052104</v>
      </c>
      <c r="AK136" s="30">
        <v>0.5927772099686751</v>
      </c>
      <c r="AL136" s="37">
        <v>3.205394</v>
      </c>
      <c r="AM136" s="37">
        <v>505188.854772</v>
      </c>
      <c r="AN136" s="37">
        <v>1201.741858</v>
      </c>
      <c r="AO136" s="37">
        <v>0.937547</v>
      </c>
      <c r="AP136" s="37">
        <v>2.678414</v>
      </c>
      <c r="AQ136" s="37">
        <v>1265.041494</v>
      </c>
      <c r="AR136" s="37">
        <v>71.086172</v>
      </c>
      <c r="AS136" s="37">
        <v>1.128435</v>
      </c>
      <c r="AT136" s="37">
        <v>3.253006</v>
      </c>
      <c r="AU136" s="37">
        <v>1608.726141</v>
      </c>
      <c r="AV136" s="37">
        <v>29.497665</v>
      </c>
      <c r="AW136" s="37">
        <v>3.163012</v>
      </c>
      <c r="AX136" s="37">
        <v>1.064936</v>
      </c>
      <c r="AY136" s="37">
        <v>287.118257</v>
      </c>
      <c r="AZ136" s="37">
        <v>65.179371</v>
      </c>
      <c r="BA136" s="37">
        <v>1.048948</v>
      </c>
      <c r="BB136" s="37">
        <v>2.908791</v>
      </c>
      <c r="BC136" s="31">
        <v>0.153</v>
      </c>
      <c r="BD136" s="32">
        <v>0.146</v>
      </c>
      <c r="BE136" s="31">
        <f>1.35/10</f>
        <v>0.135</v>
      </c>
      <c r="BF136" s="31">
        <v>0.192</v>
      </c>
      <c r="BG136" s="31">
        <v>0.178</v>
      </c>
      <c r="BH136" s="34"/>
      <c r="BI136" s="34"/>
      <c r="BJ136" s="34"/>
      <c r="BK136" s="34"/>
      <c r="BL136" s="34"/>
      <c r="BM136" s="34"/>
      <c r="BN136" s="34"/>
      <c r="BO136" s="34"/>
      <c r="BP136" s="34"/>
      <c r="BQ136" s="35">
        <f t="shared" si="1"/>
        <v>4</v>
      </c>
      <c r="BR136" s="101">
        <v>1.2027993998382762</v>
      </c>
      <c r="BS136" s="102">
        <v>0.22258324052779255</v>
      </c>
      <c r="BT136" s="103">
        <v>0.6731605759536359</v>
      </c>
      <c r="BU136" s="39">
        <v>0.163</v>
      </c>
      <c r="BV136" s="37">
        <v>3.6306725</v>
      </c>
      <c r="BW136" s="37">
        <v>190.91018275</v>
      </c>
      <c r="BX136" s="37">
        <v>26.826908000000003</v>
      </c>
      <c r="BY136" s="37">
        <v>1.03657225</v>
      </c>
      <c r="BZ136" s="37">
        <v>3.2494472500000002</v>
      </c>
      <c r="CA136" s="37">
        <v>712790.8667054999</v>
      </c>
      <c r="CB136" s="37">
        <v>1257.7908492499998</v>
      </c>
      <c r="CC136" s="37">
        <v>0.9536655</v>
      </c>
      <c r="CD136" s="37">
        <v>2.7100550000000005</v>
      </c>
      <c r="CE136" s="37">
        <v>1866.3508185</v>
      </c>
      <c r="CF136" s="37">
        <v>94.88111275</v>
      </c>
      <c r="CG136" s="37">
        <v>1.1223117500000002</v>
      </c>
      <c r="CH136" s="37">
        <v>3.2979502500000004</v>
      </c>
      <c r="CI136" s="37">
        <v>1283.8886750000001</v>
      </c>
      <c r="CJ136" s="2">
        <v>66.481403</v>
      </c>
      <c r="CK136" s="2">
        <v>1.0466945</v>
      </c>
      <c r="CL136" s="2">
        <v>2.9939677500000004</v>
      </c>
      <c r="CM136" s="40">
        <f t="shared" si="2"/>
        <v>4.428571429</v>
      </c>
      <c r="CN136" s="41">
        <f t="shared" si="3"/>
        <v>4.555555556</v>
      </c>
      <c r="CO136" s="2">
        <v>6.0</v>
      </c>
      <c r="CP136" s="2">
        <v>6.0</v>
      </c>
      <c r="CQ136" s="2">
        <v>1.0</v>
      </c>
      <c r="CR136" s="2">
        <v>1.0</v>
      </c>
      <c r="CS136" s="2">
        <v>6.0</v>
      </c>
      <c r="CT136" s="2">
        <v>5.0</v>
      </c>
      <c r="CU136" s="2">
        <v>6.0</v>
      </c>
      <c r="CV136" s="2">
        <v>5.0</v>
      </c>
      <c r="CW136" s="2">
        <v>5.0</v>
      </c>
      <c r="CX136" s="2">
        <f t="shared" si="4"/>
        <v>5</v>
      </c>
      <c r="CY136" s="42" t="str">
        <f t="shared" ref="CY136:CY147" si="49">IF(OR(CX136&lt;9,CX136=9),"0", "1")</f>
        <v>0</v>
      </c>
      <c r="CZ136" s="42" t="str">
        <f t="shared" si="6"/>
        <v>0</v>
      </c>
      <c r="DA136" s="2">
        <f t="shared" si="7"/>
        <v>3</v>
      </c>
      <c r="DB136" s="42" t="str">
        <f t="shared" ref="DB136:DB138" si="50">IF(OR(DA136&lt;2,DA136=2),"0", "1")</f>
        <v>1</v>
      </c>
      <c r="DC136" s="42" t="str">
        <f t="shared" si="8"/>
        <v>0</v>
      </c>
      <c r="DD136" s="2">
        <v>0.0</v>
      </c>
      <c r="DE136" s="27">
        <v>1.0</v>
      </c>
      <c r="DF136" s="2">
        <v>1.0</v>
      </c>
      <c r="DG136" s="27">
        <v>2.0</v>
      </c>
      <c r="DH136" s="2">
        <v>1.0</v>
      </c>
      <c r="DI136" s="27">
        <v>2.0</v>
      </c>
      <c r="DJ136" s="2">
        <v>0.0</v>
      </c>
      <c r="DK136" s="27">
        <v>1.0</v>
      </c>
      <c r="DL136" s="2">
        <v>0.0</v>
      </c>
      <c r="DM136" s="27">
        <v>1.0</v>
      </c>
      <c r="DN136" s="2">
        <v>1.0</v>
      </c>
      <c r="DO136" s="27">
        <v>2.0</v>
      </c>
      <c r="DP136" s="2">
        <v>1.0</v>
      </c>
      <c r="DQ136" s="27">
        <v>2.0</v>
      </c>
      <c r="DR136" s="2">
        <v>1.0</v>
      </c>
      <c r="DS136" s="27">
        <v>2.0</v>
      </c>
      <c r="DT136" s="2">
        <v>0.0</v>
      </c>
      <c r="DU136" s="27">
        <v>1.0</v>
      </c>
      <c r="DV136" s="2">
        <v>0.0</v>
      </c>
      <c r="DW136" s="27">
        <v>1.0</v>
      </c>
      <c r="DX136" s="2">
        <v>1.0</v>
      </c>
      <c r="DY136" s="27">
        <v>2.0</v>
      </c>
      <c r="DZ136" s="2">
        <v>1.0</v>
      </c>
      <c r="EA136" s="27">
        <v>2.0</v>
      </c>
      <c r="EB136" s="2">
        <v>1.0</v>
      </c>
      <c r="EC136" s="27">
        <v>2.0</v>
      </c>
      <c r="ED136" s="2">
        <v>1.0</v>
      </c>
      <c r="EE136" s="27">
        <v>2.0</v>
      </c>
      <c r="EF136" s="2">
        <v>0.0</v>
      </c>
      <c r="EG136" s="27">
        <v>1.0</v>
      </c>
      <c r="EH136" s="2">
        <v>2.0</v>
      </c>
      <c r="EI136" s="27">
        <v>3.0</v>
      </c>
      <c r="EJ136" s="2" t="s">
        <v>238</v>
      </c>
      <c r="EK136" s="2" t="s">
        <v>506</v>
      </c>
      <c r="EL136" s="37">
        <v>4.0</v>
      </c>
      <c r="EM136" s="37">
        <v>2.0</v>
      </c>
      <c r="EN136" s="37">
        <v>1.0</v>
      </c>
      <c r="EO136" s="37">
        <v>0.0</v>
      </c>
      <c r="EP136" s="37">
        <v>1.0</v>
      </c>
      <c r="EQ136" s="37">
        <v>0.0</v>
      </c>
      <c r="ER136" s="37">
        <v>1.0</v>
      </c>
      <c r="ES136" s="2"/>
      <c r="ET136" s="2"/>
      <c r="EU136" s="2"/>
      <c r="EV136" s="2"/>
      <c r="EW136" s="37">
        <v>1.0</v>
      </c>
      <c r="EX136" s="2" t="s">
        <v>242</v>
      </c>
      <c r="EY136" s="2" t="s">
        <v>571</v>
      </c>
      <c r="EZ136" s="2" t="s">
        <v>214</v>
      </c>
      <c r="FA136" s="2" t="s">
        <v>202</v>
      </c>
      <c r="FB136" s="2" t="s">
        <v>233</v>
      </c>
      <c r="FC136" s="2" t="s">
        <v>204</v>
      </c>
      <c r="FD136" s="2" t="s">
        <v>205</v>
      </c>
      <c r="FE136" s="37">
        <v>0.0</v>
      </c>
      <c r="FF136" s="37">
        <v>0.0</v>
      </c>
      <c r="FG136" s="37">
        <v>0.0</v>
      </c>
      <c r="FH136" s="37">
        <v>0.0</v>
      </c>
      <c r="FI136" s="37">
        <v>0.0</v>
      </c>
      <c r="FJ136" s="37">
        <v>0.0</v>
      </c>
      <c r="FK136" s="37">
        <v>1.0</v>
      </c>
      <c r="FL136" s="2"/>
      <c r="FM136" s="2" t="s">
        <v>205</v>
      </c>
      <c r="FN136" s="37">
        <v>0.0</v>
      </c>
      <c r="FO136" s="37">
        <v>0.0</v>
      </c>
      <c r="FP136" s="37">
        <v>0.0</v>
      </c>
      <c r="FQ136" s="37">
        <v>0.0</v>
      </c>
      <c r="FR136" s="37">
        <v>0.0</v>
      </c>
      <c r="FS136" s="37">
        <v>0.0</v>
      </c>
      <c r="FT136" s="37">
        <v>1.0</v>
      </c>
      <c r="FU136" s="2"/>
      <c r="FV136" s="2" t="s">
        <v>206</v>
      </c>
      <c r="FW136" s="37">
        <v>1.0</v>
      </c>
      <c r="FX136" s="37">
        <v>1.0</v>
      </c>
      <c r="FY136" s="37">
        <v>1.0</v>
      </c>
      <c r="FZ136" s="37">
        <v>0.0</v>
      </c>
      <c r="GA136" s="37">
        <v>1.0</v>
      </c>
      <c r="GB136" s="2" t="s">
        <v>270</v>
      </c>
      <c r="GC136" s="2" t="s">
        <v>263</v>
      </c>
      <c r="GD136" s="37">
        <v>4.0</v>
      </c>
      <c r="GE136" s="2"/>
      <c r="GF136" s="2" t="s">
        <v>209</v>
      </c>
      <c r="GG136" s="2"/>
      <c r="GH136" s="37">
        <v>1.0</v>
      </c>
      <c r="GI136" s="37">
        <v>0.0</v>
      </c>
      <c r="GJ136" s="37">
        <v>2.0</v>
      </c>
      <c r="GK136" s="37">
        <v>2.0</v>
      </c>
      <c r="GL136" s="37">
        <f t="shared" si="45"/>
        <v>1</v>
      </c>
      <c r="GM136" s="37">
        <f t="shared" si="46"/>
        <v>4</v>
      </c>
    </row>
    <row r="137" ht="15.75" customHeight="1">
      <c r="A137" s="1">
        <v>173.0</v>
      </c>
      <c r="B137" s="2" t="s">
        <v>194</v>
      </c>
      <c r="C137" s="2" t="s">
        <v>229</v>
      </c>
      <c r="D137" s="2" t="s">
        <v>572</v>
      </c>
      <c r="E137" s="80" t="s">
        <v>573</v>
      </c>
      <c r="F137" s="79">
        <v>1.0</v>
      </c>
      <c r="G137" s="2" t="s">
        <v>196</v>
      </c>
      <c r="H137" s="2" t="s">
        <v>497</v>
      </c>
      <c r="I137" s="81">
        <v>0.0</v>
      </c>
      <c r="J137" s="81">
        <v>10.0</v>
      </c>
      <c r="K137" s="2" t="s">
        <v>557</v>
      </c>
      <c r="L137" s="82">
        <v>33815.0</v>
      </c>
      <c r="M137" s="2">
        <v>4830.7</v>
      </c>
      <c r="N137" s="29">
        <v>1.4792990962659236</v>
      </c>
      <c r="O137" s="30">
        <v>0.4756102858</v>
      </c>
      <c r="P137" s="30">
        <v>0.2629587605</v>
      </c>
      <c r="Q137" s="2">
        <v>4.090909</v>
      </c>
      <c r="R137" s="2">
        <v>451496.305785</v>
      </c>
      <c r="S137" s="2">
        <v>1114.502279</v>
      </c>
      <c r="T137" s="2">
        <v>0.977291</v>
      </c>
      <c r="U137" s="2">
        <v>2.84148</v>
      </c>
      <c r="V137" s="2">
        <v>3320.396694</v>
      </c>
      <c r="W137" s="2">
        <v>133.561329</v>
      </c>
      <c r="X137" s="2">
        <v>1.141066</v>
      </c>
      <c r="Y137" s="2">
        <v>3.377073</v>
      </c>
      <c r="Z137" s="2">
        <v>213.033058</v>
      </c>
      <c r="AA137" s="2">
        <v>36.595548</v>
      </c>
      <c r="AB137" s="2">
        <v>1.047587</v>
      </c>
      <c r="AC137" s="2">
        <v>3.326002</v>
      </c>
      <c r="AD137" s="2">
        <v>1605.14876</v>
      </c>
      <c r="AE137" s="2">
        <v>87.70968</v>
      </c>
      <c r="AF137" s="2">
        <v>1.064413</v>
      </c>
      <c r="AG137" s="2">
        <v>3.060338</v>
      </c>
      <c r="AH137" s="31">
        <f>1.4/10</f>
        <v>0.14</v>
      </c>
      <c r="AI137" s="29">
        <v>5.137334290720541</v>
      </c>
      <c r="AJ137" s="30">
        <v>0.2638657473037718</v>
      </c>
      <c r="AK137" s="30">
        <v>0.7166512673915113</v>
      </c>
      <c r="AL137" s="37">
        <v>3.476839</v>
      </c>
      <c r="AM137" s="37">
        <v>779761.125341</v>
      </c>
      <c r="AN137" s="37">
        <v>1258.8173</v>
      </c>
      <c r="AO137" s="37">
        <v>0.943709</v>
      </c>
      <c r="AP137" s="37">
        <v>2.710634</v>
      </c>
      <c r="AQ137" s="37">
        <v>1501.882834</v>
      </c>
      <c r="AR137" s="37">
        <v>82.52845</v>
      </c>
      <c r="AS137" s="37">
        <v>1.101439</v>
      </c>
      <c r="AT137" s="37">
        <v>3.269738</v>
      </c>
      <c r="AU137" s="37">
        <v>1223.629428</v>
      </c>
      <c r="AV137" s="37">
        <v>29.116801</v>
      </c>
      <c r="AW137" s="37">
        <v>3.236015</v>
      </c>
      <c r="AX137" s="37">
        <v>1.033323</v>
      </c>
      <c r="AY137" s="37">
        <v>192.103542</v>
      </c>
      <c r="AZ137" s="37">
        <v>64.843763</v>
      </c>
      <c r="BA137" s="37">
        <v>1.035277</v>
      </c>
      <c r="BB137" s="37">
        <v>2.963265</v>
      </c>
      <c r="BC137" s="31">
        <v>0.148</v>
      </c>
      <c r="BD137" s="32">
        <v>0.146</v>
      </c>
      <c r="BE137" s="31">
        <f>1.4/10</f>
        <v>0.14</v>
      </c>
      <c r="BF137" s="31">
        <v>0.135</v>
      </c>
      <c r="BG137" s="31">
        <v>0.143</v>
      </c>
      <c r="BH137" s="31">
        <v>0.138</v>
      </c>
      <c r="BI137" s="33">
        <v>0.13</v>
      </c>
      <c r="BJ137" s="33">
        <v>0.125</v>
      </c>
      <c r="BK137" s="33">
        <v>0.14</v>
      </c>
      <c r="BL137" s="33">
        <v>0.133</v>
      </c>
      <c r="BM137" s="33">
        <v>0.177</v>
      </c>
      <c r="BN137" s="34"/>
      <c r="BO137" s="34"/>
      <c r="BP137" s="34"/>
      <c r="BQ137" s="35">
        <f t="shared" si="1"/>
        <v>10</v>
      </c>
      <c r="BR137" s="101">
        <v>1.444987087669785</v>
      </c>
      <c r="BS137" s="102">
        <v>0.2608229664635841</v>
      </c>
      <c r="BT137" s="103">
        <v>0.6981407090375853</v>
      </c>
      <c r="BU137" s="39">
        <v>0.141</v>
      </c>
      <c r="BV137" s="37">
        <v>4.017159833333333</v>
      </c>
      <c r="BW137" s="37">
        <v>123.34748641666668</v>
      </c>
      <c r="BX137" s="37">
        <v>26.356118249999998</v>
      </c>
      <c r="BY137" s="37">
        <v>1.01994425</v>
      </c>
      <c r="BZ137" s="37">
        <v>3.338010666666667</v>
      </c>
      <c r="CA137" s="37">
        <v>1264162.5639174168</v>
      </c>
      <c r="CB137" s="37">
        <v>1323.9133866666666</v>
      </c>
      <c r="CC137" s="37">
        <v>1.00319725</v>
      </c>
      <c r="CD137" s="37">
        <v>2.7473828333333334</v>
      </c>
      <c r="CE137" s="37">
        <v>2649.7979172500004</v>
      </c>
      <c r="CF137" s="37">
        <v>115.65671433333334</v>
      </c>
      <c r="CG137" s="37">
        <v>1.1209873333333331</v>
      </c>
      <c r="CH137" s="37">
        <v>3.33817975</v>
      </c>
      <c r="CI137" s="37">
        <v>868.1472216666667</v>
      </c>
      <c r="CJ137" s="2">
        <v>66.22683225000002</v>
      </c>
      <c r="CK137" s="2">
        <v>1.0473069166666666</v>
      </c>
      <c r="CL137" s="2">
        <v>3.0856089166666667</v>
      </c>
      <c r="CM137" s="40">
        <f t="shared" si="2"/>
        <v>5</v>
      </c>
      <c r="CN137" s="41">
        <f t="shared" si="3"/>
        <v>5.222222222</v>
      </c>
      <c r="CO137" s="2">
        <v>6.0</v>
      </c>
      <c r="CP137" s="2">
        <v>5.0</v>
      </c>
      <c r="CQ137" s="2">
        <v>5.0</v>
      </c>
      <c r="CR137" s="2">
        <v>5.0</v>
      </c>
      <c r="CS137" s="2">
        <v>6.0</v>
      </c>
      <c r="CT137" s="2">
        <v>2.0</v>
      </c>
      <c r="CU137" s="2">
        <v>6.0</v>
      </c>
      <c r="CV137" s="2">
        <v>6.0</v>
      </c>
      <c r="CW137" s="2">
        <v>6.0</v>
      </c>
      <c r="CX137" s="2">
        <f t="shared" si="4"/>
        <v>6</v>
      </c>
      <c r="CY137" s="42" t="str">
        <f t="shared" si="49"/>
        <v>0</v>
      </c>
      <c r="CZ137" s="42" t="str">
        <f t="shared" si="6"/>
        <v>0</v>
      </c>
      <c r="DA137" s="2">
        <f t="shared" si="7"/>
        <v>2</v>
      </c>
      <c r="DB137" s="42" t="str">
        <f t="shared" si="50"/>
        <v>0</v>
      </c>
      <c r="DC137" s="42" t="str">
        <f t="shared" si="8"/>
        <v>0</v>
      </c>
      <c r="DD137" s="2">
        <v>1.0</v>
      </c>
      <c r="DE137" s="27">
        <v>2.0</v>
      </c>
      <c r="DF137" s="2">
        <v>1.0</v>
      </c>
      <c r="DG137" s="27">
        <v>2.0</v>
      </c>
      <c r="DH137" s="2">
        <v>1.0</v>
      </c>
      <c r="DI137" s="27">
        <v>2.0</v>
      </c>
      <c r="DJ137" s="2">
        <v>0.0</v>
      </c>
      <c r="DK137" s="27">
        <v>1.0</v>
      </c>
      <c r="DL137" s="2">
        <v>0.0</v>
      </c>
      <c r="DM137" s="27">
        <v>1.0</v>
      </c>
      <c r="DN137" s="2">
        <v>1.0</v>
      </c>
      <c r="DO137" s="27">
        <v>2.0</v>
      </c>
      <c r="DP137" s="2">
        <v>1.0</v>
      </c>
      <c r="DQ137" s="27">
        <v>2.0</v>
      </c>
      <c r="DR137" s="2">
        <v>1.0</v>
      </c>
      <c r="DS137" s="27">
        <v>2.0</v>
      </c>
      <c r="DT137" s="2">
        <v>0.0</v>
      </c>
      <c r="DU137" s="27">
        <v>1.0</v>
      </c>
      <c r="DV137" s="2">
        <v>0.0</v>
      </c>
      <c r="DW137" s="27">
        <v>1.0</v>
      </c>
      <c r="DX137" s="2">
        <v>0.0</v>
      </c>
      <c r="DY137" s="27">
        <v>1.0</v>
      </c>
      <c r="DZ137" s="2">
        <v>1.0</v>
      </c>
      <c r="EA137" s="27">
        <v>2.0</v>
      </c>
      <c r="EB137" s="2">
        <v>1.0</v>
      </c>
      <c r="EC137" s="27">
        <v>2.0</v>
      </c>
      <c r="ED137" s="2">
        <v>0.0</v>
      </c>
      <c r="EE137" s="27">
        <v>1.0</v>
      </c>
      <c r="EF137" s="2">
        <v>0.0</v>
      </c>
      <c r="EG137" s="27">
        <v>1.0</v>
      </c>
      <c r="EH137" s="2">
        <v>2.0</v>
      </c>
      <c r="EI137" s="27">
        <v>3.0</v>
      </c>
      <c r="EJ137" s="2" t="s">
        <v>199</v>
      </c>
      <c r="EK137" s="2" t="s">
        <v>506</v>
      </c>
      <c r="EL137" s="37">
        <v>4.0</v>
      </c>
      <c r="EM137" s="37">
        <v>2.0</v>
      </c>
      <c r="EN137" s="37">
        <v>1.0</v>
      </c>
      <c r="EO137" s="37">
        <v>0.0</v>
      </c>
      <c r="EP137" s="37">
        <v>1.0</v>
      </c>
      <c r="EQ137" s="37">
        <v>0.0</v>
      </c>
      <c r="ER137" s="37">
        <v>1.0</v>
      </c>
      <c r="ES137" s="2"/>
      <c r="ET137" s="2"/>
      <c r="EU137" s="2"/>
      <c r="EV137" s="2"/>
      <c r="EW137" s="37">
        <v>1.0</v>
      </c>
      <c r="EX137" s="2" t="s">
        <v>201</v>
      </c>
      <c r="EY137" s="43">
        <v>41000.0</v>
      </c>
      <c r="EZ137" s="2" t="s">
        <v>196</v>
      </c>
      <c r="FA137" s="2" t="s">
        <v>202</v>
      </c>
      <c r="FB137" s="2" t="s">
        <v>233</v>
      </c>
      <c r="FC137" s="2" t="s">
        <v>204</v>
      </c>
      <c r="FD137" s="2" t="s">
        <v>205</v>
      </c>
      <c r="FE137" s="37">
        <v>0.0</v>
      </c>
      <c r="FF137" s="37">
        <v>0.0</v>
      </c>
      <c r="FG137" s="37">
        <v>0.0</v>
      </c>
      <c r="FH137" s="37">
        <v>0.0</v>
      </c>
      <c r="FI137" s="37">
        <v>0.0</v>
      </c>
      <c r="FJ137" s="37">
        <v>0.0</v>
      </c>
      <c r="FK137" s="37">
        <v>1.0</v>
      </c>
      <c r="FL137" s="2"/>
      <c r="FM137" s="2" t="s">
        <v>205</v>
      </c>
      <c r="FN137" s="37">
        <v>0.0</v>
      </c>
      <c r="FO137" s="37">
        <v>0.0</v>
      </c>
      <c r="FP137" s="37">
        <v>0.0</v>
      </c>
      <c r="FQ137" s="37">
        <v>0.0</v>
      </c>
      <c r="FR137" s="37">
        <v>0.0</v>
      </c>
      <c r="FS137" s="37">
        <v>0.0</v>
      </c>
      <c r="FT137" s="37">
        <v>1.0</v>
      </c>
      <c r="FU137" s="2"/>
      <c r="FV137" s="2" t="s">
        <v>206</v>
      </c>
      <c r="FW137" s="37">
        <v>0.0</v>
      </c>
      <c r="FX137" s="37">
        <v>1.0</v>
      </c>
      <c r="FY137" s="37">
        <v>0.0</v>
      </c>
      <c r="FZ137" s="37">
        <v>0.0</v>
      </c>
      <c r="GA137" s="2" t="s">
        <v>234</v>
      </c>
      <c r="GB137" s="2" t="s">
        <v>270</v>
      </c>
      <c r="GC137" s="2" t="s">
        <v>243</v>
      </c>
      <c r="GD137" s="37">
        <v>4.0</v>
      </c>
      <c r="GE137" s="2"/>
      <c r="GF137" s="2" t="s">
        <v>209</v>
      </c>
      <c r="GG137" s="2"/>
      <c r="GH137" s="37">
        <v>4.0</v>
      </c>
      <c r="GI137" s="37">
        <v>2.0</v>
      </c>
      <c r="GJ137" s="37">
        <v>3.0</v>
      </c>
      <c r="GK137" s="37">
        <v>1.0</v>
      </c>
      <c r="GL137" s="37">
        <f t="shared" si="45"/>
        <v>6</v>
      </c>
      <c r="GM137" s="37">
        <f t="shared" si="46"/>
        <v>4</v>
      </c>
    </row>
    <row r="138" ht="15.75" customHeight="1">
      <c r="A138" s="1">
        <v>174.0</v>
      </c>
      <c r="B138" s="2" t="s">
        <v>305</v>
      </c>
      <c r="D138" s="2" t="s">
        <v>400</v>
      </c>
      <c r="E138" s="80" t="s">
        <v>574</v>
      </c>
      <c r="F138" s="79">
        <v>1.0</v>
      </c>
      <c r="G138" s="2" t="s">
        <v>196</v>
      </c>
      <c r="H138" s="2" t="s">
        <v>497</v>
      </c>
      <c r="I138" s="81">
        <v>0.0</v>
      </c>
      <c r="J138" s="81">
        <v>10.0</v>
      </c>
      <c r="K138" s="2" t="s">
        <v>557</v>
      </c>
      <c r="L138" s="82">
        <v>44107.0</v>
      </c>
      <c r="M138" s="2">
        <v>7351.2</v>
      </c>
      <c r="N138" s="29">
        <v>1.6121898232882164</v>
      </c>
      <c r="O138" s="30">
        <v>0.4257278925</v>
      </c>
      <c r="P138" s="30">
        <v>0.2346125893</v>
      </c>
      <c r="Q138" s="2">
        <v>3.804511</v>
      </c>
      <c r="R138" s="2">
        <v>506908.631579</v>
      </c>
      <c r="S138" s="2">
        <v>1107.349286</v>
      </c>
      <c r="T138" s="2">
        <v>0.903417</v>
      </c>
      <c r="U138" s="2">
        <v>2.836079</v>
      </c>
      <c r="V138" s="2">
        <v>2273.150376</v>
      </c>
      <c r="W138" s="2">
        <v>103.906434</v>
      </c>
      <c r="X138" s="2">
        <v>1.040161</v>
      </c>
      <c r="Y138" s="2">
        <v>3.311051</v>
      </c>
      <c r="Z138" s="2">
        <v>214.338346</v>
      </c>
      <c r="AA138" s="2">
        <v>34.40765</v>
      </c>
      <c r="AB138" s="2">
        <v>0.992446</v>
      </c>
      <c r="AC138" s="2">
        <v>3.250573</v>
      </c>
      <c r="AD138" s="2">
        <v>1456.736842</v>
      </c>
      <c r="AE138" s="2">
        <v>83.953205</v>
      </c>
      <c r="AF138" s="2">
        <v>0.985554</v>
      </c>
      <c r="AG138" s="2">
        <v>3.002701</v>
      </c>
      <c r="AH138" s="31">
        <f>1.2/10</f>
        <v>0.12</v>
      </c>
      <c r="AI138" s="29">
        <v>5.233101050619029</v>
      </c>
      <c r="AJ138" s="30">
        <v>0.23828152822714946</v>
      </c>
      <c r="AK138" s="30">
        <v>0.6851303294056059</v>
      </c>
      <c r="AL138" s="37">
        <v>3.259406</v>
      </c>
      <c r="AM138" s="37">
        <v>1025335.952475</v>
      </c>
      <c r="AN138" s="37">
        <v>1286.266741</v>
      </c>
      <c r="AO138" s="37">
        <v>0.948683</v>
      </c>
      <c r="AP138" s="37">
        <v>2.72613</v>
      </c>
      <c r="AQ138" s="37">
        <v>1160.227723</v>
      </c>
      <c r="AR138" s="37">
        <v>70.820181</v>
      </c>
      <c r="AS138" s="37">
        <v>1.113389</v>
      </c>
      <c r="AT138" s="37">
        <v>3.257477</v>
      </c>
      <c r="AU138" s="37">
        <v>1841.871287</v>
      </c>
      <c r="AV138" s="37">
        <v>32.356778</v>
      </c>
      <c r="AW138" s="37">
        <v>3.178923</v>
      </c>
      <c r="AX138" s="37">
        <v>1.053183</v>
      </c>
      <c r="AY138" s="37">
        <v>306.693069</v>
      </c>
      <c r="AZ138" s="37">
        <v>70.240022</v>
      </c>
      <c r="BA138" s="37">
        <v>1.03929</v>
      </c>
      <c r="BB138" s="37">
        <v>2.909935</v>
      </c>
      <c r="BC138" s="31">
        <v>0.13</v>
      </c>
      <c r="BD138" s="32">
        <v>0.146</v>
      </c>
      <c r="BE138" s="31">
        <f>1.2/10</f>
        <v>0.12</v>
      </c>
      <c r="BF138" s="31">
        <v>0.177</v>
      </c>
      <c r="BG138" s="31">
        <v>0.123</v>
      </c>
      <c r="BH138" s="31">
        <v>0.188</v>
      </c>
      <c r="BI138" s="34"/>
      <c r="BJ138" s="34"/>
      <c r="BK138" s="34"/>
      <c r="BL138" s="34"/>
      <c r="BM138" s="34"/>
      <c r="BN138" s="34"/>
      <c r="BO138" s="34"/>
      <c r="BP138" s="34"/>
      <c r="BQ138" s="35">
        <f t="shared" si="1"/>
        <v>5</v>
      </c>
      <c r="BR138" s="101">
        <v>1.2277556337607483</v>
      </c>
      <c r="BS138" s="102">
        <v>0.2245744950706396</v>
      </c>
      <c r="BT138" s="103">
        <v>0.6690370671148348</v>
      </c>
      <c r="BU138" s="39">
        <v>0.151</v>
      </c>
      <c r="BV138" s="37">
        <v>3.562173375</v>
      </c>
      <c r="BW138" s="37">
        <v>231.10066775</v>
      </c>
      <c r="BX138" s="37">
        <v>28.9228095</v>
      </c>
      <c r="BY138" s="37">
        <v>1.0232557500000001</v>
      </c>
      <c r="BZ138" s="37">
        <v>3.2579235</v>
      </c>
      <c r="CA138" s="37">
        <v>943135.1717305</v>
      </c>
      <c r="CB138" s="37">
        <v>1272.49702925</v>
      </c>
      <c r="CC138" s="37">
        <v>0.9608376249999999</v>
      </c>
      <c r="CD138" s="37">
        <v>2.71835675</v>
      </c>
      <c r="CE138" s="37">
        <v>2047.3782188749997</v>
      </c>
      <c r="CF138" s="37">
        <v>98.04284312499999</v>
      </c>
      <c r="CG138" s="37">
        <v>1.120536875</v>
      </c>
      <c r="CH138" s="37">
        <v>3.3115242500000006</v>
      </c>
      <c r="CI138" s="37">
        <v>1309.604580375</v>
      </c>
      <c r="CJ138" s="2">
        <v>66.12944250000001</v>
      </c>
      <c r="CK138" s="2">
        <v>1.040862625</v>
      </c>
      <c r="CL138" s="2">
        <v>2.990357625</v>
      </c>
      <c r="CM138" s="40">
        <f t="shared" si="2"/>
        <v>3.857142857</v>
      </c>
      <c r="CN138" s="41">
        <f t="shared" si="3"/>
        <v>3.888888889</v>
      </c>
      <c r="CO138" s="2">
        <v>4.0</v>
      </c>
      <c r="CP138" s="2">
        <v>4.0</v>
      </c>
      <c r="CQ138" s="2">
        <v>2.0</v>
      </c>
      <c r="CR138" s="2">
        <v>5.0</v>
      </c>
      <c r="CS138" s="2">
        <v>4.0</v>
      </c>
      <c r="CT138" s="2">
        <v>4.0</v>
      </c>
      <c r="CU138" s="2">
        <v>4.0</v>
      </c>
      <c r="CV138" s="2">
        <v>4.0</v>
      </c>
      <c r="CW138" s="2">
        <v>4.0</v>
      </c>
      <c r="CX138" s="2">
        <f t="shared" si="4"/>
        <v>8</v>
      </c>
      <c r="CY138" s="42" t="str">
        <f t="shared" si="49"/>
        <v>0</v>
      </c>
      <c r="CZ138" s="42" t="str">
        <f t="shared" si="6"/>
        <v>0</v>
      </c>
      <c r="DA138" s="2">
        <f t="shared" si="7"/>
        <v>1</v>
      </c>
      <c r="DB138" s="42" t="str">
        <f t="shared" si="50"/>
        <v>0</v>
      </c>
      <c r="DC138" s="42" t="str">
        <f t="shared" si="8"/>
        <v>0</v>
      </c>
      <c r="DD138" s="2">
        <v>1.0</v>
      </c>
      <c r="DE138" s="27">
        <v>2.0</v>
      </c>
      <c r="DF138" s="2">
        <v>1.0</v>
      </c>
      <c r="DG138" s="27">
        <v>2.0</v>
      </c>
      <c r="DH138" s="2">
        <v>0.0</v>
      </c>
      <c r="DI138" s="27">
        <v>1.0</v>
      </c>
      <c r="DJ138" s="2">
        <v>0.0</v>
      </c>
      <c r="DK138" s="27">
        <v>1.0</v>
      </c>
      <c r="DL138" s="2">
        <v>1.0</v>
      </c>
      <c r="DM138" s="27">
        <v>2.0</v>
      </c>
      <c r="DN138" s="2">
        <v>1.0</v>
      </c>
      <c r="DO138" s="27">
        <v>2.0</v>
      </c>
      <c r="DP138" s="2">
        <v>1.0</v>
      </c>
      <c r="DQ138" s="27">
        <v>2.0</v>
      </c>
      <c r="DR138" s="2">
        <v>0.0</v>
      </c>
      <c r="DS138" s="27">
        <v>1.0</v>
      </c>
      <c r="DT138" s="2">
        <v>1.0</v>
      </c>
      <c r="DU138" s="27">
        <v>2.0</v>
      </c>
      <c r="DV138" s="2">
        <v>2.0</v>
      </c>
      <c r="DW138" s="27">
        <v>3.0</v>
      </c>
      <c r="DX138" s="2">
        <v>0.0</v>
      </c>
      <c r="DY138" s="27">
        <v>1.0</v>
      </c>
      <c r="DZ138" s="2">
        <v>1.0</v>
      </c>
      <c r="EA138" s="27">
        <v>2.0</v>
      </c>
      <c r="EB138" s="2">
        <v>0.0</v>
      </c>
      <c r="EC138" s="27">
        <v>1.0</v>
      </c>
      <c r="ED138" s="2">
        <v>0.0</v>
      </c>
      <c r="EE138" s="27">
        <v>1.0</v>
      </c>
      <c r="EF138" s="2">
        <v>2.0</v>
      </c>
      <c r="EG138" s="27">
        <v>3.0</v>
      </c>
      <c r="EH138" s="2">
        <v>0.0</v>
      </c>
      <c r="EI138" s="27">
        <v>1.0</v>
      </c>
      <c r="EJ138" s="2" t="s">
        <v>238</v>
      </c>
      <c r="EK138" s="2" t="s">
        <v>521</v>
      </c>
      <c r="EL138" s="70">
        <v>4.0</v>
      </c>
      <c r="EM138" s="37">
        <v>1.0</v>
      </c>
      <c r="EN138" s="37">
        <v>0.0</v>
      </c>
      <c r="EO138" s="37">
        <v>0.0</v>
      </c>
      <c r="EP138" s="37">
        <v>2.0</v>
      </c>
      <c r="EQ138" s="37">
        <v>0.0</v>
      </c>
      <c r="ER138" s="37">
        <v>1.0</v>
      </c>
      <c r="ES138" s="2"/>
      <c r="ET138" s="2"/>
      <c r="EU138" s="2"/>
      <c r="EV138" s="2"/>
      <c r="EW138" s="37">
        <v>0.0</v>
      </c>
      <c r="EX138" s="2" t="s">
        <v>242</v>
      </c>
      <c r="EY138" s="2" t="s">
        <v>575</v>
      </c>
      <c r="EZ138" s="2" t="s">
        <v>196</v>
      </c>
      <c r="FA138" s="2" t="s">
        <v>262</v>
      </c>
      <c r="FB138" s="2" t="s">
        <v>233</v>
      </c>
      <c r="FC138" s="2" t="s">
        <v>205</v>
      </c>
      <c r="FD138" s="2" t="s">
        <v>205</v>
      </c>
      <c r="FE138" s="37">
        <v>0.0</v>
      </c>
      <c r="FF138" s="37">
        <v>0.0</v>
      </c>
      <c r="FG138" s="37">
        <v>0.0</v>
      </c>
      <c r="FH138" s="37">
        <v>0.0</v>
      </c>
      <c r="FI138" s="37">
        <v>0.0</v>
      </c>
      <c r="FJ138" s="37">
        <v>0.0</v>
      </c>
      <c r="FK138" s="37">
        <v>1.0</v>
      </c>
      <c r="FL138" s="2"/>
      <c r="FM138" s="2" t="s">
        <v>205</v>
      </c>
      <c r="FN138" s="37">
        <v>0.0</v>
      </c>
      <c r="FO138" s="37">
        <v>0.0</v>
      </c>
      <c r="FP138" s="37">
        <v>0.0</v>
      </c>
      <c r="FQ138" s="37">
        <v>0.0</v>
      </c>
      <c r="FR138" s="37">
        <v>0.0</v>
      </c>
      <c r="FS138" s="37">
        <v>0.0</v>
      </c>
      <c r="FT138" s="37">
        <v>1.0</v>
      </c>
      <c r="FU138" s="2"/>
      <c r="FV138" s="2" t="s">
        <v>280</v>
      </c>
      <c r="FW138" s="37">
        <v>0.0</v>
      </c>
      <c r="FX138" s="37">
        <v>1.0</v>
      </c>
      <c r="FY138" s="37">
        <v>0.0</v>
      </c>
      <c r="FZ138" s="37">
        <v>0.0</v>
      </c>
      <c r="GA138" s="37">
        <v>3.0</v>
      </c>
      <c r="GB138" s="2" t="s">
        <v>270</v>
      </c>
      <c r="GC138" s="2" t="s">
        <v>263</v>
      </c>
      <c r="GD138" s="37">
        <v>4.0</v>
      </c>
      <c r="GE138" s="2"/>
      <c r="GF138" s="2" t="s">
        <v>209</v>
      </c>
      <c r="GG138" s="2"/>
      <c r="GH138" s="37">
        <v>3.0</v>
      </c>
      <c r="GI138" s="37">
        <v>1.0</v>
      </c>
      <c r="GJ138" s="37">
        <v>1.0</v>
      </c>
      <c r="GK138" s="37">
        <v>3.0</v>
      </c>
      <c r="GL138" s="37">
        <f t="shared" si="45"/>
        <v>4</v>
      </c>
      <c r="GM138" s="37">
        <f t="shared" si="46"/>
        <v>4</v>
      </c>
    </row>
    <row r="139" ht="15.75" customHeight="1">
      <c r="A139" s="1">
        <v>178.0</v>
      </c>
      <c r="B139" s="2" t="s">
        <v>376</v>
      </c>
      <c r="D139" s="2" t="s">
        <v>305</v>
      </c>
      <c r="E139" s="80" t="s">
        <v>576</v>
      </c>
      <c r="F139" s="79">
        <v>2.0</v>
      </c>
      <c r="G139" s="2" t="s">
        <v>214</v>
      </c>
      <c r="H139" s="2" t="s">
        <v>497</v>
      </c>
      <c r="I139" s="81">
        <v>0.0</v>
      </c>
      <c r="J139" s="81">
        <v>10.0</v>
      </c>
      <c r="K139" s="2" t="s">
        <v>557</v>
      </c>
      <c r="L139" s="82">
        <v>44074.0</v>
      </c>
      <c r="M139" s="2">
        <v>6296.3</v>
      </c>
      <c r="N139" s="29">
        <v>1.2211032515147293</v>
      </c>
      <c r="O139" s="30">
        <v>0.6570118948</v>
      </c>
      <c r="P139" s="30">
        <v>0.2169457085</v>
      </c>
      <c r="Q139" s="2">
        <v>3.981818</v>
      </c>
      <c r="R139" s="2">
        <v>541394.672727</v>
      </c>
      <c r="S139" s="2">
        <v>1148.615203</v>
      </c>
      <c r="T139" s="2">
        <v>1.003486</v>
      </c>
      <c r="U139" s="2">
        <v>2.867236</v>
      </c>
      <c r="V139" s="2">
        <v>3931.218182</v>
      </c>
      <c r="W139" s="2">
        <v>162.78093</v>
      </c>
      <c r="X139" s="2">
        <v>1.117234</v>
      </c>
      <c r="Y139" s="2">
        <v>3.41844</v>
      </c>
      <c r="Z139" s="2">
        <v>192.236364</v>
      </c>
      <c r="AA139" s="2">
        <v>35.897662</v>
      </c>
      <c r="AB139" s="2">
        <v>1.05046</v>
      </c>
      <c r="AC139" s="2">
        <v>3.318884</v>
      </c>
      <c r="AD139" s="2">
        <v>1603.9</v>
      </c>
      <c r="AE139" s="2">
        <v>98.001775</v>
      </c>
      <c r="AF139" s="2">
        <v>1.07308</v>
      </c>
      <c r="AG139" s="2">
        <v>3.135311</v>
      </c>
      <c r="AH139" s="31">
        <f>2/10</f>
        <v>0.2</v>
      </c>
      <c r="AI139" s="29">
        <v>6.029206722392516</v>
      </c>
      <c r="AJ139" s="30">
        <v>0.29235797256026147</v>
      </c>
      <c r="AK139" s="30">
        <v>0.8059274675028408</v>
      </c>
      <c r="AL139" s="37">
        <v>3.877049</v>
      </c>
      <c r="AM139" s="37">
        <v>621024.497268</v>
      </c>
      <c r="AN139" s="37">
        <v>1253.393644</v>
      </c>
      <c r="AO139" s="37">
        <v>0.936658</v>
      </c>
      <c r="AP139" s="37">
        <v>2.707573</v>
      </c>
      <c r="AQ139" s="37">
        <v>2069.590164</v>
      </c>
      <c r="AR139" s="37">
        <v>107.889888</v>
      </c>
      <c r="AS139" s="37">
        <v>1.08147</v>
      </c>
      <c r="AT139" s="37">
        <v>3.322207</v>
      </c>
      <c r="AU139" s="37">
        <v>1044.081967</v>
      </c>
      <c r="AV139" s="37">
        <v>29.323356</v>
      </c>
      <c r="AW139" s="37">
        <v>3.25707</v>
      </c>
      <c r="AX139" s="37">
        <v>1.009857</v>
      </c>
      <c r="AY139" s="37">
        <v>145.901639</v>
      </c>
      <c r="AZ139" s="37">
        <v>71.479708</v>
      </c>
      <c r="BA139" s="37">
        <v>1.027174</v>
      </c>
      <c r="BB139" s="37">
        <v>3.045559</v>
      </c>
      <c r="BC139" s="31">
        <v>0.139</v>
      </c>
      <c r="BD139" s="32">
        <v>0.146</v>
      </c>
      <c r="BE139" s="31">
        <f>2/10</f>
        <v>0.2</v>
      </c>
      <c r="BF139" s="31">
        <v>0.174</v>
      </c>
      <c r="BG139" s="31">
        <v>0.188</v>
      </c>
      <c r="BH139" s="34"/>
      <c r="BI139" s="34"/>
      <c r="BJ139" s="34"/>
      <c r="BK139" s="34"/>
      <c r="BL139" s="34"/>
      <c r="BM139" s="34"/>
      <c r="BN139" s="34"/>
      <c r="BO139" s="34"/>
      <c r="BP139" s="34"/>
      <c r="BQ139" s="35">
        <f t="shared" si="1"/>
        <v>4</v>
      </c>
      <c r="BR139" s="101">
        <v>1.128194778037918</v>
      </c>
      <c r="BS139" s="102">
        <v>0.2578364402929119</v>
      </c>
      <c r="BT139" s="103">
        <v>0.7586827697908548</v>
      </c>
      <c r="BU139" s="39">
        <v>0.177</v>
      </c>
      <c r="BV139" s="37">
        <v>3.7893499999999998</v>
      </c>
      <c r="BW139" s="37">
        <v>166.27490149999997</v>
      </c>
      <c r="BX139" s="37">
        <v>26.74958225</v>
      </c>
      <c r="BY139" s="37">
        <v>1.0074705</v>
      </c>
      <c r="BZ139" s="37">
        <v>3.27368625</v>
      </c>
      <c r="CA139" s="37">
        <v>1006888.6271452501</v>
      </c>
      <c r="CB139" s="37">
        <v>1278.3779025</v>
      </c>
      <c r="CC139" s="37">
        <v>0.9777205</v>
      </c>
      <c r="CD139" s="37">
        <v>2.7216767499999994</v>
      </c>
      <c r="CE139" s="37">
        <v>2483.5928612499997</v>
      </c>
      <c r="CF139" s="37">
        <v>113.505541</v>
      </c>
      <c r="CG139" s="37">
        <v>1.1198805</v>
      </c>
      <c r="CH139" s="37">
        <v>3.3373199999999996</v>
      </c>
      <c r="CI139" s="37">
        <v>1121.67834225</v>
      </c>
      <c r="CJ139" s="2">
        <v>68.7663035</v>
      </c>
      <c r="CK139" s="2">
        <v>1.0456880000000002</v>
      </c>
      <c r="CL139" s="2">
        <v>3.04506925</v>
      </c>
      <c r="CM139" s="40">
        <f t="shared" si="2"/>
        <v>2.714285714</v>
      </c>
      <c r="CN139" s="41">
        <f t="shared" si="3"/>
        <v>3.444444444</v>
      </c>
      <c r="CO139" s="2">
        <v>2.0</v>
      </c>
      <c r="CP139" s="2">
        <v>3.0</v>
      </c>
      <c r="CQ139" s="2">
        <v>1.0</v>
      </c>
      <c r="CR139" s="2">
        <v>1.0</v>
      </c>
      <c r="CS139" s="2">
        <v>2.0</v>
      </c>
      <c r="CT139" s="2">
        <v>5.0</v>
      </c>
      <c r="CU139" s="2">
        <v>5.0</v>
      </c>
      <c r="CV139" s="2">
        <v>6.0</v>
      </c>
      <c r="CW139" s="2">
        <v>6.0</v>
      </c>
      <c r="CX139" s="2">
        <f t="shared" si="4"/>
        <v>6</v>
      </c>
      <c r="CY139" s="42" t="str">
        <f t="shared" si="49"/>
        <v>0</v>
      </c>
      <c r="CZ139" s="42" t="str">
        <f t="shared" si="6"/>
        <v>0</v>
      </c>
      <c r="DA139" s="2">
        <f t="shared" si="7"/>
        <v>4</v>
      </c>
      <c r="DB139" s="42">
        <v>2.0</v>
      </c>
      <c r="DC139" s="42" t="str">
        <f t="shared" si="8"/>
        <v>1</v>
      </c>
      <c r="DD139" s="2">
        <v>0.0</v>
      </c>
      <c r="DE139" s="27">
        <v>1.0</v>
      </c>
      <c r="DF139" s="2">
        <v>0.0</v>
      </c>
      <c r="DG139" s="27">
        <v>1.0</v>
      </c>
      <c r="DH139" s="2">
        <v>1.0</v>
      </c>
      <c r="DI139" s="27">
        <v>2.0</v>
      </c>
      <c r="DJ139" s="2">
        <v>2.0</v>
      </c>
      <c r="DK139" s="27">
        <v>3.0</v>
      </c>
      <c r="DL139" s="2">
        <v>0.0</v>
      </c>
      <c r="DM139" s="27">
        <v>1.0</v>
      </c>
      <c r="DN139" s="2">
        <v>1.0</v>
      </c>
      <c r="DO139" s="27">
        <v>2.0</v>
      </c>
      <c r="DP139" s="2">
        <v>1.0</v>
      </c>
      <c r="DQ139" s="27">
        <v>2.0</v>
      </c>
      <c r="DR139" s="2">
        <v>1.0</v>
      </c>
      <c r="DS139" s="27">
        <v>2.0</v>
      </c>
      <c r="DT139" s="2">
        <v>0.0</v>
      </c>
      <c r="DU139" s="27">
        <v>1.0</v>
      </c>
      <c r="DV139" s="2">
        <v>0.0</v>
      </c>
      <c r="DW139" s="27">
        <v>1.0</v>
      </c>
      <c r="DX139" s="2">
        <v>2.0</v>
      </c>
      <c r="DY139" s="27">
        <v>3.0</v>
      </c>
      <c r="DZ139" s="2">
        <v>1.0</v>
      </c>
      <c r="EA139" s="27">
        <v>2.0</v>
      </c>
      <c r="EB139" s="2">
        <v>1.0</v>
      </c>
      <c r="EC139" s="27">
        <v>2.0</v>
      </c>
      <c r="ED139" s="2">
        <v>1.0</v>
      </c>
      <c r="EE139" s="27">
        <v>2.0</v>
      </c>
      <c r="EF139" s="2">
        <v>0.0</v>
      </c>
      <c r="EG139" s="27">
        <v>1.0</v>
      </c>
      <c r="EH139" s="2">
        <v>2.0</v>
      </c>
      <c r="EI139" s="27">
        <v>3.0</v>
      </c>
      <c r="EJ139" s="2" t="s">
        <v>199</v>
      </c>
      <c r="EK139" s="2" t="s">
        <v>532</v>
      </c>
      <c r="EL139" s="37">
        <v>5.0</v>
      </c>
      <c r="EM139" s="37">
        <v>2.0</v>
      </c>
      <c r="EN139" s="37">
        <v>0.0</v>
      </c>
      <c r="EO139" s="37">
        <v>0.0</v>
      </c>
      <c r="EP139" s="37">
        <v>2.0</v>
      </c>
      <c r="EQ139" s="37">
        <v>1.0</v>
      </c>
      <c r="ER139" s="37">
        <v>1.0</v>
      </c>
      <c r="ES139" s="2"/>
      <c r="ET139" s="2"/>
      <c r="EU139" s="2"/>
      <c r="EV139" s="2"/>
      <c r="EW139" s="37">
        <v>1.0</v>
      </c>
      <c r="EX139" s="2" t="s">
        <v>201</v>
      </c>
      <c r="EY139" s="46">
        <v>41244.0</v>
      </c>
      <c r="EZ139" s="2" t="s">
        <v>214</v>
      </c>
      <c r="FA139" s="2" t="s">
        <v>202</v>
      </c>
      <c r="FB139" s="2" t="s">
        <v>233</v>
      </c>
      <c r="FC139" s="2" t="s">
        <v>205</v>
      </c>
      <c r="FD139" s="2" t="s">
        <v>205</v>
      </c>
      <c r="FE139" s="37">
        <v>0.0</v>
      </c>
      <c r="FF139" s="37">
        <v>0.0</v>
      </c>
      <c r="FG139" s="37">
        <v>0.0</v>
      </c>
      <c r="FH139" s="37">
        <v>0.0</v>
      </c>
      <c r="FI139" s="37">
        <v>0.0</v>
      </c>
      <c r="FJ139" s="37">
        <v>0.0</v>
      </c>
      <c r="FK139" s="37">
        <v>1.0</v>
      </c>
      <c r="FL139" s="2"/>
      <c r="FM139" s="2" t="s">
        <v>205</v>
      </c>
      <c r="FN139" s="37">
        <v>0.0</v>
      </c>
      <c r="FO139" s="37">
        <v>0.0</v>
      </c>
      <c r="FP139" s="37">
        <v>0.0</v>
      </c>
      <c r="FQ139" s="37">
        <v>0.0</v>
      </c>
      <c r="FR139" s="37">
        <v>0.0</v>
      </c>
      <c r="FS139" s="37">
        <v>0.0</v>
      </c>
      <c r="FT139" s="37">
        <v>1.0</v>
      </c>
      <c r="FU139" s="2"/>
      <c r="FV139" s="2" t="s">
        <v>206</v>
      </c>
      <c r="FW139" s="37">
        <v>0.0</v>
      </c>
      <c r="FX139" s="37">
        <v>0.0</v>
      </c>
      <c r="FY139" s="37">
        <v>1.0</v>
      </c>
      <c r="FZ139" s="37">
        <v>0.0</v>
      </c>
      <c r="GA139" s="37">
        <v>4.0</v>
      </c>
      <c r="GB139" s="2" t="s">
        <v>270</v>
      </c>
      <c r="GC139" s="2" t="s">
        <v>243</v>
      </c>
      <c r="GD139" s="37">
        <v>4.0</v>
      </c>
      <c r="GE139" s="2"/>
      <c r="GF139" s="2" t="s">
        <v>209</v>
      </c>
      <c r="GG139" s="2"/>
      <c r="GH139" s="37">
        <v>3.0</v>
      </c>
      <c r="GI139" s="37">
        <v>0.0</v>
      </c>
      <c r="GJ139" s="37">
        <v>2.0</v>
      </c>
      <c r="GK139" s="37">
        <v>3.0</v>
      </c>
      <c r="GL139" s="37">
        <f t="shared" si="45"/>
        <v>3</v>
      </c>
      <c r="GM139" s="37">
        <f t="shared" si="46"/>
        <v>5</v>
      </c>
    </row>
    <row r="140" ht="15.75" customHeight="1">
      <c r="A140" s="1">
        <v>179.0</v>
      </c>
      <c r="B140" s="2" t="s">
        <v>236</v>
      </c>
      <c r="D140" s="2" t="s">
        <v>334</v>
      </c>
      <c r="E140" s="80" t="s">
        <v>577</v>
      </c>
      <c r="F140" s="79">
        <v>1.0</v>
      </c>
      <c r="G140" s="2" t="s">
        <v>196</v>
      </c>
      <c r="H140" s="2" t="s">
        <v>497</v>
      </c>
      <c r="I140" s="81">
        <v>0.0</v>
      </c>
      <c r="J140" s="81">
        <v>10.0</v>
      </c>
      <c r="K140" s="2" t="s">
        <v>557</v>
      </c>
      <c r="L140" s="82">
        <v>54096.0</v>
      </c>
      <c r="M140" s="2">
        <v>7728.0</v>
      </c>
      <c r="N140" s="29">
        <v>1.9563501147352707</v>
      </c>
      <c r="O140" s="30">
        <v>0.4611801316</v>
      </c>
      <c r="P140" s="30">
        <v>0.1943952365</v>
      </c>
      <c r="Q140" s="2">
        <v>3.744444</v>
      </c>
      <c r="R140" s="2">
        <v>386703.05</v>
      </c>
      <c r="S140" s="2">
        <v>1048.680316</v>
      </c>
      <c r="T140" s="2">
        <v>0.993912</v>
      </c>
      <c r="U140" s="2">
        <v>2.791782</v>
      </c>
      <c r="V140" s="2">
        <v>2969.422222</v>
      </c>
      <c r="W140" s="2">
        <v>133.662556</v>
      </c>
      <c r="X140" s="2">
        <v>1.125146</v>
      </c>
      <c r="Y140" s="2">
        <v>3.379818</v>
      </c>
      <c r="Z140" s="2">
        <v>275.488889</v>
      </c>
      <c r="AA140" s="2">
        <v>39.039394</v>
      </c>
      <c r="AB140" s="2">
        <v>1.069784</v>
      </c>
      <c r="AC140" s="2">
        <v>3.19337</v>
      </c>
      <c r="AD140" s="2">
        <v>1978.522222</v>
      </c>
      <c r="AE140" s="2">
        <v>98.408965</v>
      </c>
      <c r="AF140" s="2">
        <v>1.074523</v>
      </c>
      <c r="AG140" s="2">
        <v>3.038817</v>
      </c>
      <c r="AH140" s="31">
        <f>1.25/10</f>
        <v>0.125</v>
      </c>
      <c r="AI140" s="29">
        <v>6.313848254876592</v>
      </c>
      <c r="AJ140" s="30">
        <v>0.3275759221504427</v>
      </c>
      <c r="AK140" s="30">
        <v>0.6962485611027474</v>
      </c>
      <c r="AL140" s="37">
        <v>3.741794</v>
      </c>
      <c r="AM140" s="37">
        <v>496495.538293</v>
      </c>
      <c r="AN140" s="37">
        <v>1213.075883</v>
      </c>
      <c r="AO140" s="37">
        <v>0.949544</v>
      </c>
      <c r="AP140" s="37">
        <v>2.684812</v>
      </c>
      <c r="AQ140" s="37">
        <v>2214.330416</v>
      </c>
      <c r="AR140" s="37">
        <v>111.954375</v>
      </c>
      <c r="AS140" s="37">
        <v>1.097643</v>
      </c>
      <c r="AT140" s="37">
        <v>3.331352</v>
      </c>
      <c r="AU140" s="37">
        <v>1203.597374</v>
      </c>
      <c r="AV140" s="37">
        <v>30.953871</v>
      </c>
      <c r="AW140" s="37">
        <v>3.26436</v>
      </c>
      <c r="AX140" s="37">
        <v>1.032946</v>
      </c>
      <c r="AY140" s="37">
        <v>166.654267</v>
      </c>
      <c r="AZ140" s="37">
        <v>77.590608</v>
      </c>
      <c r="BA140" s="37">
        <v>1.041104</v>
      </c>
      <c r="BB140" s="37">
        <v>3.057311</v>
      </c>
      <c r="BC140" s="31">
        <v>0.139</v>
      </c>
      <c r="BD140" s="32">
        <v>0.146</v>
      </c>
      <c r="BE140" s="31">
        <f>1.25/10</f>
        <v>0.125</v>
      </c>
      <c r="BF140" s="31">
        <v>0.188</v>
      </c>
      <c r="BG140" s="31">
        <v>0.139</v>
      </c>
      <c r="BH140" s="31">
        <v>0.128</v>
      </c>
      <c r="BI140" s="33">
        <v>0.125</v>
      </c>
      <c r="BJ140" s="33">
        <v>0.134</v>
      </c>
      <c r="BK140" s="33">
        <v>0.173</v>
      </c>
      <c r="BL140" s="33">
        <v>0.144</v>
      </c>
      <c r="BM140" s="33">
        <v>0.142</v>
      </c>
      <c r="BN140" s="34"/>
      <c r="BO140" s="34"/>
      <c r="BP140" s="34"/>
      <c r="BQ140" s="35">
        <f t="shared" si="1"/>
        <v>10</v>
      </c>
      <c r="BR140" s="101">
        <v>1.3508935346124602</v>
      </c>
      <c r="BS140" s="102">
        <v>0.27047220071141576</v>
      </c>
      <c r="BT140" s="103">
        <v>0.7195989924272483</v>
      </c>
      <c r="BU140" s="39">
        <v>0.144</v>
      </c>
      <c r="BV140" s="37">
        <v>3.707846300000001</v>
      </c>
      <c r="BW140" s="37">
        <v>225.44318330000002</v>
      </c>
      <c r="BX140" s="37">
        <v>28.7867075</v>
      </c>
      <c r="BY140" s="37">
        <v>1.0225053</v>
      </c>
      <c r="BZ140" s="37">
        <v>3.2475587</v>
      </c>
      <c r="CA140" s="37">
        <v>911180.1503216999</v>
      </c>
      <c r="CB140" s="37">
        <v>1270.7215293</v>
      </c>
      <c r="CC140" s="37">
        <v>0.9604638</v>
      </c>
      <c r="CD140" s="37">
        <v>2.7173545000000003</v>
      </c>
      <c r="CE140" s="37">
        <v>1978.0998470999998</v>
      </c>
      <c r="CF140" s="37">
        <v>96.3979696</v>
      </c>
      <c r="CG140" s="37">
        <v>1.1062996</v>
      </c>
      <c r="CH140" s="37">
        <v>3.2996437</v>
      </c>
      <c r="CI140" s="37">
        <v>1411.2344277</v>
      </c>
      <c r="CJ140" s="2">
        <v>67.99075100000002</v>
      </c>
      <c r="CK140" s="2">
        <v>1.0371291</v>
      </c>
      <c r="CL140" s="2">
        <v>3.0073567000000003</v>
      </c>
      <c r="CM140" s="40">
        <f t="shared" si="2"/>
        <v>5</v>
      </c>
      <c r="CN140" s="41">
        <f t="shared" si="3"/>
        <v>5.222222222</v>
      </c>
      <c r="CO140" s="2">
        <v>6.0</v>
      </c>
      <c r="CP140" s="2">
        <v>4.0</v>
      </c>
      <c r="CQ140" s="2">
        <v>3.0</v>
      </c>
      <c r="CR140" s="2">
        <v>6.0</v>
      </c>
      <c r="CS140" s="2">
        <v>6.0</v>
      </c>
      <c r="CT140" s="2">
        <v>4.0</v>
      </c>
      <c r="CU140" s="2">
        <v>6.0</v>
      </c>
      <c r="CV140" s="2">
        <v>6.0</v>
      </c>
      <c r="CW140" s="2">
        <v>6.0</v>
      </c>
      <c r="CX140" s="2">
        <f t="shared" si="4"/>
        <v>11</v>
      </c>
      <c r="CY140" s="42" t="str">
        <f t="shared" si="49"/>
        <v>1</v>
      </c>
      <c r="CZ140" s="42" t="str">
        <f t="shared" si="6"/>
        <v>1</v>
      </c>
      <c r="DA140" s="2">
        <f t="shared" si="7"/>
        <v>3</v>
      </c>
      <c r="DB140" s="42" t="str">
        <f t="shared" ref="DB140:DB160" si="51">IF(OR(DA140&lt;2,DA140=2),"0", "1")</f>
        <v>1</v>
      </c>
      <c r="DC140" s="42" t="str">
        <f t="shared" si="8"/>
        <v>0</v>
      </c>
      <c r="DD140" s="2">
        <v>1.0</v>
      </c>
      <c r="DE140" s="27">
        <v>2.0</v>
      </c>
      <c r="DF140" s="2">
        <v>1.0</v>
      </c>
      <c r="DG140" s="27">
        <v>2.0</v>
      </c>
      <c r="DH140" s="2">
        <v>1.0</v>
      </c>
      <c r="DI140" s="27">
        <v>2.0</v>
      </c>
      <c r="DJ140" s="2">
        <v>1.0</v>
      </c>
      <c r="DK140" s="27">
        <v>2.0</v>
      </c>
      <c r="DL140" s="2">
        <v>1.0</v>
      </c>
      <c r="DM140" s="27">
        <v>2.0</v>
      </c>
      <c r="DN140" s="2">
        <v>1.0</v>
      </c>
      <c r="DO140" s="27">
        <v>2.0</v>
      </c>
      <c r="DP140" s="2">
        <v>1.0</v>
      </c>
      <c r="DQ140" s="27">
        <v>2.0</v>
      </c>
      <c r="DR140" s="2">
        <v>2.0</v>
      </c>
      <c r="DS140" s="27">
        <v>3.0</v>
      </c>
      <c r="DT140" s="2">
        <v>1.0</v>
      </c>
      <c r="DU140" s="27">
        <v>2.0</v>
      </c>
      <c r="DV140" s="2">
        <v>1.0</v>
      </c>
      <c r="DW140" s="27">
        <v>2.0</v>
      </c>
      <c r="DX140" s="2">
        <v>1.0</v>
      </c>
      <c r="DY140" s="27">
        <v>2.0</v>
      </c>
      <c r="DZ140" s="2">
        <v>1.0</v>
      </c>
      <c r="EA140" s="27">
        <v>2.0</v>
      </c>
      <c r="EB140" s="2">
        <v>1.0</v>
      </c>
      <c r="EC140" s="27">
        <v>2.0</v>
      </c>
      <c r="ED140" s="2">
        <v>1.0</v>
      </c>
      <c r="EE140" s="27">
        <v>2.0</v>
      </c>
      <c r="EF140" s="2">
        <v>1.0</v>
      </c>
      <c r="EG140" s="27">
        <v>2.0</v>
      </c>
      <c r="EH140" s="2">
        <v>2.0</v>
      </c>
      <c r="EI140" s="27">
        <v>3.0</v>
      </c>
      <c r="EJ140" s="2" t="s">
        <v>199</v>
      </c>
      <c r="EK140" s="2" t="s">
        <v>526</v>
      </c>
      <c r="EL140" s="37">
        <v>2.0</v>
      </c>
      <c r="EM140" s="37">
        <v>1.0</v>
      </c>
      <c r="EN140" s="37">
        <v>0.0</v>
      </c>
      <c r="EO140" s="37">
        <v>0.0</v>
      </c>
      <c r="EP140" s="37">
        <v>1.0</v>
      </c>
      <c r="EQ140" s="37">
        <v>0.0</v>
      </c>
      <c r="ER140" s="37">
        <v>0.0</v>
      </c>
      <c r="ES140" s="37">
        <v>1.0</v>
      </c>
      <c r="ET140" s="37">
        <v>0.0</v>
      </c>
      <c r="EU140" s="37">
        <v>0.0</v>
      </c>
      <c r="EV140" s="2"/>
      <c r="EW140" s="37">
        <v>1.0</v>
      </c>
      <c r="EX140" s="2" t="s">
        <v>201</v>
      </c>
      <c r="EY140" s="43">
        <v>41030.0</v>
      </c>
      <c r="EZ140" s="2" t="s">
        <v>196</v>
      </c>
      <c r="FA140" s="2" t="s">
        <v>262</v>
      </c>
      <c r="FB140" s="2" t="s">
        <v>203</v>
      </c>
      <c r="FC140" s="2" t="s">
        <v>578</v>
      </c>
      <c r="FD140" s="2" t="s">
        <v>205</v>
      </c>
      <c r="FE140" s="37">
        <v>0.0</v>
      </c>
      <c r="FF140" s="37">
        <v>0.0</v>
      </c>
      <c r="FG140" s="37">
        <v>0.0</v>
      </c>
      <c r="FH140" s="37">
        <v>0.0</v>
      </c>
      <c r="FI140" s="37">
        <v>0.0</v>
      </c>
      <c r="FJ140" s="37">
        <v>0.0</v>
      </c>
      <c r="FK140" s="37">
        <v>1.0</v>
      </c>
      <c r="FL140" s="2"/>
      <c r="FM140" s="2" t="s">
        <v>205</v>
      </c>
      <c r="FN140" s="37">
        <v>0.0</v>
      </c>
      <c r="FO140" s="37">
        <v>0.0</v>
      </c>
      <c r="FP140" s="37">
        <v>0.0</v>
      </c>
      <c r="FQ140" s="37">
        <v>0.0</v>
      </c>
      <c r="FR140" s="37">
        <v>0.0</v>
      </c>
      <c r="FS140" s="37">
        <v>0.0</v>
      </c>
      <c r="FT140" s="37">
        <v>1.0</v>
      </c>
      <c r="FU140" s="2"/>
      <c r="FV140" s="2" t="s">
        <v>206</v>
      </c>
      <c r="FW140" s="37">
        <v>1.0</v>
      </c>
      <c r="FX140" s="37">
        <v>1.0</v>
      </c>
      <c r="FY140" s="37">
        <v>1.0</v>
      </c>
      <c r="FZ140" s="37">
        <v>0.0</v>
      </c>
      <c r="GA140" s="2" t="s">
        <v>579</v>
      </c>
      <c r="GB140" s="2" t="s">
        <v>298</v>
      </c>
      <c r="GC140" s="2" t="s">
        <v>243</v>
      </c>
      <c r="GD140" s="37">
        <v>4.0</v>
      </c>
      <c r="GE140" s="2"/>
      <c r="GF140" s="2" t="s">
        <v>209</v>
      </c>
      <c r="GG140" s="2"/>
      <c r="GH140" s="37">
        <v>2.0</v>
      </c>
      <c r="GI140" s="37">
        <v>6.0</v>
      </c>
      <c r="GJ140" s="37">
        <v>5.0</v>
      </c>
      <c r="GK140" s="37">
        <v>0.0</v>
      </c>
      <c r="GL140" s="37">
        <f t="shared" si="45"/>
        <v>8</v>
      </c>
      <c r="GM140" s="37">
        <f t="shared" si="46"/>
        <v>5</v>
      </c>
    </row>
    <row r="141" ht="15.75" customHeight="1">
      <c r="A141" s="1">
        <v>181.0</v>
      </c>
      <c r="B141" s="2" t="s">
        <v>224</v>
      </c>
      <c r="C141" s="81"/>
      <c r="D141" s="2" t="s">
        <v>400</v>
      </c>
      <c r="E141" s="80" t="s">
        <v>580</v>
      </c>
      <c r="F141" s="2">
        <v>1.0</v>
      </c>
      <c r="G141" s="2" t="s">
        <v>196</v>
      </c>
      <c r="H141" s="2" t="s">
        <v>497</v>
      </c>
      <c r="I141" s="81">
        <v>0.0</v>
      </c>
      <c r="J141" s="81">
        <v>10.0</v>
      </c>
      <c r="K141" s="2" t="s">
        <v>557</v>
      </c>
      <c r="L141" s="82">
        <v>55636.0</v>
      </c>
      <c r="M141" s="2">
        <v>6465.3</v>
      </c>
      <c r="N141" s="29">
        <v>1.5439293360549364</v>
      </c>
      <c r="O141" s="30">
        <v>0.24915241254340376</v>
      </c>
      <c r="P141" s="30">
        <v>0.5838721883445495</v>
      </c>
      <c r="Q141" s="2">
        <v>3.742424</v>
      </c>
      <c r="R141" s="2">
        <v>510326.969697</v>
      </c>
      <c r="S141" s="2">
        <v>1109.322624</v>
      </c>
      <c r="T141" s="2">
        <v>0.896511</v>
      </c>
      <c r="U141" s="2">
        <v>2.837569</v>
      </c>
      <c r="V141" s="2">
        <v>2279.825758</v>
      </c>
      <c r="W141" s="2">
        <v>104.112866</v>
      </c>
      <c r="X141" s="2">
        <v>1.031913</v>
      </c>
      <c r="Y141" s="2">
        <v>3.308851</v>
      </c>
      <c r="Z141" s="2">
        <v>204.242424</v>
      </c>
      <c r="AA141" s="2">
        <v>33.958406</v>
      </c>
      <c r="AB141" s="2">
        <v>0.984484</v>
      </c>
      <c r="AC141" s="2">
        <v>3.248136</v>
      </c>
      <c r="AD141" s="2">
        <v>1431.348485</v>
      </c>
      <c r="AE141" s="2">
        <v>83.233901</v>
      </c>
      <c r="AF141" s="2">
        <v>0.977958</v>
      </c>
      <c r="AG141" s="2">
        <v>2.999465</v>
      </c>
      <c r="AH141" s="31">
        <f>1.15/10</f>
        <v>0.115</v>
      </c>
      <c r="AI141" s="40">
        <v>5.18095825433121</v>
      </c>
      <c r="AJ141" s="41">
        <v>0.2449022569996321</v>
      </c>
      <c r="AK141" s="41">
        <v>0.680745341274765</v>
      </c>
      <c r="AL141" s="37">
        <v>3.246493</v>
      </c>
      <c r="AM141" s="37">
        <v>1025278.853707</v>
      </c>
      <c r="AN141" s="37">
        <v>1283.980178</v>
      </c>
      <c r="AO141" s="37">
        <v>0.946102</v>
      </c>
      <c r="AP141" s="37">
        <v>2.724839</v>
      </c>
      <c r="AQ141" s="37">
        <v>1157.152305</v>
      </c>
      <c r="AR141" s="37">
        <v>70.614087</v>
      </c>
      <c r="AS141" s="37">
        <v>1.109992</v>
      </c>
      <c r="AT141" s="37">
        <v>3.255302</v>
      </c>
      <c r="AU141" s="37">
        <v>1827.288577</v>
      </c>
      <c r="AV141" s="37">
        <v>32.129799</v>
      </c>
      <c r="AW141" s="37">
        <v>3.178921</v>
      </c>
      <c r="AX141" s="37">
        <v>1.051543</v>
      </c>
      <c r="AY141" s="37">
        <v>305.733467</v>
      </c>
      <c r="AZ141" s="37">
        <v>69.654618</v>
      </c>
      <c r="BA141" s="37">
        <v>1.037948</v>
      </c>
      <c r="BB141" s="37">
        <v>2.90879</v>
      </c>
      <c r="BC141" s="31">
        <v>0.13</v>
      </c>
      <c r="BD141" s="32">
        <v>0.146</v>
      </c>
      <c r="BE141" s="31">
        <f>1.15/10</f>
        <v>0.115</v>
      </c>
      <c r="BF141" s="31">
        <v>0.178</v>
      </c>
      <c r="BG141" s="31">
        <v>0.19</v>
      </c>
      <c r="BH141" s="31">
        <v>0.135</v>
      </c>
      <c r="BI141" s="33"/>
      <c r="BJ141" s="33"/>
      <c r="BK141" s="33"/>
      <c r="BL141" s="33"/>
      <c r="BM141" s="33"/>
      <c r="BN141" s="33"/>
      <c r="BO141" s="33"/>
      <c r="BP141" s="33"/>
      <c r="BQ141" s="35">
        <f t="shared" si="1"/>
        <v>5</v>
      </c>
      <c r="BR141" s="101">
        <v>1.1333667037695065</v>
      </c>
      <c r="BS141" s="102">
        <v>0.2357351534158926</v>
      </c>
      <c r="BT141" s="103">
        <v>0.7303143719185966</v>
      </c>
      <c r="BU141" s="39">
        <v>0.153</v>
      </c>
      <c r="BV141" s="37">
        <v>3.4473898</v>
      </c>
      <c r="BW141" s="37">
        <v>249.55501519999999</v>
      </c>
      <c r="BX141" s="37">
        <v>28.9221986</v>
      </c>
      <c r="BY141" s="37">
        <v>1.0402694000000001</v>
      </c>
      <c r="BZ141" s="37">
        <v>3.2195191999999997</v>
      </c>
      <c r="CA141" s="37">
        <v>944477.3137454002</v>
      </c>
      <c r="CB141" s="37">
        <v>1271.7370041999998</v>
      </c>
      <c r="CC141" s="37">
        <v>0.9640272</v>
      </c>
      <c r="CD141" s="37">
        <v>2.7179280000000006</v>
      </c>
      <c r="CE141" s="37">
        <v>1796.4592072</v>
      </c>
      <c r="CF141" s="37">
        <v>84.9721256</v>
      </c>
      <c r="CG141" s="37">
        <v>1.1299286</v>
      </c>
      <c r="CH141" s="37">
        <v>3.2784127999999995</v>
      </c>
      <c r="CI141" s="37">
        <v>1403.3614474</v>
      </c>
      <c r="CJ141" s="2">
        <v>64.43015820000001</v>
      </c>
      <c r="CK141" s="2">
        <v>1.0432918</v>
      </c>
      <c r="CL141" s="2">
        <v>2.9462858000000005</v>
      </c>
      <c r="CM141" s="73">
        <f t="shared" si="2"/>
        <v>4.428571429</v>
      </c>
      <c r="CN141" s="74">
        <f t="shared" si="3"/>
        <v>4.777777778</v>
      </c>
      <c r="CO141" s="27">
        <v>6.0</v>
      </c>
      <c r="CP141" s="27">
        <v>2.0</v>
      </c>
      <c r="CQ141" s="27">
        <v>2.0</v>
      </c>
      <c r="CR141" s="27">
        <v>5.0</v>
      </c>
      <c r="CS141" s="27">
        <v>5.0</v>
      </c>
      <c r="CT141" s="27">
        <v>6.0</v>
      </c>
      <c r="CU141" s="27">
        <v>5.0</v>
      </c>
      <c r="CV141" s="27">
        <v>6.0</v>
      </c>
      <c r="CW141" s="27">
        <v>6.0</v>
      </c>
      <c r="CX141" s="27">
        <f t="shared" si="4"/>
        <v>7</v>
      </c>
      <c r="CY141" s="75" t="str">
        <f t="shared" si="49"/>
        <v>0</v>
      </c>
      <c r="CZ141" s="75" t="str">
        <f t="shared" si="6"/>
        <v>0</v>
      </c>
      <c r="DA141" s="27">
        <f t="shared" si="7"/>
        <v>2</v>
      </c>
      <c r="DB141" s="75" t="str">
        <f t="shared" si="51"/>
        <v>0</v>
      </c>
      <c r="DC141" s="75" t="str">
        <f t="shared" si="8"/>
        <v>0</v>
      </c>
      <c r="DD141" s="27">
        <v>1.0</v>
      </c>
      <c r="DE141" s="27">
        <v>2.0</v>
      </c>
      <c r="DF141" s="27">
        <v>1.0</v>
      </c>
      <c r="DG141" s="27">
        <v>2.0</v>
      </c>
      <c r="DH141" s="27">
        <v>1.0</v>
      </c>
      <c r="DI141" s="27">
        <v>2.0</v>
      </c>
      <c r="DJ141" s="27">
        <v>0.0</v>
      </c>
      <c r="DK141" s="27">
        <v>1.0</v>
      </c>
      <c r="DL141" s="27">
        <v>1.0</v>
      </c>
      <c r="DM141" s="27">
        <v>2.0</v>
      </c>
      <c r="DN141" s="27">
        <v>0.0</v>
      </c>
      <c r="DO141" s="27">
        <v>1.0</v>
      </c>
      <c r="DP141" s="27">
        <v>1.0</v>
      </c>
      <c r="DQ141" s="27">
        <v>2.0</v>
      </c>
      <c r="DR141" s="27">
        <v>1.0</v>
      </c>
      <c r="DS141" s="27">
        <v>2.0</v>
      </c>
      <c r="DT141" s="27">
        <v>0.0</v>
      </c>
      <c r="DU141" s="27">
        <v>1.0</v>
      </c>
      <c r="DV141" s="27">
        <v>1.0</v>
      </c>
      <c r="DW141" s="27">
        <v>2.0</v>
      </c>
      <c r="DX141" s="27">
        <v>1.0</v>
      </c>
      <c r="DY141" s="27">
        <v>2.0</v>
      </c>
      <c r="DZ141" s="27">
        <v>1.0</v>
      </c>
      <c r="EA141" s="27">
        <v>2.0</v>
      </c>
      <c r="EB141" s="27">
        <v>0.0</v>
      </c>
      <c r="EC141" s="27">
        <v>1.0</v>
      </c>
      <c r="ED141" s="27">
        <v>2.0</v>
      </c>
      <c r="EE141" s="27">
        <v>3.0</v>
      </c>
      <c r="EF141" s="27">
        <v>2.0</v>
      </c>
      <c r="EG141" s="27">
        <v>3.0</v>
      </c>
      <c r="EH141" s="27">
        <v>0.0</v>
      </c>
      <c r="EI141" s="27">
        <v>1.0</v>
      </c>
      <c r="EJ141" s="2" t="s">
        <v>238</v>
      </c>
      <c r="EK141" s="2" t="s">
        <v>521</v>
      </c>
      <c r="EL141" s="37">
        <v>4.0</v>
      </c>
      <c r="EM141" s="37">
        <v>1.0</v>
      </c>
      <c r="EN141" s="37">
        <v>0.0</v>
      </c>
      <c r="EO141" s="37">
        <v>0.0</v>
      </c>
      <c r="EP141" s="37">
        <v>2.0</v>
      </c>
      <c r="EQ141" s="37">
        <v>0.0</v>
      </c>
      <c r="ER141" s="37">
        <v>1.0</v>
      </c>
      <c r="ES141" s="2"/>
      <c r="ET141" s="2"/>
      <c r="EU141" s="2"/>
      <c r="EV141" s="2"/>
      <c r="EW141" s="37">
        <v>0.0</v>
      </c>
      <c r="EX141" s="2" t="s">
        <v>242</v>
      </c>
      <c r="EY141" s="2" t="s">
        <v>581</v>
      </c>
      <c r="EZ141" s="2" t="s">
        <v>196</v>
      </c>
      <c r="FA141" s="2" t="s">
        <v>262</v>
      </c>
      <c r="FB141" s="2" t="s">
        <v>233</v>
      </c>
      <c r="FC141" s="2" t="s">
        <v>205</v>
      </c>
      <c r="FD141" s="2" t="s">
        <v>205</v>
      </c>
      <c r="FE141" s="37">
        <v>0.0</v>
      </c>
      <c r="FF141" s="37">
        <v>0.0</v>
      </c>
      <c r="FG141" s="37">
        <v>0.0</v>
      </c>
      <c r="FH141" s="37">
        <v>0.0</v>
      </c>
      <c r="FI141" s="37">
        <v>0.0</v>
      </c>
      <c r="FJ141" s="37">
        <v>0.0</v>
      </c>
      <c r="FK141" s="37">
        <v>1.0</v>
      </c>
      <c r="FL141" s="2"/>
      <c r="FM141" s="2" t="s">
        <v>205</v>
      </c>
      <c r="FN141" s="37">
        <v>0.0</v>
      </c>
      <c r="FO141" s="37">
        <v>0.0</v>
      </c>
      <c r="FP141" s="37">
        <v>0.0</v>
      </c>
      <c r="FQ141" s="37">
        <v>0.0</v>
      </c>
      <c r="FR141" s="37">
        <v>0.0</v>
      </c>
      <c r="FS141" s="37">
        <v>0.0</v>
      </c>
      <c r="FT141" s="37">
        <v>1.0</v>
      </c>
      <c r="FU141" s="2"/>
      <c r="FV141" s="2" t="s">
        <v>280</v>
      </c>
      <c r="FW141" s="37">
        <v>0.0</v>
      </c>
      <c r="FX141" s="37">
        <v>1.0</v>
      </c>
      <c r="FY141" s="37">
        <v>0.0</v>
      </c>
      <c r="FZ141" s="37">
        <v>0.0</v>
      </c>
      <c r="GA141" s="37">
        <v>3.0</v>
      </c>
      <c r="GB141" s="2" t="s">
        <v>270</v>
      </c>
      <c r="GC141" s="2" t="s">
        <v>263</v>
      </c>
      <c r="GD141" s="37">
        <v>4.0</v>
      </c>
      <c r="GE141" s="2"/>
      <c r="GF141" s="2" t="s">
        <v>209</v>
      </c>
      <c r="GG141" s="2"/>
      <c r="GH141" s="37">
        <v>2.0</v>
      </c>
      <c r="GI141" s="37">
        <v>2.0</v>
      </c>
      <c r="GJ141" s="37">
        <v>2.0</v>
      </c>
      <c r="GK141" s="37">
        <v>2.0</v>
      </c>
      <c r="GL141" s="37">
        <f t="shared" si="45"/>
        <v>4</v>
      </c>
      <c r="GM141" s="37">
        <f t="shared" si="46"/>
        <v>4</v>
      </c>
    </row>
    <row r="142" ht="15.75" customHeight="1">
      <c r="A142" s="1">
        <v>183.0</v>
      </c>
      <c r="B142" s="2" t="s">
        <v>366</v>
      </c>
      <c r="D142" s="2" t="s">
        <v>277</v>
      </c>
      <c r="E142" s="80" t="s">
        <v>582</v>
      </c>
      <c r="F142" s="79">
        <v>2.0</v>
      </c>
      <c r="G142" s="2" t="s">
        <v>214</v>
      </c>
      <c r="H142" s="2" t="s">
        <v>583</v>
      </c>
      <c r="I142" s="81">
        <v>1.0</v>
      </c>
      <c r="J142" s="81">
        <v>9.0</v>
      </c>
      <c r="K142" s="2" t="s">
        <v>584</v>
      </c>
      <c r="L142" s="82">
        <v>44063.0</v>
      </c>
      <c r="M142" s="2">
        <v>6294.7</v>
      </c>
      <c r="N142" s="29">
        <v>1.89091784465</v>
      </c>
      <c r="O142" s="30">
        <v>0.2931057105219322</v>
      </c>
      <c r="P142" s="30">
        <v>0.3622545243</v>
      </c>
      <c r="Q142" s="2">
        <v>3.485232</v>
      </c>
      <c r="R142" s="2">
        <v>615433.063291</v>
      </c>
      <c r="S142" s="2">
        <v>1100.283649</v>
      </c>
      <c r="T142" s="2">
        <v>1.008824</v>
      </c>
      <c r="U142" s="2">
        <v>2.718056</v>
      </c>
      <c r="V142" s="2">
        <v>4696.78481</v>
      </c>
      <c r="W142" s="2">
        <v>158.345269</v>
      </c>
      <c r="X142" s="2">
        <v>1.18886</v>
      </c>
      <c r="Y142" s="2">
        <v>3.485657</v>
      </c>
      <c r="Z142" s="2">
        <v>688.092827</v>
      </c>
      <c r="AA142" s="2">
        <v>66.337092</v>
      </c>
      <c r="AB142" s="2">
        <v>1.131889</v>
      </c>
      <c r="AC142" s="2">
        <v>3.3789</v>
      </c>
      <c r="AD142" s="2">
        <v>5300.130802</v>
      </c>
      <c r="AE142" s="2">
        <v>172.805763</v>
      </c>
      <c r="AF142" s="2">
        <v>1.106291</v>
      </c>
      <c r="AG142" s="2">
        <v>3.14983</v>
      </c>
      <c r="AH142" s="31">
        <v>0.075</v>
      </c>
      <c r="AI142" s="29">
        <v>6.650107686064889</v>
      </c>
      <c r="AJ142" s="30">
        <v>0.23185770022157534</v>
      </c>
      <c r="AK142" s="30">
        <v>0.3694128928437681</v>
      </c>
      <c r="AL142" s="80">
        <v>3.133462</v>
      </c>
      <c r="AM142" s="80">
        <v>601965.969052</v>
      </c>
      <c r="AN142" s="80">
        <v>1128.297027</v>
      </c>
      <c r="AO142" s="80">
        <v>0.964342</v>
      </c>
      <c r="AP142" s="80">
        <v>2.637529</v>
      </c>
      <c r="AQ142" s="80">
        <v>3270.995164</v>
      </c>
      <c r="AR142" s="80">
        <v>121.440322</v>
      </c>
      <c r="AS142" s="80">
        <v>1.175791</v>
      </c>
      <c r="AT142" s="80">
        <v>3.405231</v>
      </c>
      <c r="AU142" s="80">
        <v>5143.60735</v>
      </c>
      <c r="AV142" s="80">
        <v>60.601924</v>
      </c>
      <c r="AW142" s="80">
        <v>3.257896</v>
      </c>
      <c r="AX142" s="80">
        <v>1.1401</v>
      </c>
      <c r="AY142" s="80">
        <v>810.450677</v>
      </c>
      <c r="AZ142" s="80">
        <v>143.813425</v>
      </c>
      <c r="BA142" s="80">
        <v>1.102904</v>
      </c>
      <c r="BB142" s="80">
        <v>3.035119</v>
      </c>
      <c r="BC142" s="31">
        <v>0.0895</v>
      </c>
      <c r="BD142" s="32">
        <v>0.09</v>
      </c>
      <c r="BE142" s="31">
        <v>0.075</v>
      </c>
      <c r="BF142" s="31">
        <v>0.112</v>
      </c>
      <c r="BG142" s="31">
        <v>0.075</v>
      </c>
      <c r="BH142" s="31">
        <v>0.082</v>
      </c>
      <c r="BI142" s="33">
        <v>0.088</v>
      </c>
      <c r="BJ142" s="34"/>
      <c r="BK142" s="34"/>
      <c r="BL142" s="34"/>
      <c r="BM142" s="34"/>
      <c r="BN142" s="34"/>
      <c r="BO142" s="34"/>
      <c r="BP142" s="34"/>
      <c r="BQ142" s="35">
        <f t="shared" si="1"/>
        <v>6</v>
      </c>
      <c r="BR142" s="101">
        <v>1.7573288600109476</v>
      </c>
      <c r="BS142" s="102">
        <v>0.27830281050150646</v>
      </c>
      <c r="BT142" s="103">
        <v>0.4015729058150524</v>
      </c>
      <c r="BU142" s="39">
        <v>0.087</v>
      </c>
      <c r="BV142" s="104">
        <v>3.326997166666667</v>
      </c>
      <c r="BW142" s="104">
        <v>661.1488891666667</v>
      </c>
      <c r="BX142" s="104">
        <v>57.99754783333333</v>
      </c>
      <c r="BY142" s="104">
        <v>1.1286444999999998</v>
      </c>
      <c r="BZ142" s="104">
        <v>3.2959996666666664</v>
      </c>
      <c r="CA142" s="104">
        <v>733235.6241509999</v>
      </c>
      <c r="CB142" s="104">
        <v>1183.9600408333333</v>
      </c>
      <c r="CC142" s="104">
        <v>0.9806998333333333</v>
      </c>
      <c r="CD142" s="104">
        <v>2.668981</v>
      </c>
      <c r="CE142" s="104">
        <v>3437.941573833333</v>
      </c>
      <c r="CF142" s="104">
        <v>130.283221</v>
      </c>
      <c r="CG142" s="104">
        <v>1.1690755</v>
      </c>
      <c r="CH142" s="104">
        <v>3.4137758333333337</v>
      </c>
      <c r="CI142" s="104">
        <v>4421.570611166667</v>
      </c>
      <c r="CJ142" s="41">
        <v>144.45556499999998</v>
      </c>
      <c r="CK142" s="41">
        <v>1.0982616666666667</v>
      </c>
      <c r="CL142" s="41">
        <v>3.0702175</v>
      </c>
      <c r="CM142" s="40">
        <f t="shared" si="2"/>
        <v>4.714285714</v>
      </c>
      <c r="CN142" s="41">
        <f t="shared" si="3"/>
        <v>5</v>
      </c>
      <c r="CO142" s="2">
        <v>6.0</v>
      </c>
      <c r="CP142" s="2">
        <v>6.0</v>
      </c>
      <c r="CQ142" s="2">
        <v>2.0</v>
      </c>
      <c r="CR142" s="2">
        <v>1.0</v>
      </c>
      <c r="CS142" s="2">
        <v>6.0</v>
      </c>
      <c r="CT142" s="2">
        <v>6.0</v>
      </c>
      <c r="CU142" s="2">
        <v>6.0</v>
      </c>
      <c r="CV142" s="2">
        <v>6.0</v>
      </c>
      <c r="CW142" s="2">
        <v>6.0</v>
      </c>
      <c r="CX142" s="2">
        <f t="shared" si="4"/>
        <v>4</v>
      </c>
      <c r="CY142" s="42" t="str">
        <f t="shared" si="49"/>
        <v>0</v>
      </c>
      <c r="CZ142" s="42" t="str">
        <f t="shared" si="6"/>
        <v>0</v>
      </c>
      <c r="DA142" s="2">
        <f t="shared" si="7"/>
        <v>0</v>
      </c>
      <c r="DB142" s="42" t="str">
        <f t="shared" si="51"/>
        <v>0</v>
      </c>
      <c r="DC142" s="42" t="str">
        <f t="shared" si="8"/>
        <v>0</v>
      </c>
      <c r="DD142" s="2">
        <v>0.0</v>
      </c>
      <c r="DE142" s="27">
        <v>1.0</v>
      </c>
      <c r="DF142" s="2">
        <v>0.0</v>
      </c>
      <c r="DG142" s="27">
        <v>1.0</v>
      </c>
      <c r="DH142" s="2">
        <v>0.0</v>
      </c>
      <c r="DI142" s="27">
        <v>1.0</v>
      </c>
      <c r="DJ142" s="2">
        <v>0.0</v>
      </c>
      <c r="DK142" s="27">
        <v>1.0</v>
      </c>
      <c r="DL142" s="2">
        <v>0.0</v>
      </c>
      <c r="DM142" s="27">
        <v>1.0</v>
      </c>
      <c r="DN142" s="2">
        <v>0.0</v>
      </c>
      <c r="DO142" s="27">
        <v>1.0</v>
      </c>
      <c r="DP142" s="2">
        <v>2.0</v>
      </c>
      <c r="DQ142" s="27">
        <v>3.0</v>
      </c>
      <c r="DR142" s="2">
        <v>0.0</v>
      </c>
      <c r="DS142" s="27">
        <v>1.0</v>
      </c>
      <c r="DT142" s="2">
        <v>0.0</v>
      </c>
      <c r="DU142" s="27">
        <v>1.0</v>
      </c>
      <c r="DV142" s="2">
        <v>2.0</v>
      </c>
      <c r="DW142" s="27">
        <v>3.0</v>
      </c>
      <c r="DX142" s="2">
        <v>0.0</v>
      </c>
      <c r="DY142" s="27">
        <v>1.0</v>
      </c>
      <c r="DZ142" s="2">
        <v>0.0</v>
      </c>
      <c r="EA142" s="27">
        <v>1.0</v>
      </c>
      <c r="EB142" s="2">
        <v>0.0</v>
      </c>
      <c r="EC142" s="27">
        <v>1.0</v>
      </c>
      <c r="ED142" s="2">
        <v>2.0</v>
      </c>
      <c r="EE142" s="27">
        <v>3.0</v>
      </c>
      <c r="EF142" s="2">
        <v>0.0</v>
      </c>
      <c r="EG142" s="27">
        <v>1.0</v>
      </c>
      <c r="EH142" s="2">
        <v>2.0</v>
      </c>
      <c r="EI142" s="27">
        <v>3.0</v>
      </c>
      <c r="EJ142" s="2" t="s">
        <v>199</v>
      </c>
      <c r="EK142" s="2" t="s">
        <v>585</v>
      </c>
      <c r="EL142" s="70">
        <v>4.0</v>
      </c>
      <c r="EM142" s="37">
        <v>2.0</v>
      </c>
      <c r="EN142" s="2"/>
      <c r="EO142" s="2"/>
      <c r="EP142" s="2"/>
      <c r="EQ142" s="2"/>
      <c r="ER142" s="37">
        <v>0.0</v>
      </c>
      <c r="ES142" s="37">
        <v>1.0</v>
      </c>
      <c r="ET142" s="37">
        <v>0.0</v>
      </c>
      <c r="EU142" s="37">
        <v>0.0</v>
      </c>
      <c r="EV142" s="2"/>
      <c r="EW142" s="37">
        <v>1.0</v>
      </c>
      <c r="EX142" s="2" t="s">
        <v>201</v>
      </c>
      <c r="EY142" s="43">
        <v>41487.0</v>
      </c>
      <c r="EZ142" s="2" t="s">
        <v>214</v>
      </c>
      <c r="FA142" s="2" t="s">
        <v>262</v>
      </c>
      <c r="FB142" s="2" t="s">
        <v>203</v>
      </c>
      <c r="FC142" s="2" t="s">
        <v>294</v>
      </c>
      <c r="FD142" s="2" t="s">
        <v>205</v>
      </c>
      <c r="FE142" s="37">
        <v>1.0</v>
      </c>
      <c r="FF142" s="37">
        <v>0.0</v>
      </c>
      <c r="FG142" s="37">
        <v>0.0</v>
      </c>
      <c r="FH142" s="37">
        <v>0.0</v>
      </c>
      <c r="FI142" s="37">
        <v>0.0</v>
      </c>
      <c r="FJ142" s="37">
        <v>0.0</v>
      </c>
      <c r="FK142" s="37">
        <v>1.0</v>
      </c>
      <c r="FL142" s="2"/>
      <c r="FM142" s="2" t="s">
        <v>205</v>
      </c>
      <c r="FN142" s="37">
        <v>1.0</v>
      </c>
      <c r="FO142" s="37">
        <v>0.0</v>
      </c>
      <c r="FP142" s="37">
        <v>0.0</v>
      </c>
      <c r="FQ142" s="37">
        <v>1.0</v>
      </c>
      <c r="FR142" s="37">
        <v>1.0</v>
      </c>
      <c r="FS142" s="37">
        <v>1.0</v>
      </c>
      <c r="FT142" s="37">
        <v>1.0</v>
      </c>
      <c r="FU142" s="2"/>
      <c r="FV142" s="2" t="s">
        <v>206</v>
      </c>
      <c r="FW142" s="37">
        <v>0.0</v>
      </c>
      <c r="FX142" s="37">
        <v>1.0</v>
      </c>
      <c r="FY142" s="37">
        <v>0.0</v>
      </c>
      <c r="FZ142" s="37">
        <v>0.0</v>
      </c>
      <c r="GA142" s="37">
        <v>7.0</v>
      </c>
      <c r="GB142" s="2" t="s">
        <v>270</v>
      </c>
      <c r="GC142" s="2" t="s">
        <v>243</v>
      </c>
      <c r="GD142" s="37">
        <v>4.0</v>
      </c>
      <c r="GE142" s="2"/>
      <c r="GF142" s="2" t="s">
        <v>209</v>
      </c>
      <c r="GG142" s="2"/>
      <c r="GH142" s="45">
        <v>2.0</v>
      </c>
      <c r="GI142" s="45">
        <v>1.0</v>
      </c>
      <c r="GJ142" s="45">
        <v>3.0</v>
      </c>
      <c r="GK142" s="45">
        <v>3.0</v>
      </c>
      <c r="GL142" s="45">
        <f t="shared" si="45"/>
        <v>3</v>
      </c>
      <c r="GM142" s="45">
        <f t="shared" si="46"/>
        <v>6</v>
      </c>
    </row>
    <row r="143" ht="15.75" customHeight="1">
      <c r="A143" s="1">
        <v>184.0</v>
      </c>
      <c r="B143" s="2" t="s">
        <v>194</v>
      </c>
      <c r="C143" s="2" t="s">
        <v>193</v>
      </c>
      <c r="D143" s="2" t="s">
        <v>329</v>
      </c>
      <c r="E143" s="80" t="s">
        <v>586</v>
      </c>
      <c r="F143" s="79">
        <v>1.0</v>
      </c>
      <c r="G143" s="2" t="s">
        <v>196</v>
      </c>
      <c r="H143" s="2" t="s">
        <v>583</v>
      </c>
      <c r="I143" s="81">
        <v>1.0</v>
      </c>
      <c r="J143" s="81">
        <v>9.0</v>
      </c>
      <c r="K143" s="2" t="s">
        <v>584</v>
      </c>
      <c r="L143" s="82">
        <v>59081.0</v>
      </c>
      <c r="M143" s="2">
        <v>8440.1</v>
      </c>
      <c r="N143" s="29">
        <v>1.83602509537</v>
      </c>
      <c r="O143" s="30">
        <v>0.2707770286952154</v>
      </c>
      <c r="P143" s="30">
        <v>0.4158303853</v>
      </c>
      <c r="Q143" s="2">
        <v>3.244755</v>
      </c>
      <c r="R143" s="2">
        <v>656485.08042</v>
      </c>
      <c r="S143" s="2">
        <v>1124.717401</v>
      </c>
      <c r="T143" s="2">
        <v>1.016815</v>
      </c>
      <c r="U143" s="2">
        <v>2.734002</v>
      </c>
      <c r="V143" s="2">
        <v>4356.262238</v>
      </c>
      <c r="W143" s="2">
        <v>139.580154</v>
      </c>
      <c r="X143" s="2">
        <v>1.202284</v>
      </c>
      <c r="Y143" s="2">
        <v>3.459825</v>
      </c>
      <c r="Z143" s="2">
        <v>986.926573</v>
      </c>
      <c r="AA143" s="2">
        <v>69.839703</v>
      </c>
      <c r="AB143" s="2">
        <v>1.158516</v>
      </c>
      <c r="AC143" s="2">
        <v>3.349259</v>
      </c>
      <c r="AD143" s="2">
        <v>5989.454545</v>
      </c>
      <c r="AE143" s="2">
        <v>164.10666</v>
      </c>
      <c r="AF143" s="2">
        <v>1.124133</v>
      </c>
      <c r="AG143" s="2">
        <v>3.114</v>
      </c>
      <c r="AH143" s="31">
        <v>0.085</v>
      </c>
      <c r="AI143" s="29">
        <v>6.940236461174363</v>
      </c>
      <c r="AJ143" s="30">
        <v>0.2364593895492925</v>
      </c>
      <c r="AK143" s="30">
        <v>0.39829783235094807</v>
      </c>
      <c r="AL143" s="80">
        <v>3.123911</v>
      </c>
      <c r="AM143" s="80">
        <v>694889.062924</v>
      </c>
      <c r="AN143" s="80">
        <v>1166.434913</v>
      </c>
      <c r="AO143" s="80">
        <v>0.98153</v>
      </c>
      <c r="AP143" s="80">
        <v>2.659079</v>
      </c>
      <c r="AQ143" s="80">
        <v>3648.573088</v>
      </c>
      <c r="AR143" s="80">
        <v>128.503651</v>
      </c>
      <c r="AS143" s="80">
        <v>1.191909</v>
      </c>
      <c r="AT143" s="80">
        <v>3.427024</v>
      </c>
      <c r="AU143" s="80">
        <v>5235.889642</v>
      </c>
      <c r="AV143" s="80">
        <v>62.166038</v>
      </c>
      <c r="AW143" s="80">
        <v>3.311909</v>
      </c>
      <c r="AX143" s="80">
        <v>1.158836</v>
      </c>
      <c r="AY143" s="80">
        <v>832.45789</v>
      </c>
      <c r="AZ143" s="80">
        <v>145.58862</v>
      </c>
      <c r="BA143" s="80">
        <v>1.118073</v>
      </c>
      <c r="BB143" s="80">
        <v>3.074636</v>
      </c>
      <c r="BC143" s="31">
        <v>0.0845</v>
      </c>
      <c r="BD143" s="32">
        <v>0.09</v>
      </c>
      <c r="BE143" s="31">
        <v>0.085</v>
      </c>
      <c r="BF143" s="31">
        <v>0.112</v>
      </c>
      <c r="BG143" s="31">
        <v>0.087</v>
      </c>
      <c r="BH143" s="31">
        <v>0.084</v>
      </c>
      <c r="BI143" s="33">
        <v>0.087</v>
      </c>
      <c r="BJ143" s="33">
        <v>0.089</v>
      </c>
      <c r="BK143" s="34"/>
      <c r="BL143" s="34"/>
      <c r="BM143" s="34"/>
      <c r="BN143" s="34"/>
      <c r="BO143" s="34"/>
      <c r="BP143" s="34"/>
      <c r="BQ143" s="35">
        <f t="shared" si="1"/>
        <v>7</v>
      </c>
      <c r="BR143" s="101">
        <v>1.7185662395874088</v>
      </c>
      <c r="BS143" s="102">
        <v>0.2674610013473725</v>
      </c>
      <c r="BT143" s="103">
        <v>0.42458478951808665</v>
      </c>
      <c r="BU143" s="39">
        <v>0.091</v>
      </c>
      <c r="BV143" s="104">
        <v>3.13856228571429</v>
      </c>
      <c r="BW143" s="104">
        <v>814.766398</v>
      </c>
      <c r="BX143" s="104">
        <v>60.97752057142856</v>
      </c>
      <c r="BY143" s="104">
        <v>1.148012</v>
      </c>
      <c r="BZ143" s="104">
        <v>3.2991461428571425</v>
      </c>
      <c r="CA143" s="37">
        <v>718689.9246765713</v>
      </c>
      <c r="CB143" s="37">
        <v>1198.5738737142856</v>
      </c>
      <c r="CC143" s="37">
        <v>0.9857717142857142</v>
      </c>
      <c r="CD143" s="37">
        <v>2.6772384285714286</v>
      </c>
      <c r="CE143" s="37">
        <v>3473.2396925714283</v>
      </c>
      <c r="CF143" s="37">
        <v>123.38870828571429</v>
      </c>
      <c r="CG143" s="37">
        <v>1.1839598571428571</v>
      </c>
      <c r="CH143" s="37">
        <v>3.4116264285714286</v>
      </c>
      <c r="CI143" s="37">
        <v>4860.585586571428</v>
      </c>
      <c r="CJ143" s="2">
        <v>140.80285242857144</v>
      </c>
      <c r="CK143" s="2">
        <v>1.109997</v>
      </c>
      <c r="CL143" s="2">
        <v>3.0581322857142856</v>
      </c>
      <c r="CM143" s="40">
        <f t="shared" si="2"/>
        <v>4.285714286</v>
      </c>
      <c r="CN143" s="41">
        <f t="shared" si="3"/>
        <v>3.777777778</v>
      </c>
      <c r="CO143" s="2">
        <v>6.0</v>
      </c>
      <c r="CP143" s="2">
        <v>5.0</v>
      </c>
      <c r="CQ143" s="2">
        <v>1.0</v>
      </c>
      <c r="CR143" s="2">
        <v>1.0</v>
      </c>
      <c r="CS143" s="2">
        <v>6.0</v>
      </c>
      <c r="CT143" s="2">
        <v>5.0</v>
      </c>
      <c r="CU143" s="2">
        <v>6.0</v>
      </c>
      <c r="CV143" s="2">
        <v>2.0</v>
      </c>
      <c r="CW143" s="2">
        <v>2.0</v>
      </c>
      <c r="CX143" s="2">
        <f t="shared" si="4"/>
        <v>5</v>
      </c>
      <c r="CY143" s="42" t="str">
        <f t="shared" si="49"/>
        <v>0</v>
      </c>
      <c r="CZ143" s="42" t="str">
        <f t="shared" si="6"/>
        <v>0</v>
      </c>
      <c r="DA143" s="2">
        <f t="shared" si="7"/>
        <v>1</v>
      </c>
      <c r="DB143" s="42" t="str">
        <f t="shared" si="51"/>
        <v>0</v>
      </c>
      <c r="DC143" s="42" t="str">
        <f t="shared" si="8"/>
        <v>0</v>
      </c>
      <c r="DD143" s="2">
        <v>0.0</v>
      </c>
      <c r="DE143" s="27">
        <v>1.0</v>
      </c>
      <c r="DF143" s="2">
        <v>2.0</v>
      </c>
      <c r="DG143" s="27">
        <v>3.0</v>
      </c>
      <c r="DH143" s="2">
        <v>0.0</v>
      </c>
      <c r="DI143" s="27">
        <v>1.0</v>
      </c>
      <c r="DJ143" s="2">
        <v>0.0</v>
      </c>
      <c r="DK143" s="27">
        <v>1.0</v>
      </c>
      <c r="DL143" s="2">
        <v>0.0</v>
      </c>
      <c r="DM143" s="27">
        <v>1.0</v>
      </c>
      <c r="DN143" s="2">
        <v>1.0</v>
      </c>
      <c r="DO143" s="27">
        <v>2.0</v>
      </c>
      <c r="DP143" s="2">
        <v>0.0</v>
      </c>
      <c r="DQ143" s="27">
        <v>1.0</v>
      </c>
      <c r="DR143" s="2">
        <v>0.0</v>
      </c>
      <c r="DS143" s="27">
        <v>1.0</v>
      </c>
      <c r="DT143" s="2">
        <v>1.0</v>
      </c>
      <c r="DU143" s="27">
        <v>2.0</v>
      </c>
      <c r="DV143" s="2">
        <v>1.0</v>
      </c>
      <c r="DW143" s="27">
        <v>2.0</v>
      </c>
      <c r="DX143" s="2">
        <v>1.0</v>
      </c>
      <c r="DY143" s="27">
        <v>2.0</v>
      </c>
      <c r="DZ143" s="2">
        <v>0.0</v>
      </c>
      <c r="EA143" s="27">
        <v>1.0</v>
      </c>
      <c r="EB143" s="2">
        <v>0.0</v>
      </c>
      <c r="EC143" s="27">
        <v>1.0</v>
      </c>
      <c r="ED143" s="2">
        <v>2.0</v>
      </c>
      <c r="EE143" s="27">
        <v>3.0</v>
      </c>
      <c r="EF143" s="2">
        <v>0.0</v>
      </c>
      <c r="EG143" s="27">
        <v>1.0</v>
      </c>
      <c r="EH143" s="2">
        <v>2.0</v>
      </c>
      <c r="EI143" s="27">
        <v>3.0</v>
      </c>
      <c r="EJ143" s="2" t="s">
        <v>199</v>
      </c>
      <c r="EK143" s="2" t="s">
        <v>587</v>
      </c>
      <c r="EL143" s="37">
        <v>5.0</v>
      </c>
      <c r="EM143" s="37">
        <v>2.0</v>
      </c>
      <c r="EN143" s="37">
        <v>1.0</v>
      </c>
      <c r="EO143" s="37">
        <v>1.0</v>
      </c>
      <c r="EP143" s="37">
        <v>1.0</v>
      </c>
      <c r="EQ143" s="37">
        <v>0.0</v>
      </c>
      <c r="ER143" s="37">
        <v>0.0</v>
      </c>
      <c r="ES143" s="37">
        <v>1.0</v>
      </c>
      <c r="ET143" s="37">
        <v>0.0</v>
      </c>
      <c r="EU143" s="37">
        <v>0.0</v>
      </c>
      <c r="EV143" s="2"/>
      <c r="EW143" s="37">
        <v>0.0</v>
      </c>
      <c r="EX143" s="2" t="s">
        <v>242</v>
      </c>
      <c r="EY143" s="43">
        <v>41395.0</v>
      </c>
      <c r="EZ143" s="2" t="s">
        <v>196</v>
      </c>
      <c r="FA143" s="2" t="s">
        <v>262</v>
      </c>
      <c r="FB143" s="2" t="s">
        <v>203</v>
      </c>
      <c r="FC143" s="2" t="s">
        <v>294</v>
      </c>
      <c r="FD143" s="2" t="s">
        <v>205</v>
      </c>
      <c r="FE143" s="37">
        <v>1.0</v>
      </c>
      <c r="FF143" s="37">
        <v>0.0</v>
      </c>
      <c r="FG143" s="37">
        <v>0.0</v>
      </c>
      <c r="FH143" s="37">
        <v>0.0</v>
      </c>
      <c r="FI143" s="37">
        <v>0.0</v>
      </c>
      <c r="FJ143" s="37">
        <v>0.0</v>
      </c>
      <c r="FK143" s="37">
        <v>1.0</v>
      </c>
      <c r="FL143" s="2"/>
      <c r="FM143" s="2" t="s">
        <v>205</v>
      </c>
      <c r="FN143" s="37">
        <v>1.0</v>
      </c>
      <c r="FO143" s="37">
        <v>0.0</v>
      </c>
      <c r="FP143" s="37">
        <v>0.0</v>
      </c>
      <c r="FQ143" s="37">
        <v>0.0</v>
      </c>
      <c r="FR143" s="37">
        <v>0.0</v>
      </c>
      <c r="FS143" s="37">
        <v>0.0</v>
      </c>
      <c r="FT143" s="37">
        <v>1.0</v>
      </c>
      <c r="FU143" s="2"/>
      <c r="FV143" s="2" t="s">
        <v>280</v>
      </c>
      <c r="FW143" s="37">
        <v>0.0</v>
      </c>
      <c r="FX143" s="37">
        <v>0.0</v>
      </c>
      <c r="FY143" s="37">
        <v>1.0</v>
      </c>
      <c r="FZ143" s="37">
        <v>0.0</v>
      </c>
      <c r="GA143" s="37">
        <v>2.0</v>
      </c>
      <c r="GB143" s="2" t="s">
        <v>270</v>
      </c>
      <c r="GC143" s="2" t="s">
        <v>243</v>
      </c>
      <c r="GD143" s="37">
        <v>4.0</v>
      </c>
      <c r="GE143" s="2"/>
      <c r="GF143" s="2" t="s">
        <v>286</v>
      </c>
      <c r="GG143" s="2" t="s">
        <v>588</v>
      </c>
      <c r="GH143" s="45">
        <v>2.0</v>
      </c>
      <c r="GI143" s="45">
        <v>1.0</v>
      </c>
      <c r="GJ143" s="45">
        <v>2.0</v>
      </c>
      <c r="GK143" s="45">
        <v>1.0</v>
      </c>
      <c r="GL143" s="45">
        <f t="shared" si="45"/>
        <v>3</v>
      </c>
      <c r="GM143" s="45">
        <f t="shared" si="46"/>
        <v>3</v>
      </c>
    </row>
    <row r="144" ht="15.75" customHeight="1">
      <c r="A144" s="1">
        <v>185.0</v>
      </c>
      <c r="B144" s="2" t="s">
        <v>219</v>
      </c>
      <c r="D144" s="2" t="s">
        <v>386</v>
      </c>
      <c r="E144" s="80" t="s">
        <v>589</v>
      </c>
      <c r="F144" s="79">
        <v>2.0</v>
      </c>
      <c r="G144" s="2" t="s">
        <v>214</v>
      </c>
      <c r="H144" s="2" t="s">
        <v>583</v>
      </c>
      <c r="I144" s="81">
        <v>1.0</v>
      </c>
      <c r="J144" s="81">
        <v>9.0</v>
      </c>
      <c r="K144" s="2" t="s">
        <v>584</v>
      </c>
      <c r="L144" s="82">
        <v>73396.0</v>
      </c>
      <c r="M144" s="2">
        <v>10485.1</v>
      </c>
      <c r="N144" s="29">
        <v>1.9098184193</v>
      </c>
      <c r="O144" s="30">
        <v>0.2981117157380287</v>
      </c>
      <c r="P144" s="30">
        <v>0.3709847554</v>
      </c>
      <c r="Q144" s="2">
        <v>3.452</v>
      </c>
      <c r="R144" s="2">
        <v>599503.416</v>
      </c>
      <c r="S144" s="2">
        <v>1101.114193</v>
      </c>
      <c r="T144" s="2">
        <v>1.020095</v>
      </c>
      <c r="U144" s="2">
        <v>2.718598</v>
      </c>
      <c r="V144" s="2">
        <v>5253.456</v>
      </c>
      <c r="W144" s="2">
        <v>163.702275</v>
      </c>
      <c r="X144" s="2">
        <v>1.203261</v>
      </c>
      <c r="Y144" s="2">
        <v>3.504191</v>
      </c>
      <c r="Z144" s="2">
        <v>812.428</v>
      </c>
      <c r="AA144" s="2">
        <v>71.605965</v>
      </c>
      <c r="AB144" s="2">
        <v>1.147652</v>
      </c>
      <c r="AC144" s="2">
        <v>3.415345</v>
      </c>
      <c r="AD144" s="2">
        <v>6127.968</v>
      </c>
      <c r="AE144" s="2">
        <v>179.058476</v>
      </c>
      <c r="AF144" s="2">
        <v>1.121217</v>
      </c>
      <c r="AG144" s="2">
        <v>3.175266</v>
      </c>
      <c r="AH144" s="33">
        <v>0.075</v>
      </c>
      <c r="AI144" s="29">
        <v>6.60413760513535</v>
      </c>
      <c r="AJ144" s="30">
        <v>0.23180838366708287</v>
      </c>
      <c r="AK144" s="30">
        <v>0.3706325149227626</v>
      </c>
      <c r="AL144" s="80">
        <v>3.077512</v>
      </c>
      <c r="AM144" s="80">
        <v>586616.189474</v>
      </c>
      <c r="AN144" s="80">
        <v>1130.581287</v>
      </c>
      <c r="AO144" s="80">
        <v>0.96521</v>
      </c>
      <c r="AP144" s="80">
        <v>2.63882</v>
      </c>
      <c r="AQ144" s="80">
        <v>3278.952153</v>
      </c>
      <c r="AR144" s="80">
        <v>121.467984</v>
      </c>
      <c r="AS144" s="80">
        <v>1.175638</v>
      </c>
      <c r="AT144" s="80">
        <v>3.40774</v>
      </c>
      <c r="AU144" s="80">
        <v>5163.615311</v>
      </c>
      <c r="AV144" s="80">
        <v>60.530267</v>
      </c>
      <c r="AW144" s="80">
        <v>3.26233</v>
      </c>
      <c r="AX144" s="80">
        <v>1.143418</v>
      </c>
      <c r="AY144" s="80">
        <v>821.245933</v>
      </c>
      <c r="AZ144" s="80">
        <v>142.824636</v>
      </c>
      <c r="BA144" s="80">
        <v>1.10343</v>
      </c>
      <c r="BB144" s="80">
        <v>3.036717</v>
      </c>
      <c r="BC144" s="31">
        <v>0.091</v>
      </c>
      <c r="BD144" s="32">
        <v>0.09</v>
      </c>
      <c r="BE144" s="33">
        <v>0.075</v>
      </c>
      <c r="BF144" s="31">
        <v>0.082</v>
      </c>
      <c r="BG144" s="31">
        <v>0.075</v>
      </c>
      <c r="BH144" s="31">
        <v>0.103</v>
      </c>
      <c r="BI144" s="33">
        <v>0.102</v>
      </c>
      <c r="BJ144" s="33">
        <v>0.076</v>
      </c>
      <c r="BK144" s="33">
        <v>0.088</v>
      </c>
      <c r="BL144" s="34"/>
      <c r="BM144" s="34"/>
      <c r="BN144" s="34"/>
      <c r="BO144" s="34"/>
      <c r="BP144" s="34"/>
      <c r="BQ144" s="35">
        <f t="shared" si="1"/>
        <v>8</v>
      </c>
      <c r="BR144" s="101">
        <v>1.7446872413701728</v>
      </c>
      <c r="BS144" s="102">
        <v>0.2852634625207792</v>
      </c>
      <c r="BT144" s="103">
        <v>0.4143392531051485</v>
      </c>
      <c r="BU144" s="39">
        <v>0.086</v>
      </c>
      <c r="BV144" s="104">
        <v>3.26872075</v>
      </c>
      <c r="BW144" s="104">
        <v>755.0456481249998</v>
      </c>
      <c r="BX144" s="104">
        <v>61.75905575</v>
      </c>
      <c r="BY144" s="104">
        <v>1.139519875</v>
      </c>
      <c r="BZ144" s="104">
        <v>3.3284070000000003</v>
      </c>
      <c r="CA144" s="37">
        <v>787033.9607416248</v>
      </c>
      <c r="CB144" s="37">
        <v>1188.976712125</v>
      </c>
      <c r="CC144" s="37">
        <v>0.992037125</v>
      </c>
      <c r="CD144" s="37">
        <v>2.6718156250000002</v>
      </c>
      <c r="CE144" s="37">
        <v>3902.411309625</v>
      </c>
      <c r="CF144" s="37">
        <v>136.339658125</v>
      </c>
      <c r="CG144" s="37">
        <v>1.1844318749999998</v>
      </c>
      <c r="CH144" s="37">
        <v>3.4331925000000005</v>
      </c>
      <c r="CI144" s="37">
        <v>4813.0534675</v>
      </c>
      <c r="CJ144" s="2">
        <v>150.209794875</v>
      </c>
      <c r="CK144" s="2">
        <v>1.10786475</v>
      </c>
      <c r="CL144" s="2">
        <v>3.097104875</v>
      </c>
      <c r="CM144" s="40">
        <f t="shared" si="2"/>
        <v>6</v>
      </c>
      <c r="CN144" s="41">
        <f t="shared" si="3"/>
        <v>5.111111111</v>
      </c>
      <c r="CO144" s="2">
        <v>6.0</v>
      </c>
      <c r="CP144" s="2">
        <v>6.0</v>
      </c>
      <c r="CQ144" s="2">
        <v>6.0</v>
      </c>
      <c r="CR144" s="2">
        <v>6.0</v>
      </c>
      <c r="CS144" s="2">
        <v>6.0</v>
      </c>
      <c r="CT144" s="2">
        <v>6.0</v>
      </c>
      <c r="CU144" s="2">
        <v>6.0</v>
      </c>
      <c r="CV144" s="2">
        <v>2.0</v>
      </c>
      <c r="CW144" s="2">
        <v>2.0</v>
      </c>
      <c r="CX144" s="2">
        <f t="shared" si="4"/>
        <v>7</v>
      </c>
      <c r="CY144" s="42" t="str">
        <f t="shared" si="49"/>
        <v>0</v>
      </c>
      <c r="CZ144" s="42" t="str">
        <f t="shared" si="6"/>
        <v>0</v>
      </c>
      <c r="DA144" s="2">
        <f t="shared" si="7"/>
        <v>1</v>
      </c>
      <c r="DB144" s="42" t="str">
        <f t="shared" si="51"/>
        <v>0</v>
      </c>
      <c r="DC144" s="42" t="str">
        <f t="shared" si="8"/>
        <v>0</v>
      </c>
      <c r="DD144" s="2">
        <v>1.0</v>
      </c>
      <c r="DE144" s="27">
        <v>2.0</v>
      </c>
      <c r="DF144" s="2">
        <v>1.0</v>
      </c>
      <c r="DG144" s="27">
        <v>2.0</v>
      </c>
      <c r="DH144" s="2">
        <v>0.0</v>
      </c>
      <c r="DI144" s="27">
        <v>1.0</v>
      </c>
      <c r="DJ144" s="2">
        <v>0.0</v>
      </c>
      <c r="DK144" s="27">
        <v>1.0</v>
      </c>
      <c r="DL144" s="2">
        <v>0.0</v>
      </c>
      <c r="DM144" s="27">
        <v>1.0</v>
      </c>
      <c r="DN144" s="2">
        <v>2.0</v>
      </c>
      <c r="DO144" s="27">
        <v>3.0</v>
      </c>
      <c r="DP144" s="2">
        <v>1.0</v>
      </c>
      <c r="DQ144" s="27">
        <v>2.0</v>
      </c>
      <c r="DR144" s="2">
        <v>2.0</v>
      </c>
      <c r="DS144" s="27">
        <v>3.0</v>
      </c>
      <c r="DT144" s="2">
        <v>0.0</v>
      </c>
      <c r="DU144" s="27">
        <v>1.0</v>
      </c>
      <c r="DV144" s="2">
        <v>0.0</v>
      </c>
      <c r="DW144" s="27">
        <v>1.0</v>
      </c>
      <c r="DX144" s="2">
        <v>0.0</v>
      </c>
      <c r="DY144" s="27">
        <v>1.0</v>
      </c>
      <c r="DZ144" s="2">
        <v>1.0</v>
      </c>
      <c r="EA144" s="27">
        <v>2.0</v>
      </c>
      <c r="EB144" s="2">
        <v>0.0</v>
      </c>
      <c r="EC144" s="27">
        <v>1.0</v>
      </c>
      <c r="ED144" s="2">
        <v>2.0</v>
      </c>
      <c r="EE144" s="27">
        <v>3.0</v>
      </c>
      <c r="EF144" s="2">
        <v>0.0</v>
      </c>
      <c r="EG144" s="27">
        <v>1.0</v>
      </c>
      <c r="EH144" s="2">
        <v>0.0</v>
      </c>
      <c r="EI144" s="27">
        <v>1.0</v>
      </c>
      <c r="EJ144" s="2" t="s">
        <v>199</v>
      </c>
      <c r="EK144" s="2" t="s">
        <v>585</v>
      </c>
      <c r="EL144" s="37">
        <v>4.0</v>
      </c>
      <c r="EM144" s="37">
        <v>2.0</v>
      </c>
      <c r="EN144" s="37">
        <v>0.0</v>
      </c>
      <c r="EO144" s="37">
        <v>2.0</v>
      </c>
      <c r="EP144" s="37">
        <v>0.0</v>
      </c>
      <c r="EQ144" s="37">
        <v>0.0</v>
      </c>
      <c r="ER144" s="37">
        <v>0.0</v>
      </c>
      <c r="ES144" s="37">
        <v>1.0</v>
      </c>
      <c r="ET144" s="37">
        <v>0.0</v>
      </c>
      <c r="EU144" s="37">
        <v>0.0</v>
      </c>
      <c r="EV144" s="2"/>
      <c r="EW144" s="37">
        <v>2.0</v>
      </c>
      <c r="EX144" s="2" t="s">
        <v>201</v>
      </c>
      <c r="EY144" s="43">
        <v>41395.0</v>
      </c>
      <c r="EZ144" s="2" t="s">
        <v>214</v>
      </c>
      <c r="FA144" s="2" t="s">
        <v>262</v>
      </c>
      <c r="FB144" s="2" t="s">
        <v>326</v>
      </c>
      <c r="FC144" s="2" t="s">
        <v>343</v>
      </c>
      <c r="FD144" s="2" t="s">
        <v>205</v>
      </c>
      <c r="FE144" s="37">
        <v>0.0</v>
      </c>
      <c r="FF144" s="37">
        <v>0.0</v>
      </c>
      <c r="FG144" s="37">
        <v>0.0</v>
      </c>
      <c r="FH144" s="37">
        <v>0.0</v>
      </c>
      <c r="FI144" s="37">
        <v>0.0</v>
      </c>
      <c r="FJ144" s="37">
        <v>0.0</v>
      </c>
      <c r="FK144" s="37">
        <v>1.0</v>
      </c>
      <c r="FL144" s="2"/>
      <c r="FM144" s="2" t="s">
        <v>205</v>
      </c>
      <c r="FN144" s="37">
        <v>0.0</v>
      </c>
      <c r="FO144" s="37">
        <v>0.0</v>
      </c>
      <c r="FP144" s="37">
        <v>0.0</v>
      </c>
      <c r="FQ144" s="37">
        <v>0.0</v>
      </c>
      <c r="FR144" s="37">
        <v>0.0</v>
      </c>
      <c r="FS144" s="37">
        <v>0.0</v>
      </c>
      <c r="FT144" s="37">
        <v>1.0</v>
      </c>
      <c r="FU144" s="2"/>
      <c r="FV144" s="2" t="s">
        <v>206</v>
      </c>
      <c r="FW144" s="37">
        <v>0.0</v>
      </c>
      <c r="FX144" s="37">
        <v>0.0</v>
      </c>
      <c r="FY144" s="37">
        <v>1.0</v>
      </c>
      <c r="FZ144" s="37">
        <v>0.0</v>
      </c>
      <c r="GA144" s="37">
        <v>-1.0</v>
      </c>
      <c r="GB144" s="2" t="s">
        <v>298</v>
      </c>
      <c r="GC144" s="2" t="s">
        <v>243</v>
      </c>
      <c r="GD144" s="37">
        <v>4.0</v>
      </c>
      <c r="GE144" s="2"/>
      <c r="GF144" s="2" t="s">
        <v>209</v>
      </c>
      <c r="GG144" s="2"/>
      <c r="GH144" s="45">
        <v>2.0</v>
      </c>
      <c r="GI144" s="45">
        <v>2.0</v>
      </c>
      <c r="GJ144" s="37">
        <v>5.0</v>
      </c>
      <c r="GK144" s="37">
        <v>3.0</v>
      </c>
      <c r="GL144" s="45">
        <f t="shared" si="45"/>
        <v>4</v>
      </c>
      <c r="GM144" s="37">
        <f t="shared" si="46"/>
        <v>8</v>
      </c>
    </row>
    <row r="145" ht="15.75" customHeight="1">
      <c r="A145" s="1">
        <v>186.0</v>
      </c>
      <c r="B145" s="2" t="s">
        <v>590</v>
      </c>
      <c r="C145" s="2" t="s">
        <v>211</v>
      </c>
      <c r="D145" s="2" t="s">
        <v>314</v>
      </c>
      <c r="E145" s="80" t="s">
        <v>591</v>
      </c>
      <c r="F145" s="79">
        <v>1.0</v>
      </c>
      <c r="G145" s="2" t="s">
        <v>196</v>
      </c>
      <c r="H145" s="2" t="s">
        <v>583</v>
      </c>
      <c r="I145" s="81">
        <v>1.0</v>
      </c>
      <c r="J145" s="81">
        <v>9.0</v>
      </c>
      <c r="K145" s="2" t="s">
        <v>584</v>
      </c>
      <c r="L145" s="82">
        <v>52313.0</v>
      </c>
      <c r="M145" s="2">
        <v>7473.3</v>
      </c>
      <c r="N145" s="29">
        <v>1.84785052031</v>
      </c>
      <c r="O145" s="30">
        <v>0.27169665023097944</v>
      </c>
      <c r="P145" s="30">
        <v>0.413714123</v>
      </c>
      <c r="Q145" s="2">
        <v>3.337398</v>
      </c>
      <c r="R145" s="2">
        <v>689225.650406</v>
      </c>
      <c r="S145" s="2">
        <v>1123.399353</v>
      </c>
      <c r="T145" s="2">
        <v>0.995149</v>
      </c>
      <c r="U145" s="2">
        <v>2.733142</v>
      </c>
      <c r="V145" s="2">
        <v>3287.894309</v>
      </c>
      <c r="W145" s="2">
        <v>123.445257</v>
      </c>
      <c r="X145" s="2">
        <v>1.15533</v>
      </c>
      <c r="Y145" s="2">
        <v>3.400794</v>
      </c>
      <c r="Z145" s="2">
        <v>694.430894</v>
      </c>
      <c r="AA145" s="2">
        <v>61.173457</v>
      </c>
      <c r="AB145" s="2">
        <v>1.116589</v>
      </c>
      <c r="AC145" s="2">
        <v>3.284424</v>
      </c>
      <c r="AD145" s="2">
        <v>5137.654472</v>
      </c>
      <c r="AE145" s="2">
        <v>151.219162</v>
      </c>
      <c r="AF145" s="2">
        <v>1.091884</v>
      </c>
      <c r="AG145" s="2">
        <v>3.058769</v>
      </c>
      <c r="AH145" s="31">
        <v>0.085</v>
      </c>
      <c r="AI145" s="29">
        <v>6.8387559463216565</v>
      </c>
      <c r="AJ145" s="30">
        <v>0.248378037441297</v>
      </c>
      <c r="AK145" s="30">
        <v>0.39612277800344875</v>
      </c>
      <c r="AL145" s="80">
        <v>3.175542</v>
      </c>
      <c r="AM145" s="80">
        <v>877448.81854</v>
      </c>
      <c r="AN145" s="80">
        <v>1180.46422</v>
      </c>
      <c r="AO145" s="80">
        <v>0.990534</v>
      </c>
      <c r="AP145" s="80">
        <v>2.667006</v>
      </c>
      <c r="AQ145" s="80">
        <v>3841.380671</v>
      </c>
      <c r="AR145" s="80">
        <v>131.719249</v>
      </c>
      <c r="AS145" s="80">
        <v>1.189233</v>
      </c>
      <c r="AT145" s="80">
        <v>3.426777</v>
      </c>
      <c r="AU145" s="80">
        <v>5139.791913</v>
      </c>
      <c r="AV145" s="80">
        <v>61.576274</v>
      </c>
      <c r="AW145" s="80">
        <v>3.302068</v>
      </c>
      <c r="AX145" s="80">
        <v>1.150045</v>
      </c>
      <c r="AY145" s="80">
        <v>803.642998</v>
      </c>
      <c r="AZ145" s="80">
        <v>146.968746</v>
      </c>
      <c r="BA145" s="80">
        <v>1.117016</v>
      </c>
      <c r="BB145" s="80">
        <v>3.081893</v>
      </c>
      <c r="BC145" s="31">
        <v>0.0835</v>
      </c>
      <c r="BD145" s="32">
        <v>0.09</v>
      </c>
      <c r="BE145" s="31">
        <v>0.085</v>
      </c>
      <c r="BF145" s="31">
        <v>0.112</v>
      </c>
      <c r="BG145" s="31">
        <v>0.088</v>
      </c>
      <c r="BH145" s="31">
        <v>0.085</v>
      </c>
      <c r="BI145" s="34"/>
      <c r="BJ145" s="34"/>
      <c r="BK145" s="34"/>
      <c r="BL145" s="34"/>
      <c r="BM145" s="34"/>
      <c r="BN145" s="34"/>
      <c r="BO145" s="34"/>
      <c r="BP145" s="34"/>
      <c r="BQ145" s="35">
        <f t="shared" si="1"/>
        <v>5</v>
      </c>
      <c r="BR145" s="101">
        <v>1.6812515837292996</v>
      </c>
      <c r="BS145" s="102">
        <v>0.256816917241297</v>
      </c>
      <c r="BT145" s="103">
        <v>0.4163184975475995</v>
      </c>
      <c r="BU145" s="39">
        <v>0.092</v>
      </c>
      <c r="BV145" s="104">
        <v>3.2281716</v>
      </c>
      <c r="BW145" s="104">
        <v>667.0477734</v>
      </c>
      <c r="BX145" s="104">
        <v>55.2437384</v>
      </c>
      <c r="BY145" s="104">
        <v>1.1213012</v>
      </c>
      <c r="BZ145" s="104">
        <v>3.2508600000000003</v>
      </c>
      <c r="CA145" s="104">
        <v>777138.9323806001</v>
      </c>
      <c r="CB145" s="104">
        <v>1194.3637286</v>
      </c>
      <c r="CC145" s="104">
        <v>0.9698486000000001</v>
      </c>
      <c r="CD145" s="104">
        <v>2.6748594</v>
      </c>
      <c r="CE145" s="104">
        <v>2891.7145536</v>
      </c>
      <c r="CF145" s="104">
        <v>115.2326744</v>
      </c>
      <c r="CG145" s="104">
        <v>1.1527116</v>
      </c>
      <c r="CH145" s="104">
        <v>3.3758291999999996</v>
      </c>
      <c r="CI145" s="104">
        <v>4221.4300012</v>
      </c>
      <c r="CJ145" s="41">
        <v>132.9150724</v>
      </c>
      <c r="CK145" s="41">
        <v>1.0887198</v>
      </c>
      <c r="CL145" s="41">
        <v>3.0267413999999997</v>
      </c>
      <c r="CM145" s="40">
        <f t="shared" si="2"/>
        <v>6</v>
      </c>
      <c r="CN145" s="41">
        <f t="shared" si="3"/>
        <v>6</v>
      </c>
      <c r="CO145" s="2">
        <v>6.0</v>
      </c>
      <c r="CP145" s="2">
        <v>6.0</v>
      </c>
      <c r="CQ145" s="2">
        <v>6.0</v>
      </c>
      <c r="CR145" s="2">
        <v>6.0</v>
      </c>
      <c r="CS145" s="2">
        <v>6.0</v>
      </c>
      <c r="CT145" s="2">
        <v>6.0</v>
      </c>
      <c r="CU145" s="2">
        <v>6.0</v>
      </c>
      <c r="CV145" s="2">
        <v>6.0</v>
      </c>
      <c r="CW145" s="2">
        <v>6.0</v>
      </c>
      <c r="CX145" s="2">
        <f t="shared" si="4"/>
        <v>3</v>
      </c>
      <c r="CY145" s="42" t="str">
        <f t="shared" si="49"/>
        <v>0</v>
      </c>
      <c r="CZ145" s="42" t="str">
        <f t="shared" si="6"/>
        <v>0</v>
      </c>
      <c r="DA145" s="2">
        <f t="shared" si="7"/>
        <v>2</v>
      </c>
      <c r="DB145" s="42" t="str">
        <f t="shared" si="51"/>
        <v>0</v>
      </c>
      <c r="DC145" s="42" t="str">
        <f t="shared" si="8"/>
        <v>0</v>
      </c>
      <c r="DD145" s="2">
        <v>0.0</v>
      </c>
      <c r="DE145" s="27">
        <v>1.0</v>
      </c>
      <c r="DF145" s="2">
        <v>1.0</v>
      </c>
      <c r="DG145" s="27">
        <v>2.0</v>
      </c>
      <c r="DH145" s="2">
        <v>1.0</v>
      </c>
      <c r="DI145" s="27">
        <v>2.0</v>
      </c>
      <c r="DJ145" s="2">
        <v>0.0</v>
      </c>
      <c r="DK145" s="27">
        <v>1.0</v>
      </c>
      <c r="DL145" s="2">
        <v>1.0</v>
      </c>
      <c r="DM145" s="27">
        <v>2.0</v>
      </c>
      <c r="DN145" s="2">
        <v>0.0</v>
      </c>
      <c r="DO145" s="27">
        <v>1.0</v>
      </c>
      <c r="DP145" s="2">
        <v>0.0</v>
      </c>
      <c r="DQ145" s="27">
        <v>1.0</v>
      </c>
      <c r="DR145" s="2">
        <v>0.0</v>
      </c>
      <c r="DS145" s="27">
        <v>1.0</v>
      </c>
      <c r="DT145" s="2">
        <v>0.0</v>
      </c>
      <c r="DU145" s="27">
        <v>1.0</v>
      </c>
      <c r="DV145" s="2">
        <v>0.0</v>
      </c>
      <c r="DW145" s="27">
        <v>1.0</v>
      </c>
      <c r="DX145" s="2">
        <v>1.0</v>
      </c>
      <c r="DY145" s="27">
        <v>2.0</v>
      </c>
      <c r="DZ145" s="2">
        <v>1.0</v>
      </c>
      <c r="EA145" s="27">
        <v>2.0</v>
      </c>
      <c r="EB145" s="2">
        <v>0.0</v>
      </c>
      <c r="EC145" s="27">
        <v>1.0</v>
      </c>
      <c r="ED145" s="2">
        <v>0.0</v>
      </c>
      <c r="EE145" s="27">
        <v>1.0</v>
      </c>
      <c r="EF145" s="2">
        <v>0.0</v>
      </c>
      <c r="EG145" s="27">
        <v>1.0</v>
      </c>
      <c r="EH145" s="2">
        <v>2.0</v>
      </c>
      <c r="EI145" s="27">
        <v>3.0</v>
      </c>
      <c r="EJ145" s="2" t="s">
        <v>199</v>
      </c>
      <c r="EK145" s="2" t="s">
        <v>587</v>
      </c>
      <c r="EL145" s="37">
        <v>8.0</v>
      </c>
      <c r="EM145" s="37">
        <v>2.0</v>
      </c>
      <c r="EN145" s="37">
        <v>2.0</v>
      </c>
      <c r="EO145" s="37">
        <v>2.0</v>
      </c>
      <c r="EP145" s="37">
        <v>2.0</v>
      </c>
      <c r="EQ145" s="37">
        <v>0.0</v>
      </c>
      <c r="ER145" s="37">
        <v>0.0</v>
      </c>
      <c r="ES145" s="37">
        <v>1.0</v>
      </c>
      <c r="ET145" s="37">
        <v>0.0</v>
      </c>
      <c r="EU145" s="37">
        <v>0.0</v>
      </c>
      <c r="EV145" s="2"/>
      <c r="EW145" s="37">
        <v>0.0</v>
      </c>
      <c r="EX145" s="2" t="s">
        <v>242</v>
      </c>
      <c r="EY145" s="24"/>
      <c r="EZ145" s="2" t="s">
        <v>196</v>
      </c>
      <c r="FA145" s="2" t="s">
        <v>262</v>
      </c>
      <c r="FB145" s="2" t="s">
        <v>592</v>
      </c>
      <c r="FC145" s="2" t="s">
        <v>205</v>
      </c>
      <c r="FD145" s="2" t="s">
        <v>205</v>
      </c>
      <c r="FE145" s="37">
        <v>0.0</v>
      </c>
      <c r="FF145" s="37">
        <v>0.0</v>
      </c>
      <c r="FG145" s="37">
        <v>1.0</v>
      </c>
      <c r="FH145" s="37">
        <v>0.0</v>
      </c>
      <c r="FI145" s="37">
        <v>0.0</v>
      </c>
      <c r="FJ145" s="37">
        <v>0.0</v>
      </c>
      <c r="FK145" s="37">
        <v>0.0</v>
      </c>
      <c r="FL145" s="2"/>
      <c r="FM145" s="2" t="s">
        <v>205</v>
      </c>
      <c r="FN145" s="37">
        <v>0.0</v>
      </c>
      <c r="FO145" s="37">
        <v>0.0</v>
      </c>
      <c r="FP145" s="37">
        <v>0.0</v>
      </c>
      <c r="FQ145" s="37">
        <v>1.0</v>
      </c>
      <c r="FR145" s="37">
        <v>0.0</v>
      </c>
      <c r="FS145" s="37">
        <v>0.0</v>
      </c>
      <c r="FT145" s="37">
        <v>0.0</v>
      </c>
      <c r="FU145" s="2"/>
      <c r="FV145" s="2" t="s">
        <v>280</v>
      </c>
      <c r="FW145" s="37">
        <v>1.0</v>
      </c>
      <c r="FX145" s="37">
        <v>0.0</v>
      </c>
      <c r="FY145" s="37">
        <v>0.0</v>
      </c>
      <c r="FZ145" s="37">
        <v>0.0</v>
      </c>
      <c r="GA145" s="37">
        <v>1.0</v>
      </c>
      <c r="GB145" s="2" t="s">
        <v>298</v>
      </c>
      <c r="GC145" s="2" t="s">
        <v>299</v>
      </c>
      <c r="GD145" s="37">
        <v>1.0</v>
      </c>
      <c r="GE145" s="2"/>
      <c r="GF145" s="2" t="s">
        <v>209</v>
      </c>
      <c r="GG145" s="2"/>
      <c r="GH145" s="45">
        <v>1.0</v>
      </c>
      <c r="GI145" s="45">
        <v>1.0</v>
      </c>
      <c r="GJ145" s="45">
        <v>1.0</v>
      </c>
      <c r="GK145" s="45">
        <v>1.0</v>
      </c>
      <c r="GL145" s="45">
        <f t="shared" si="45"/>
        <v>2</v>
      </c>
      <c r="GM145" s="45">
        <f t="shared" si="46"/>
        <v>2</v>
      </c>
    </row>
    <row r="146" ht="15.75" customHeight="1">
      <c r="A146" s="1">
        <v>187.0</v>
      </c>
      <c r="B146" s="2" t="s">
        <v>246</v>
      </c>
      <c r="D146" s="2" t="s">
        <v>350</v>
      </c>
      <c r="E146" s="80" t="s">
        <v>593</v>
      </c>
      <c r="F146" s="79">
        <v>1.0</v>
      </c>
      <c r="G146" s="2" t="s">
        <v>196</v>
      </c>
      <c r="H146" s="2" t="s">
        <v>583</v>
      </c>
      <c r="I146" s="81">
        <v>1.0</v>
      </c>
      <c r="J146" s="81">
        <v>9.0</v>
      </c>
      <c r="K146" s="2" t="s">
        <v>584</v>
      </c>
      <c r="L146" s="82">
        <v>28144.0</v>
      </c>
      <c r="M146" s="2">
        <v>7036.0</v>
      </c>
      <c r="N146" s="29">
        <v>1.6520065684</v>
      </c>
      <c r="O146" s="30">
        <v>0.3640220130481073</v>
      </c>
      <c r="P146" s="30">
        <v>0.4700666132</v>
      </c>
      <c r="Q146" s="2">
        <v>3.092937</v>
      </c>
      <c r="R146" s="2">
        <v>735165.914498</v>
      </c>
      <c r="S146" s="2">
        <v>1137.165139</v>
      </c>
      <c r="T146" s="2">
        <v>0.998292</v>
      </c>
      <c r="U146" s="2">
        <v>2.742126</v>
      </c>
      <c r="V146" s="2">
        <v>3386.516729</v>
      </c>
      <c r="W146" s="2">
        <v>124.318541</v>
      </c>
      <c r="X146" s="2">
        <v>1.168344</v>
      </c>
      <c r="Y146" s="2">
        <v>3.401149</v>
      </c>
      <c r="Z146" s="2">
        <v>835.483271</v>
      </c>
      <c r="AA146" s="2">
        <v>60.176182</v>
      </c>
      <c r="AB146" s="2">
        <v>1.125749</v>
      </c>
      <c r="AC146" s="2">
        <v>3.265846</v>
      </c>
      <c r="AD146" s="2">
        <v>4872.163569</v>
      </c>
      <c r="AE146" s="2">
        <v>137.153625</v>
      </c>
      <c r="AF146" s="2">
        <v>1.102196</v>
      </c>
      <c r="AG146" s="2">
        <v>3.05169</v>
      </c>
      <c r="AH146" s="31">
        <v>0.095</v>
      </c>
      <c r="AI146" s="29">
        <v>6.2074948698069266</v>
      </c>
      <c r="AJ146" s="30">
        <v>0.2189341452240572</v>
      </c>
      <c r="AK146" s="30">
        <v>0.4201236324455328</v>
      </c>
      <c r="AL146" s="80">
        <v>3.14301</v>
      </c>
      <c r="AM146" s="80">
        <v>687677.61793</v>
      </c>
      <c r="AN146" s="80">
        <v>1189.925286</v>
      </c>
      <c r="AO146" s="80">
        <v>0.976167</v>
      </c>
      <c r="AP146" s="80">
        <v>2.672352</v>
      </c>
      <c r="AQ146" s="80">
        <v>3079.240128</v>
      </c>
      <c r="AR146" s="80">
        <v>116.962221</v>
      </c>
      <c r="AS146" s="80">
        <v>1.175691</v>
      </c>
      <c r="AT146" s="80">
        <v>3.390631</v>
      </c>
      <c r="AU146" s="80">
        <v>4747.748132</v>
      </c>
      <c r="AV146" s="80">
        <v>57.335997</v>
      </c>
      <c r="AW146" s="80">
        <v>3.258979</v>
      </c>
      <c r="AX146" s="80">
        <v>1.141536</v>
      </c>
      <c r="AY146" s="80">
        <v>749.419424</v>
      </c>
      <c r="AZ146" s="80">
        <v>133.671221</v>
      </c>
      <c r="BA146" s="80">
        <v>1.111767</v>
      </c>
      <c r="BB146" s="80">
        <v>3.035831</v>
      </c>
      <c r="BC146" s="31">
        <v>0.093</v>
      </c>
      <c r="BD146" s="32">
        <v>0.09</v>
      </c>
      <c r="BE146" s="31">
        <v>0.095</v>
      </c>
      <c r="BF146" s="31">
        <v>0.112</v>
      </c>
      <c r="BG146" s="31">
        <v>0.128</v>
      </c>
      <c r="BH146" s="31">
        <v>0.098</v>
      </c>
      <c r="BI146" s="33">
        <v>0.103</v>
      </c>
      <c r="BJ146" s="33">
        <v>0.102</v>
      </c>
      <c r="BK146" s="33">
        <v>0.095</v>
      </c>
      <c r="BL146" s="33">
        <v>0.1</v>
      </c>
      <c r="BM146" s="34"/>
      <c r="BN146" s="34"/>
      <c r="BO146" s="34"/>
      <c r="BP146" s="34"/>
      <c r="BQ146" s="35">
        <f t="shared" si="1"/>
        <v>9</v>
      </c>
      <c r="BR146" s="101">
        <v>1.4941752429401096</v>
      </c>
      <c r="BS146" s="102">
        <v>0.2873348176890084</v>
      </c>
      <c r="BT146" s="103">
        <v>0.4622636133061385</v>
      </c>
      <c r="BU146" s="39">
        <v>0.103</v>
      </c>
      <c r="BV146" s="104">
        <v>3.056835</v>
      </c>
      <c r="BW146" s="104">
        <v>768.1642154444445</v>
      </c>
      <c r="BX146" s="104">
        <v>55.984838333333336</v>
      </c>
      <c r="BY146" s="104">
        <v>1.142558666666667</v>
      </c>
      <c r="BZ146" s="104">
        <v>3.2623182222222216</v>
      </c>
      <c r="CA146" s="104">
        <v>863264.5522417777</v>
      </c>
      <c r="CB146" s="104">
        <v>1223.4146879999998</v>
      </c>
      <c r="CC146" s="104">
        <v>0.9900107777777778</v>
      </c>
      <c r="CD146" s="104">
        <v>2.6912743333333333</v>
      </c>
      <c r="CE146" s="104">
        <v>3033.946316444444</v>
      </c>
      <c r="CF146" s="104">
        <v>117.01828444444443</v>
      </c>
      <c r="CG146" s="104">
        <v>1.1785314444444444</v>
      </c>
      <c r="CH146" s="104">
        <v>3.3861061111111113</v>
      </c>
      <c r="CI146" s="104">
        <v>4368.005308777778</v>
      </c>
      <c r="CJ146" s="41">
        <v>126.64744177777779</v>
      </c>
      <c r="CK146" s="41">
        <v>1.1109982222222223</v>
      </c>
      <c r="CL146" s="41">
        <v>3.030646</v>
      </c>
      <c r="CM146" s="40">
        <f t="shared" si="2"/>
        <v>4.428571429</v>
      </c>
      <c r="CN146" s="41">
        <f t="shared" si="3"/>
        <v>4.666666667</v>
      </c>
      <c r="CO146" s="2">
        <v>5.0</v>
      </c>
      <c r="CP146" s="2">
        <v>5.0</v>
      </c>
      <c r="CQ146" s="2">
        <v>1.0</v>
      </c>
      <c r="CR146" s="2">
        <v>2.0</v>
      </c>
      <c r="CS146" s="2">
        <v>6.0</v>
      </c>
      <c r="CT146" s="2">
        <v>6.0</v>
      </c>
      <c r="CU146" s="2">
        <v>6.0</v>
      </c>
      <c r="CV146" s="2">
        <v>5.0</v>
      </c>
      <c r="CW146" s="2">
        <v>6.0</v>
      </c>
      <c r="CX146" s="2">
        <f t="shared" si="4"/>
        <v>5</v>
      </c>
      <c r="CY146" s="42" t="str">
        <f t="shared" si="49"/>
        <v>0</v>
      </c>
      <c r="CZ146" s="42" t="str">
        <f t="shared" si="6"/>
        <v>0</v>
      </c>
      <c r="DA146" s="2">
        <f t="shared" si="7"/>
        <v>3</v>
      </c>
      <c r="DB146" s="42" t="str">
        <f t="shared" si="51"/>
        <v>1</v>
      </c>
      <c r="DC146" s="42" t="str">
        <f t="shared" si="8"/>
        <v>0</v>
      </c>
      <c r="DD146" s="2">
        <v>0.0</v>
      </c>
      <c r="DE146" s="27">
        <v>1.0</v>
      </c>
      <c r="DF146" s="2">
        <v>1.0</v>
      </c>
      <c r="DG146" s="27">
        <v>2.0</v>
      </c>
      <c r="DH146" s="2">
        <v>0.0</v>
      </c>
      <c r="DI146" s="27">
        <v>1.0</v>
      </c>
      <c r="DJ146" s="2">
        <v>0.0</v>
      </c>
      <c r="DK146" s="27">
        <v>1.0</v>
      </c>
      <c r="DL146" s="2">
        <v>1.0</v>
      </c>
      <c r="DM146" s="27">
        <v>2.0</v>
      </c>
      <c r="DN146" s="2">
        <v>1.0</v>
      </c>
      <c r="DO146" s="27">
        <v>2.0</v>
      </c>
      <c r="DP146" s="2">
        <v>1.0</v>
      </c>
      <c r="DQ146" s="27">
        <v>2.0</v>
      </c>
      <c r="DR146" s="2">
        <v>1.0</v>
      </c>
      <c r="DS146" s="27">
        <v>2.0</v>
      </c>
      <c r="DT146" s="2">
        <v>0.0</v>
      </c>
      <c r="DU146" s="27">
        <v>1.0</v>
      </c>
      <c r="DV146" s="2">
        <v>0.0</v>
      </c>
      <c r="DW146" s="27">
        <v>1.0</v>
      </c>
      <c r="DX146" s="2">
        <v>1.0</v>
      </c>
      <c r="DY146" s="27">
        <v>2.0</v>
      </c>
      <c r="DZ146" s="2">
        <v>1.0</v>
      </c>
      <c r="EA146" s="27">
        <v>2.0</v>
      </c>
      <c r="EB146" s="2">
        <v>1.0</v>
      </c>
      <c r="EC146" s="27">
        <v>2.0</v>
      </c>
      <c r="ED146" s="2">
        <v>0.0</v>
      </c>
      <c r="EE146" s="27">
        <v>1.0</v>
      </c>
      <c r="EF146" s="2">
        <v>1.0</v>
      </c>
      <c r="EG146" s="27">
        <v>2.0</v>
      </c>
      <c r="EH146" s="2">
        <v>2.0</v>
      </c>
      <c r="EI146" s="27">
        <v>3.0</v>
      </c>
      <c r="EJ146" s="2" t="s">
        <v>238</v>
      </c>
      <c r="EK146" s="2" t="s">
        <v>587</v>
      </c>
      <c r="EL146" s="37">
        <v>4.0</v>
      </c>
      <c r="EM146" s="37">
        <v>3.0</v>
      </c>
      <c r="EN146" s="37">
        <v>0.0</v>
      </c>
      <c r="EO146" s="37">
        <v>1.0</v>
      </c>
      <c r="EP146" s="37">
        <v>0.0</v>
      </c>
      <c r="EQ146" s="37">
        <v>0.0</v>
      </c>
      <c r="ER146" s="37">
        <v>0.0</v>
      </c>
      <c r="ES146" s="37">
        <v>1.0</v>
      </c>
      <c r="ET146" s="37">
        <v>0.0</v>
      </c>
      <c r="EU146" s="37">
        <v>0.0</v>
      </c>
      <c r="EV146" s="2"/>
      <c r="EW146" s="37">
        <v>1.0</v>
      </c>
      <c r="EX146" s="2" t="s">
        <v>201</v>
      </c>
      <c r="EY146" s="46">
        <v>41609.0</v>
      </c>
      <c r="EZ146" s="2" t="s">
        <v>196</v>
      </c>
      <c r="FA146" s="2" t="s">
        <v>202</v>
      </c>
      <c r="FB146" s="2" t="s">
        <v>203</v>
      </c>
      <c r="FC146" s="2" t="s">
        <v>205</v>
      </c>
      <c r="FD146" s="2" t="s">
        <v>205</v>
      </c>
      <c r="FE146" s="37">
        <v>0.0</v>
      </c>
      <c r="FF146" s="37">
        <v>0.0</v>
      </c>
      <c r="FG146" s="37">
        <v>0.0</v>
      </c>
      <c r="FH146" s="37">
        <v>0.0</v>
      </c>
      <c r="FI146" s="37">
        <v>0.0</v>
      </c>
      <c r="FJ146" s="37">
        <v>0.0</v>
      </c>
      <c r="FK146" s="37">
        <v>1.0</v>
      </c>
      <c r="FL146" s="2"/>
      <c r="FM146" s="2" t="s">
        <v>205</v>
      </c>
      <c r="FN146" s="37">
        <v>0.0</v>
      </c>
      <c r="FO146" s="37">
        <v>0.0</v>
      </c>
      <c r="FP146" s="37">
        <v>0.0</v>
      </c>
      <c r="FQ146" s="37">
        <v>0.0</v>
      </c>
      <c r="FR146" s="37">
        <v>0.0</v>
      </c>
      <c r="FS146" s="37">
        <v>0.0</v>
      </c>
      <c r="FT146" s="37">
        <v>1.0</v>
      </c>
      <c r="FU146" s="2"/>
      <c r="FV146" s="2" t="s">
        <v>206</v>
      </c>
      <c r="FW146" s="37">
        <v>0.0</v>
      </c>
      <c r="FX146" s="37">
        <v>1.0</v>
      </c>
      <c r="FY146" s="37">
        <v>1.0</v>
      </c>
      <c r="FZ146" s="37">
        <v>0.0</v>
      </c>
      <c r="GA146" s="37">
        <v>4.0</v>
      </c>
      <c r="GB146" s="2" t="s">
        <v>218</v>
      </c>
      <c r="GC146" s="2" t="s">
        <v>243</v>
      </c>
      <c r="GD146" s="37">
        <v>4.0</v>
      </c>
      <c r="GE146" s="2"/>
      <c r="GF146" s="2" t="s">
        <v>286</v>
      </c>
      <c r="GG146" s="2" t="s">
        <v>594</v>
      </c>
      <c r="GH146" s="45">
        <v>1.0</v>
      </c>
      <c r="GI146" s="45">
        <v>0.0</v>
      </c>
      <c r="GJ146" s="45">
        <v>6.0</v>
      </c>
      <c r="GK146" s="45">
        <v>3.0</v>
      </c>
      <c r="GL146" s="45">
        <f t="shared" si="45"/>
        <v>1</v>
      </c>
      <c r="GM146" s="45">
        <f t="shared" si="46"/>
        <v>9</v>
      </c>
    </row>
    <row r="147" ht="15.75" customHeight="1">
      <c r="A147" s="1">
        <v>189.0</v>
      </c>
      <c r="B147" s="2" t="s">
        <v>246</v>
      </c>
      <c r="D147" s="2" t="s">
        <v>230</v>
      </c>
      <c r="E147" s="2" t="s">
        <v>595</v>
      </c>
      <c r="F147" s="79">
        <v>2.0</v>
      </c>
      <c r="G147" s="2" t="s">
        <v>214</v>
      </c>
      <c r="H147" s="2" t="s">
        <v>583</v>
      </c>
      <c r="I147" s="81">
        <v>1.0</v>
      </c>
      <c r="J147" s="81">
        <v>9.0</v>
      </c>
      <c r="K147" s="2" t="s">
        <v>596</v>
      </c>
      <c r="L147" s="82">
        <v>60436.0</v>
      </c>
      <c r="M147" s="2">
        <v>8633.7</v>
      </c>
      <c r="N147" s="29">
        <v>1.49592765117</v>
      </c>
      <c r="O147" s="30">
        <v>0.3152213714987798</v>
      </c>
      <c r="P147" s="30">
        <v>0.4680265603</v>
      </c>
      <c r="Q147" s="2">
        <v>2.900685</v>
      </c>
      <c r="R147" s="2">
        <v>707511.14726</v>
      </c>
      <c r="S147" s="2">
        <v>1139.955492</v>
      </c>
      <c r="T147" s="2">
        <v>1.026424</v>
      </c>
      <c r="U147" s="2">
        <v>2.743947</v>
      </c>
      <c r="V147" s="2">
        <v>3673.339041</v>
      </c>
      <c r="W147" s="2">
        <v>124.318355</v>
      </c>
      <c r="X147" s="2">
        <v>1.213927</v>
      </c>
      <c r="Y147" s="2">
        <v>3.422262</v>
      </c>
      <c r="Z147" s="2">
        <v>973.174658</v>
      </c>
      <c r="AA147" s="2">
        <v>63.476385</v>
      </c>
      <c r="AB147" s="2">
        <v>1.162438</v>
      </c>
      <c r="AC147" s="2">
        <v>3.303897</v>
      </c>
      <c r="AD147" s="2">
        <v>6057.89726</v>
      </c>
      <c r="AE147" s="2">
        <v>139.528929</v>
      </c>
      <c r="AF147" s="2">
        <v>1.132453</v>
      </c>
      <c r="AG147" s="2">
        <v>3.048944</v>
      </c>
      <c r="AH147" s="31">
        <v>0.1</v>
      </c>
      <c r="AI147" s="29">
        <v>5.98209110883559</v>
      </c>
      <c r="AJ147" s="30">
        <v>0.2322823290429762</v>
      </c>
      <c r="AK147" s="30">
        <v>0.4453618673002852</v>
      </c>
      <c r="AL147" s="80">
        <v>3.070652</v>
      </c>
      <c r="AM147" s="80">
        <v>692578.942391</v>
      </c>
      <c r="AN147" s="80">
        <v>1182.926722</v>
      </c>
      <c r="AO147" s="80">
        <v>0.971874</v>
      </c>
      <c r="AP147" s="80">
        <v>2.668397</v>
      </c>
      <c r="AQ147" s="80">
        <v>3167.090217</v>
      </c>
      <c r="AR147" s="80">
        <v>114.99372</v>
      </c>
      <c r="AS147" s="80">
        <v>1.171435</v>
      </c>
      <c r="AT147" s="80">
        <v>3.3868</v>
      </c>
      <c r="AU147" s="80">
        <v>4728.015217</v>
      </c>
      <c r="AV147" s="80">
        <v>56.509959</v>
      </c>
      <c r="AW147" s="80">
        <v>3.26342</v>
      </c>
      <c r="AX147" s="80">
        <v>1.140599</v>
      </c>
      <c r="AY147" s="80">
        <v>762.7</v>
      </c>
      <c r="AZ147" s="80">
        <v>129.724469</v>
      </c>
      <c r="BA147" s="80">
        <v>1.106516</v>
      </c>
      <c r="BB147" s="80">
        <v>3.030355</v>
      </c>
      <c r="BC147" s="31">
        <v>0.098</v>
      </c>
      <c r="BD147" s="32">
        <v>0.09</v>
      </c>
      <c r="BE147" s="31">
        <v>0.1</v>
      </c>
      <c r="BF147" s="31">
        <v>0.108</v>
      </c>
      <c r="BG147" s="31">
        <v>0.103</v>
      </c>
      <c r="BH147" s="31">
        <v>0.103</v>
      </c>
      <c r="BI147" s="33">
        <v>0.109</v>
      </c>
      <c r="BJ147" s="33">
        <v>0.086</v>
      </c>
      <c r="BK147" s="33">
        <v>0.108</v>
      </c>
      <c r="BL147" s="34"/>
      <c r="BM147" s="34"/>
      <c r="BN147" s="34"/>
      <c r="BO147" s="34"/>
      <c r="BP147" s="34"/>
      <c r="BQ147" s="35">
        <f t="shared" si="1"/>
        <v>8</v>
      </c>
      <c r="BR147" s="101">
        <v>1.5586257794969145</v>
      </c>
      <c r="BS147" s="102">
        <v>0.2709717092694209</v>
      </c>
      <c r="BT147" s="103">
        <v>0.44624142766816594</v>
      </c>
      <c r="BU147" s="39">
        <v>0.101</v>
      </c>
      <c r="BV147" s="104">
        <v>2.9443254999999997</v>
      </c>
      <c r="BW147" s="104">
        <v>845.9508913750001</v>
      </c>
      <c r="BX147" s="104">
        <v>57.90158849999999</v>
      </c>
      <c r="BY147" s="104">
        <v>1.163936625</v>
      </c>
      <c r="BZ147" s="104">
        <v>3.28271675</v>
      </c>
      <c r="CA147" s="37">
        <v>728714.740131625</v>
      </c>
      <c r="CB147" s="37">
        <v>1212.9905803749998</v>
      </c>
      <c r="CC147" s="37">
        <v>0.9994426249999999</v>
      </c>
      <c r="CD147" s="37">
        <v>2.685384375</v>
      </c>
      <c r="CE147" s="37">
        <v>3186.4934622499995</v>
      </c>
      <c r="CF147" s="37">
        <v>115.74556975</v>
      </c>
      <c r="CG147" s="37">
        <v>1.202654875</v>
      </c>
      <c r="CH147" s="37">
        <v>3.39915175</v>
      </c>
      <c r="CI147" s="37">
        <v>5069.090062</v>
      </c>
      <c r="CJ147" s="2">
        <v>128.21924625</v>
      </c>
      <c r="CK147" s="2">
        <v>1.126728</v>
      </c>
      <c r="CL147" s="2">
        <v>3.0275416249999996</v>
      </c>
      <c r="CM147" s="40">
        <f t="shared" si="2"/>
        <v>5.714285714</v>
      </c>
      <c r="CN147" s="41">
        <f t="shared" si="3"/>
        <v>5.666666667</v>
      </c>
      <c r="CO147" s="2">
        <v>6.0</v>
      </c>
      <c r="CP147" s="2">
        <v>6.0</v>
      </c>
      <c r="CQ147" s="2">
        <v>6.0</v>
      </c>
      <c r="CR147" s="2">
        <v>5.0</v>
      </c>
      <c r="CS147" s="2">
        <v>6.0</v>
      </c>
      <c r="CT147" s="2">
        <v>6.0</v>
      </c>
      <c r="CU147" s="2">
        <v>5.0</v>
      </c>
      <c r="CV147" s="2">
        <v>5.0</v>
      </c>
      <c r="CW147" s="2">
        <v>6.0</v>
      </c>
      <c r="CX147" s="2">
        <f t="shared" si="4"/>
        <v>8</v>
      </c>
      <c r="CY147" s="42" t="str">
        <f t="shared" si="49"/>
        <v>0</v>
      </c>
      <c r="CZ147" s="42" t="str">
        <f t="shared" si="6"/>
        <v>0</v>
      </c>
      <c r="DA147" s="2">
        <f t="shared" si="7"/>
        <v>2</v>
      </c>
      <c r="DB147" s="42" t="str">
        <f t="shared" si="51"/>
        <v>0</v>
      </c>
      <c r="DC147" s="42" t="str">
        <f t="shared" si="8"/>
        <v>0</v>
      </c>
      <c r="DD147" s="2">
        <v>0.0</v>
      </c>
      <c r="DE147" s="27">
        <v>1.0</v>
      </c>
      <c r="DF147" s="2">
        <v>1.0</v>
      </c>
      <c r="DG147" s="27">
        <v>2.0</v>
      </c>
      <c r="DH147" s="2">
        <v>1.0</v>
      </c>
      <c r="DI147" s="27">
        <v>2.0</v>
      </c>
      <c r="DJ147" s="2">
        <v>0.0</v>
      </c>
      <c r="DK147" s="27">
        <v>1.0</v>
      </c>
      <c r="DL147" s="2">
        <v>1.0</v>
      </c>
      <c r="DM147" s="27">
        <v>2.0</v>
      </c>
      <c r="DN147" s="2">
        <v>1.0</v>
      </c>
      <c r="DO147" s="27">
        <v>2.0</v>
      </c>
      <c r="DP147" s="2">
        <v>1.0</v>
      </c>
      <c r="DQ147" s="27">
        <v>2.0</v>
      </c>
      <c r="DR147" s="2">
        <v>0.0</v>
      </c>
      <c r="DS147" s="27">
        <v>1.0</v>
      </c>
      <c r="DT147" s="2">
        <v>1.0</v>
      </c>
      <c r="DU147" s="27">
        <v>2.0</v>
      </c>
      <c r="DV147" s="2">
        <v>2.0</v>
      </c>
      <c r="DW147" s="27">
        <v>3.0</v>
      </c>
      <c r="DX147" s="2">
        <v>1.0</v>
      </c>
      <c r="DY147" s="27">
        <v>2.0</v>
      </c>
      <c r="DZ147" s="2">
        <v>1.0</v>
      </c>
      <c r="EA147" s="27">
        <v>2.0</v>
      </c>
      <c r="EB147" s="2">
        <v>0.0</v>
      </c>
      <c r="EC147" s="27">
        <v>1.0</v>
      </c>
      <c r="ED147" s="2">
        <v>2.0</v>
      </c>
      <c r="EE147" s="27">
        <v>3.0</v>
      </c>
      <c r="EF147" s="2">
        <v>2.0</v>
      </c>
      <c r="EG147" s="27">
        <v>3.0</v>
      </c>
      <c r="EH147" s="2">
        <v>0.0</v>
      </c>
      <c r="EI147" s="27">
        <v>1.0</v>
      </c>
      <c r="EJ147" s="2" t="s">
        <v>199</v>
      </c>
      <c r="EK147" s="2" t="s">
        <v>587</v>
      </c>
      <c r="EL147" s="37">
        <v>4.0</v>
      </c>
      <c r="EM147" s="37">
        <v>2.0</v>
      </c>
      <c r="EN147" s="37">
        <v>0.0</v>
      </c>
      <c r="EO147" s="37">
        <v>1.0</v>
      </c>
      <c r="EP147" s="37">
        <v>1.0</v>
      </c>
      <c r="EQ147" s="37">
        <v>0.0</v>
      </c>
      <c r="ER147" s="37">
        <v>1.0</v>
      </c>
      <c r="ES147" s="2"/>
      <c r="ET147" s="2"/>
      <c r="EU147" s="2"/>
      <c r="EV147" s="2"/>
      <c r="EW147" s="37">
        <v>2.0</v>
      </c>
      <c r="EX147" s="2" t="s">
        <v>201</v>
      </c>
      <c r="EY147" s="43">
        <v>41275.0</v>
      </c>
      <c r="EZ147" s="2" t="s">
        <v>214</v>
      </c>
      <c r="FA147" s="2" t="s">
        <v>262</v>
      </c>
      <c r="FB147" s="2" t="s">
        <v>203</v>
      </c>
      <c r="FC147" s="2" t="s">
        <v>205</v>
      </c>
      <c r="FD147" s="2" t="s">
        <v>205</v>
      </c>
      <c r="FE147" s="37">
        <v>0.0</v>
      </c>
      <c r="FF147" s="37">
        <v>0.0</v>
      </c>
      <c r="FG147" s="37">
        <v>0.0</v>
      </c>
      <c r="FH147" s="37">
        <v>0.0</v>
      </c>
      <c r="FI147" s="37">
        <v>0.0</v>
      </c>
      <c r="FJ147" s="37">
        <v>0.0</v>
      </c>
      <c r="FK147" s="37">
        <v>1.0</v>
      </c>
      <c r="FL147" s="2"/>
      <c r="FM147" s="2" t="s">
        <v>205</v>
      </c>
      <c r="FN147" s="37">
        <v>0.0</v>
      </c>
      <c r="FO147" s="37">
        <v>0.0</v>
      </c>
      <c r="FP147" s="37">
        <v>0.0</v>
      </c>
      <c r="FQ147" s="37">
        <v>0.0</v>
      </c>
      <c r="FR147" s="37">
        <v>0.0</v>
      </c>
      <c r="FS147" s="37">
        <v>0.0</v>
      </c>
      <c r="FT147" s="37">
        <v>1.0</v>
      </c>
      <c r="FU147" s="2"/>
      <c r="FV147" s="2" t="s">
        <v>206</v>
      </c>
      <c r="FW147" s="37">
        <v>0.0</v>
      </c>
      <c r="FX147" s="37">
        <v>1.0</v>
      </c>
      <c r="FY147" s="37">
        <v>0.0</v>
      </c>
      <c r="FZ147" s="37">
        <v>0.0</v>
      </c>
      <c r="GA147" s="37">
        <v>2.0</v>
      </c>
      <c r="GB147" s="2" t="s">
        <v>270</v>
      </c>
      <c r="GC147" s="2" t="s">
        <v>243</v>
      </c>
      <c r="GD147" s="37">
        <v>4.0</v>
      </c>
      <c r="GE147" s="2"/>
      <c r="GF147" s="2" t="s">
        <v>209</v>
      </c>
      <c r="GG147" s="2"/>
      <c r="GH147" s="2"/>
      <c r="GI147" s="2"/>
      <c r="GJ147" s="2"/>
      <c r="GK147" s="2"/>
      <c r="GL147" s="37"/>
      <c r="GM147" s="37"/>
    </row>
    <row r="148" ht="15.75" customHeight="1">
      <c r="A148" s="1">
        <v>190.0</v>
      </c>
      <c r="B148" s="2" t="s">
        <v>239</v>
      </c>
      <c r="C148" s="2" t="s">
        <v>597</v>
      </c>
      <c r="D148" s="2" t="s">
        <v>314</v>
      </c>
      <c r="E148" s="80" t="s">
        <v>598</v>
      </c>
      <c r="F148" s="79">
        <v>2.0</v>
      </c>
      <c r="G148" s="2" t="s">
        <v>214</v>
      </c>
      <c r="H148" s="2" t="s">
        <v>583</v>
      </c>
      <c r="I148" s="81">
        <v>1.0</v>
      </c>
      <c r="J148" s="81">
        <v>9.0</v>
      </c>
      <c r="K148" s="2" t="s">
        <v>596</v>
      </c>
      <c r="L148" s="80"/>
      <c r="M148" s="2"/>
      <c r="N148" s="29">
        <v>1.89244539685</v>
      </c>
      <c r="O148" s="30">
        <v>0.3015278679336597</v>
      </c>
      <c r="P148" s="30">
        <v>0.3896201823</v>
      </c>
      <c r="Q148" s="2">
        <v>3.513393</v>
      </c>
      <c r="R148" s="2">
        <v>689311.339286</v>
      </c>
      <c r="S148" s="2">
        <v>1111.69225</v>
      </c>
      <c r="T148" s="2">
        <v>0.99039</v>
      </c>
      <c r="U148" s="2">
        <v>2.725502</v>
      </c>
      <c r="V148" s="2">
        <v>3659.558036</v>
      </c>
      <c r="W148" s="2">
        <v>139.764955</v>
      </c>
      <c r="X148" s="2">
        <v>1.146655</v>
      </c>
      <c r="Y148" s="2">
        <v>3.414014</v>
      </c>
      <c r="Z148" s="2">
        <v>572.339286</v>
      </c>
      <c r="AA148" s="2">
        <v>58.658819</v>
      </c>
      <c r="AB148" s="2">
        <v>1.107109</v>
      </c>
      <c r="AC148" s="2">
        <v>3.285641</v>
      </c>
      <c r="AD148" s="2">
        <v>4485.839286</v>
      </c>
      <c r="AE148" s="2">
        <v>160.540575</v>
      </c>
      <c r="AF148" s="2">
        <v>1.0818</v>
      </c>
      <c r="AG148" s="2">
        <v>3.098603</v>
      </c>
      <c r="AH148" s="31">
        <v>0.075</v>
      </c>
      <c r="AI148" s="29">
        <v>6.852437740384156</v>
      </c>
      <c r="AJ148" s="30">
        <v>0.23690351543783084</v>
      </c>
      <c r="AK148" s="30">
        <v>0.3684066773299819</v>
      </c>
      <c r="AL148" s="80">
        <v>3.196343</v>
      </c>
      <c r="AM148" s="80">
        <v>651450.492782</v>
      </c>
      <c r="AN148" s="80">
        <v>1145.522181</v>
      </c>
      <c r="AO148" s="80">
        <v>0.968206</v>
      </c>
      <c r="AP148" s="80">
        <v>2.647262</v>
      </c>
      <c r="AQ148" s="80">
        <v>3405.884504</v>
      </c>
      <c r="AR148" s="80">
        <v>124.191717</v>
      </c>
      <c r="AS148" s="80">
        <v>1.176526</v>
      </c>
      <c r="AT148" s="80">
        <v>3.412535</v>
      </c>
      <c r="AU148" s="80">
        <v>4957.05871</v>
      </c>
      <c r="AV148" s="80">
        <v>60.823218</v>
      </c>
      <c r="AW148" s="80">
        <v>3.269556</v>
      </c>
      <c r="AX148" s="80">
        <v>1.138213</v>
      </c>
      <c r="AY148" s="80">
        <v>790.381136</v>
      </c>
      <c r="AZ148" s="80">
        <v>144.817576</v>
      </c>
      <c r="BA148" s="80">
        <v>1.101501</v>
      </c>
      <c r="BB148" s="80">
        <v>3.050149</v>
      </c>
      <c r="BC148" s="31">
        <v>0.0855</v>
      </c>
      <c r="BD148" s="32">
        <v>0.09</v>
      </c>
      <c r="BE148" s="31">
        <v>0.075</v>
      </c>
      <c r="BF148" s="31">
        <v>0.108</v>
      </c>
      <c r="BG148" s="31">
        <v>0.083</v>
      </c>
      <c r="BH148" s="31">
        <v>0.075</v>
      </c>
      <c r="BI148" s="33">
        <v>0.084</v>
      </c>
      <c r="BJ148" s="33">
        <v>0.08</v>
      </c>
      <c r="BK148" s="33">
        <v>0.092</v>
      </c>
      <c r="BL148" s="33">
        <v>0.088</v>
      </c>
      <c r="BM148" s="33">
        <v>0.078</v>
      </c>
      <c r="BN148" s="34"/>
      <c r="BO148" s="34"/>
      <c r="BP148" s="34"/>
      <c r="BQ148" s="35">
        <f t="shared" si="1"/>
        <v>10</v>
      </c>
      <c r="BR148" s="101">
        <v>1.7441579554034634</v>
      </c>
      <c r="BS148" s="102">
        <v>0.2504768559507387</v>
      </c>
      <c r="BT148" s="103">
        <v>0.41193242115894846</v>
      </c>
      <c r="BU148" s="39">
        <v>0.085</v>
      </c>
      <c r="BV148" s="104">
        <v>3.3151912</v>
      </c>
      <c r="BW148" s="104">
        <v>647.2944315000001</v>
      </c>
      <c r="BX148" s="104">
        <v>56.57715030000001</v>
      </c>
      <c r="BY148" s="104">
        <v>1.1229844000000002</v>
      </c>
      <c r="BZ148" s="104">
        <v>3.2822359</v>
      </c>
      <c r="CA148" s="37">
        <v>741118.5965173</v>
      </c>
      <c r="CB148" s="37">
        <v>1169.2273185</v>
      </c>
      <c r="CC148" s="37">
        <v>0.9782335999999999</v>
      </c>
      <c r="CD148" s="37">
        <v>2.6606564999999995</v>
      </c>
      <c r="CE148" s="37">
        <v>3280.1319838000004</v>
      </c>
      <c r="CF148" s="37">
        <v>124.56724609999999</v>
      </c>
      <c r="CG148" s="37">
        <v>1.1641770999999999</v>
      </c>
      <c r="CH148" s="37">
        <v>3.4030278000000003</v>
      </c>
      <c r="CI148" s="37">
        <v>4466.8833932</v>
      </c>
      <c r="CJ148" s="2">
        <v>140.7453779</v>
      </c>
      <c r="CK148" s="2">
        <v>1.0956667</v>
      </c>
      <c r="CL148" s="2">
        <v>3.0619504</v>
      </c>
      <c r="CM148" s="40">
        <f t="shared" si="2"/>
        <v>4.428571429</v>
      </c>
      <c r="CN148" s="41">
        <f t="shared" si="3"/>
        <v>4.222222222</v>
      </c>
      <c r="CO148" s="2">
        <v>5.0</v>
      </c>
      <c r="CP148" s="2">
        <v>5.0</v>
      </c>
      <c r="CQ148" s="2">
        <v>2.0</v>
      </c>
      <c r="CR148" s="2">
        <v>1.0</v>
      </c>
      <c r="CS148" s="2">
        <v>6.0</v>
      </c>
      <c r="CT148" s="2">
        <v>6.0</v>
      </c>
      <c r="CU148" s="2">
        <v>6.0</v>
      </c>
      <c r="CV148" s="2">
        <v>5.0</v>
      </c>
      <c r="CW148" s="2">
        <v>2.0</v>
      </c>
      <c r="CX148" s="2">
        <f t="shared" si="4"/>
        <v>13</v>
      </c>
      <c r="CY148" s="42">
        <v>2.0</v>
      </c>
      <c r="CZ148" s="42" t="str">
        <f t="shared" si="6"/>
        <v>1</v>
      </c>
      <c r="DA148" s="2">
        <f t="shared" si="7"/>
        <v>2</v>
      </c>
      <c r="DB148" s="42" t="str">
        <f t="shared" si="51"/>
        <v>0</v>
      </c>
      <c r="DC148" s="42" t="str">
        <f t="shared" si="8"/>
        <v>0</v>
      </c>
      <c r="DD148" s="2">
        <v>2.0</v>
      </c>
      <c r="DE148" s="27">
        <v>3.0</v>
      </c>
      <c r="DF148" s="2">
        <v>2.0</v>
      </c>
      <c r="DG148" s="27">
        <v>3.0</v>
      </c>
      <c r="DH148" s="2">
        <v>1.0</v>
      </c>
      <c r="DI148" s="27">
        <v>2.0</v>
      </c>
      <c r="DJ148" s="2">
        <v>2.0</v>
      </c>
      <c r="DK148" s="27">
        <v>3.0</v>
      </c>
      <c r="DL148" s="2">
        <v>2.0</v>
      </c>
      <c r="DM148" s="27">
        <v>3.0</v>
      </c>
      <c r="DN148" s="2">
        <v>2.0</v>
      </c>
      <c r="DO148" s="27">
        <v>3.0</v>
      </c>
      <c r="DP148" s="2">
        <v>2.0</v>
      </c>
      <c r="DQ148" s="27">
        <v>3.0</v>
      </c>
      <c r="DR148" s="2">
        <v>0.0</v>
      </c>
      <c r="DS148" s="27">
        <v>1.0</v>
      </c>
      <c r="DT148" s="2">
        <v>0.0</v>
      </c>
      <c r="DU148" s="27">
        <v>1.0</v>
      </c>
      <c r="DV148" s="2">
        <v>0.0</v>
      </c>
      <c r="DW148" s="27">
        <v>1.0</v>
      </c>
      <c r="DX148" s="2">
        <v>1.0</v>
      </c>
      <c r="DY148" s="27">
        <v>2.0</v>
      </c>
      <c r="DZ148" s="2">
        <v>1.0</v>
      </c>
      <c r="EA148" s="27">
        <v>2.0</v>
      </c>
      <c r="EB148" s="2">
        <v>0.0</v>
      </c>
      <c r="EC148" s="27">
        <v>1.0</v>
      </c>
      <c r="ED148" s="2">
        <v>2.0</v>
      </c>
      <c r="EE148" s="27">
        <v>3.0</v>
      </c>
      <c r="EF148" s="2">
        <v>0.0</v>
      </c>
      <c r="EG148" s="27">
        <v>1.0</v>
      </c>
      <c r="EH148" s="2">
        <v>0.0</v>
      </c>
      <c r="EI148" s="27">
        <v>1.0</v>
      </c>
      <c r="EJ148" s="2" t="s">
        <v>199</v>
      </c>
      <c r="EK148" s="2" t="s">
        <v>585</v>
      </c>
      <c r="EL148" s="37">
        <v>5.0</v>
      </c>
      <c r="EM148" s="37">
        <v>3.0</v>
      </c>
      <c r="EN148" s="37">
        <v>1.0</v>
      </c>
      <c r="EO148" s="37">
        <v>1.0</v>
      </c>
      <c r="EP148" s="37">
        <v>0.0</v>
      </c>
      <c r="EQ148" s="37">
        <v>0.0</v>
      </c>
      <c r="ER148" s="37">
        <v>0.0</v>
      </c>
      <c r="ES148" s="37">
        <v>1.0</v>
      </c>
      <c r="ET148" s="37">
        <v>0.0</v>
      </c>
      <c r="EU148" s="37">
        <v>0.0</v>
      </c>
      <c r="EV148" s="2"/>
      <c r="EW148" s="37">
        <v>2.0</v>
      </c>
      <c r="EX148" s="2" t="s">
        <v>201</v>
      </c>
      <c r="EY148" s="43">
        <v>41640.0</v>
      </c>
      <c r="EZ148" s="2" t="s">
        <v>214</v>
      </c>
      <c r="FA148" s="24"/>
      <c r="FB148" s="2" t="s">
        <v>203</v>
      </c>
      <c r="FC148" s="2" t="s">
        <v>205</v>
      </c>
      <c r="FD148" s="2" t="s">
        <v>205</v>
      </c>
      <c r="FE148" s="37">
        <v>0.0</v>
      </c>
      <c r="FF148" s="37">
        <v>0.0</v>
      </c>
      <c r="FG148" s="37">
        <v>0.0</v>
      </c>
      <c r="FH148" s="37">
        <v>0.0</v>
      </c>
      <c r="FI148" s="37">
        <v>0.0</v>
      </c>
      <c r="FJ148" s="37">
        <v>0.0</v>
      </c>
      <c r="FK148" s="37">
        <v>0.0</v>
      </c>
      <c r="FL148" s="2" t="s">
        <v>475</v>
      </c>
      <c r="FM148" s="2" t="s">
        <v>205</v>
      </c>
      <c r="FN148" s="37">
        <v>0.0</v>
      </c>
      <c r="FO148" s="37">
        <v>0.0</v>
      </c>
      <c r="FP148" s="37">
        <v>0.0</v>
      </c>
      <c r="FQ148" s="37">
        <v>0.0</v>
      </c>
      <c r="FR148" s="37">
        <v>0.0</v>
      </c>
      <c r="FS148" s="37">
        <v>0.0</v>
      </c>
      <c r="FT148" s="37">
        <v>0.0</v>
      </c>
      <c r="FU148" s="2" t="s">
        <v>475</v>
      </c>
      <c r="FV148" s="2" t="s">
        <v>280</v>
      </c>
      <c r="FW148" s="37">
        <v>0.0</v>
      </c>
      <c r="FX148" s="37">
        <v>0.0</v>
      </c>
      <c r="FY148" s="37">
        <v>1.0</v>
      </c>
      <c r="FZ148" s="37">
        <v>0.0</v>
      </c>
      <c r="GA148" s="37">
        <v>1.0</v>
      </c>
      <c r="GB148" s="2" t="s">
        <v>298</v>
      </c>
      <c r="GC148" s="2" t="s">
        <v>243</v>
      </c>
      <c r="GD148" s="37">
        <v>4.0</v>
      </c>
      <c r="GE148" s="2"/>
      <c r="GF148" s="2" t="s">
        <v>209</v>
      </c>
      <c r="GG148" s="2"/>
      <c r="GH148" s="45">
        <v>3.0</v>
      </c>
      <c r="GI148" s="45">
        <v>3.0</v>
      </c>
      <c r="GJ148" s="37">
        <v>6.0</v>
      </c>
      <c r="GK148" s="37">
        <v>1.0</v>
      </c>
      <c r="GL148" s="45">
        <f t="shared" ref="GL148:GL197" si="52">GH148+GI148</f>
        <v>6</v>
      </c>
      <c r="GM148" s="37">
        <f t="shared" ref="GM148:GM197" si="53">GJ148+GK148</f>
        <v>7</v>
      </c>
    </row>
    <row r="149" ht="15.75" customHeight="1">
      <c r="A149" s="1">
        <v>192.0</v>
      </c>
      <c r="B149" s="2" t="s">
        <v>378</v>
      </c>
      <c r="C149" s="84"/>
      <c r="D149" s="85" t="s">
        <v>453</v>
      </c>
      <c r="E149" s="81" t="s">
        <v>599</v>
      </c>
      <c r="F149" s="85">
        <v>1.0</v>
      </c>
      <c r="G149" s="2" t="s">
        <v>196</v>
      </c>
      <c r="H149" s="2" t="s">
        <v>583</v>
      </c>
      <c r="I149" s="81">
        <v>1.0</v>
      </c>
      <c r="J149" s="81">
        <v>9.0</v>
      </c>
      <c r="K149" s="2" t="s">
        <v>596</v>
      </c>
      <c r="L149" s="82">
        <v>58414.0</v>
      </c>
      <c r="M149" s="2">
        <v>8344.9</v>
      </c>
      <c r="N149" s="29">
        <v>1.85315989466</v>
      </c>
      <c r="O149" s="30">
        <v>0.2683245573944752</v>
      </c>
      <c r="P149" s="30">
        <v>0.4126858886</v>
      </c>
      <c r="Q149" s="2">
        <v>3.309804</v>
      </c>
      <c r="R149" s="2">
        <v>681891.0</v>
      </c>
      <c r="S149" s="2">
        <v>1124.746614</v>
      </c>
      <c r="T149" s="2">
        <v>0.99674</v>
      </c>
      <c r="U149" s="2">
        <v>2.734021</v>
      </c>
      <c r="V149" s="2">
        <v>3362.015686</v>
      </c>
      <c r="W149" s="2">
        <v>124.673465</v>
      </c>
      <c r="X149" s="2">
        <v>1.160267</v>
      </c>
      <c r="Y149" s="2">
        <v>3.40619</v>
      </c>
      <c r="Z149" s="2">
        <v>713.94902</v>
      </c>
      <c r="AA149" s="2">
        <v>62.130513</v>
      </c>
      <c r="AB149" s="2">
        <v>1.119003</v>
      </c>
      <c r="AC149" s="2">
        <v>3.28907</v>
      </c>
      <c r="AD149" s="2">
        <v>5127.588235</v>
      </c>
      <c r="AE149" s="2">
        <v>151.890313</v>
      </c>
      <c r="AF149" s="2">
        <v>1.092867</v>
      </c>
      <c r="AG149" s="2">
        <v>3.062973</v>
      </c>
      <c r="AH149" s="86">
        <v>0.09</v>
      </c>
      <c r="AI149" s="29">
        <v>6.855127839363057</v>
      </c>
      <c r="AJ149" s="30">
        <v>0.24851764839195675</v>
      </c>
      <c r="AK149" s="30">
        <v>0.3966272375586154</v>
      </c>
      <c r="AL149" s="80">
        <v>3.167488</v>
      </c>
      <c r="AM149" s="80">
        <v>856011.059113</v>
      </c>
      <c r="AN149" s="80">
        <v>1179.188782</v>
      </c>
      <c r="AO149" s="80">
        <v>0.990353</v>
      </c>
      <c r="AP149" s="80">
        <v>2.666285</v>
      </c>
      <c r="AQ149" s="80">
        <v>3815.992118</v>
      </c>
      <c r="AR149" s="80">
        <v>131.26056</v>
      </c>
      <c r="AS149" s="80">
        <v>1.1905</v>
      </c>
      <c r="AT149" s="80">
        <v>3.427115</v>
      </c>
      <c r="AU149" s="80">
        <v>5157.892611</v>
      </c>
      <c r="AV149" s="80">
        <v>61.613313</v>
      </c>
      <c r="AW149" s="80">
        <v>3.303702</v>
      </c>
      <c r="AX149" s="80">
        <v>1.151759</v>
      </c>
      <c r="AY149" s="80">
        <v>807.738916</v>
      </c>
      <c r="AZ149" s="80">
        <v>146.581381</v>
      </c>
      <c r="BA149" s="80">
        <v>1.11795</v>
      </c>
      <c r="BB149" s="80">
        <v>3.080801</v>
      </c>
      <c r="BC149" s="86">
        <v>0.0835</v>
      </c>
      <c r="BD149" s="105">
        <v>0.09</v>
      </c>
      <c r="BE149" s="86">
        <v>0.09</v>
      </c>
      <c r="BF149" s="86">
        <v>0.082</v>
      </c>
      <c r="BG149" s="86">
        <v>0.087</v>
      </c>
      <c r="BH149" s="34"/>
      <c r="BI149" s="34"/>
      <c r="BJ149" s="34"/>
      <c r="BK149" s="34"/>
      <c r="BL149" s="34"/>
      <c r="BM149" s="34"/>
      <c r="BN149" s="34"/>
      <c r="BO149" s="34"/>
      <c r="BP149" s="34"/>
      <c r="BQ149" s="35">
        <f t="shared" si="1"/>
        <v>4</v>
      </c>
      <c r="BR149" s="101">
        <v>1.8167441714211785</v>
      </c>
      <c r="BS149" s="102">
        <v>0.2726941075765625</v>
      </c>
      <c r="BT149" s="103">
        <v>0.4000349509113623</v>
      </c>
      <c r="BU149" s="39">
        <v>0.087</v>
      </c>
      <c r="BV149" s="104">
        <v>3.26139525</v>
      </c>
      <c r="BW149" s="104">
        <v>706.649134</v>
      </c>
      <c r="BX149" s="104">
        <v>59.3493105</v>
      </c>
      <c r="BY149" s="104">
        <v>1.1310639999999998</v>
      </c>
      <c r="BZ149" s="104">
        <v>3.2866967500000004</v>
      </c>
      <c r="CA149" s="37">
        <v>712488.2223282501</v>
      </c>
      <c r="CB149" s="37">
        <v>1185.2204215000002</v>
      </c>
      <c r="CC149" s="37">
        <v>0.97923725</v>
      </c>
      <c r="CD149" s="37">
        <v>2.669693</v>
      </c>
      <c r="CE149" s="37">
        <v>3221.56971</v>
      </c>
      <c r="CF149" s="37">
        <v>123.72511850000001</v>
      </c>
      <c r="CG149" s="37">
        <v>1.16454525</v>
      </c>
      <c r="CH149" s="37">
        <v>3.4017395000000006</v>
      </c>
      <c r="CI149" s="37">
        <v>4684.51519225</v>
      </c>
      <c r="CJ149" s="2">
        <v>146.44425424999997</v>
      </c>
      <c r="CK149" s="2">
        <v>1.09408475</v>
      </c>
      <c r="CL149" s="2">
        <v>3.0568945</v>
      </c>
      <c r="CM149" s="87">
        <f t="shared" si="2"/>
        <v>3.857142857</v>
      </c>
      <c r="CN149" s="88">
        <f t="shared" si="3"/>
        <v>4.333333333</v>
      </c>
      <c r="CO149" s="85">
        <v>2.0</v>
      </c>
      <c r="CP149" s="85">
        <v>2.0</v>
      </c>
      <c r="CQ149" s="85">
        <v>6.0</v>
      </c>
      <c r="CR149" s="85">
        <v>5.0</v>
      </c>
      <c r="CS149" s="85">
        <v>3.0</v>
      </c>
      <c r="CT149" s="85">
        <v>3.0</v>
      </c>
      <c r="CU149" s="85">
        <v>6.0</v>
      </c>
      <c r="CV149" s="85">
        <v>6.0</v>
      </c>
      <c r="CW149" s="85">
        <v>6.0</v>
      </c>
      <c r="CX149" s="85">
        <f t="shared" si="4"/>
        <v>14</v>
      </c>
      <c r="CY149" s="90">
        <v>2.0</v>
      </c>
      <c r="CZ149" s="90" t="str">
        <f t="shared" si="6"/>
        <v>1</v>
      </c>
      <c r="DA149" s="85">
        <f t="shared" si="7"/>
        <v>3</v>
      </c>
      <c r="DB149" s="90" t="str">
        <f t="shared" si="51"/>
        <v>1</v>
      </c>
      <c r="DC149" s="90" t="str">
        <f t="shared" si="8"/>
        <v>0</v>
      </c>
      <c r="DD149" s="85">
        <v>1.0</v>
      </c>
      <c r="DE149" s="85">
        <v>2.0</v>
      </c>
      <c r="DF149" s="85">
        <v>2.0</v>
      </c>
      <c r="DG149" s="85">
        <v>3.0</v>
      </c>
      <c r="DH149" s="85">
        <v>0.0</v>
      </c>
      <c r="DI149" s="85">
        <v>1.0</v>
      </c>
      <c r="DJ149" s="85">
        <v>1.0</v>
      </c>
      <c r="DK149" s="85">
        <v>2.0</v>
      </c>
      <c r="DL149" s="85">
        <v>2.0</v>
      </c>
      <c r="DM149" s="85">
        <v>3.0</v>
      </c>
      <c r="DN149" s="85">
        <v>2.0</v>
      </c>
      <c r="DO149" s="85">
        <v>3.0</v>
      </c>
      <c r="DP149" s="85">
        <v>1.0</v>
      </c>
      <c r="DQ149" s="85">
        <v>2.0</v>
      </c>
      <c r="DR149" s="85">
        <v>2.0</v>
      </c>
      <c r="DS149" s="85">
        <v>3.0</v>
      </c>
      <c r="DT149" s="85">
        <v>2.0</v>
      </c>
      <c r="DU149" s="85">
        <v>3.0</v>
      </c>
      <c r="DV149" s="85">
        <v>1.0</v>
      </c>
      <c r="DW149" s="85">
        <v>2.0</v>
      </c>
      <c r="DX149" s="85">
        <v>1.0</v>
      </c>
      <c r="DY149" s="85">
        <v>2.0</v>
      </c>
      <c r="DZ149" s="85">
        <v>2.0</v>
      </c>
      <c r="EA149" s="85">
        <v>3.0</v>
      </c>
      <c r="EB149" s="85">
        <v>0.0</v>
      </c>
      <c r="EC149" s="85">
        <v>1.0</v>
      </c>
      <c r="ED149" s="85">
        <v>1.0</v>
      </c>
      <c r="EE149" s="85">
        <v>2.0</v>
      </c>
      <c r="EF149" s="85">
        <v>0.0</v>
      </c>
      <c r="EG149" s="85">
        <v>1.0</v>
      </c>
      <c r="EH149" s="85">
        <v>1.0</v>
      </c>
      <c r="EI149" s="85">
        <v>2.0</v>
      </c>
      <c r="EJ149" s="2" t="s">
        <v>199</v>
      </c>
      <c r="EK149" s="2" t="s">
        <v>587</v>
      </c>
      <c r="EL149" s="37">
        <v>4.0</v>
      </c>
      <c r="EM149" s="37">
        <v>2.0</v>
      </c>
      <c r="EN149" s="37">
        <v>0.0</v>
      </c>
      <c r="EO149" s="37">
        <v>1.0</v>
      </c>
      <c r="EP149" s="37">
        <v>0.0</v>
      </c>
      <c r="EQ149" s="37">
        <v>1.0</v>
      </c>
      <c r="ER149" s="37">
        <v>0.0</v>
      </c>
      <c r="ES149" s="37">
        <v>1.0</v>
      </c>
      <c r="ET149" s="37">
        <v>0.0</v>
      </c>
      <c r="EU149" s="37">
        <v>0.0</v>
      </c>
      <c r="EV149" s="2"/>
      <c r="EW149" s="37">
        <v>0.0</v>
      </c>
      <c r="EX149" s="2" t="s">
        <v>242</v>
      </c>
      <c r="EY149" s="43">
        <v>41487.0</v>
      </c>
      <c r="EZ149" s="2" t="s">
        <v>196</v>
      </c>
      <c r="FA149" s="2" t="s">
        <v>262</v>
      </c>
      <c r="FB149" s="2" t="s">
        <v>203</v>
      </c>
      <c r="FC149" s="2" t="s">
        <v>205</v>
      </c>
      <c r="FD149" s="2" t="s">
        <v>205</v>
      </c>
      <c r="FE149" s="37">
        <v>0.0</v>
      </c>
      <c r="FF149" s="37">
        <v>0.0</v>
      </c>
      <c r="FG149" s="37">
        <v>0.0</v>
      </c>
      <c r="FH149" s="37">
        <v>0.0</v>
      </c>
      <c r="FI149" s="37">
        <v>0.0</v>
      </c>
      <c r="FJ149" s="37">
        <v>0.0</v>
      </c>
      <c r="FK149" s="37">
        <v>1.0</v>
      </c>
      <c r="FL149" s="2"/>
      <c r="FM149" s="2" t="s">
        <v>205</v>
      </c>
      <c r="FN149" s="37">
        <v>0.0</v>
      </c>
      <c r="FO149" s="37">
        <v>0.0</v>
      </c>
      <c r="FP149" s="37">
        <v>0.0</v>
      </c>
      <c r="FQ149" s="37">
        <v>0.0</v>
      </c>
      <c r="FR149" s="37">
        <v>0.0</v>
      </c>
      <c r="FS149" s="37">
        <v>0.0</v>
      </c>
      <c r="FT149" s="37">
        <v>1.0</v>
      </c>
      <c r="FU149" s="2"/>
      <c r="FV149" s="2" t="s">
        <v>280</v>
      </c>
      <c r="FW149" s="37">
        <v>0.0</v>
      </c>
      <c r="FX149" s="37">
        <v>1.0</v>
      </c>
      <c r="FY149" s="37">
        <v>0.0</v>
      </c>
      <c r="FZ149" s="37">
        <v>0.0</v>
      </c>
      <c r="GA149" s="37">
        <v>1.0</v>
      </c>
      <c r="GB149" s="2" t="s">
        <v>270</v>
      </c>
      <c r="GC149" s="2" t="s">
        <v>243</v>
      </c>
      <c r="GD149" s="24"/>
      <c r="GE149" s="24"/>
      <c r="GF149" s="2" t="s">
        <v>209</v>
      </c>
      <c r="GG149" s="2"/>
      <c r="GH149" s="45">
        <v>0.0</v>
      </c>
      <c r="GI149" s="45">
        <v>2.0</v>
      </c>
      <c r="GJ149" s="45">
        <v>0.0</v>
      </c>
      <c r="GK149" s="45">
        <v>0.0</v>
      </c>
      <c r="GL149" s="45">
        <f t="shared" si="52"/>
        <v>2</v>
      </c>
      <c r="GM149" s="45">
        <f t="shared" si="53"/>
        <v>0</v>
      </c>
    </row>
    <row r="150" ht="15.75" customHeight="1">
      <c r="A150" s="1">
        <v>194.0</v>
      </c>
      <c r="B150" s="2" t="s">
        <v>396</v>
      </c>
      <c r="C150" s="2" t="s">
        <v>341</v>
      </c>
      <c r="D150" s="2" t="s">
        <v>358</v>
      </c>
      <c r="E150" s="2" t="s">
        <v>600</v>
      </c>
      <c r="F150" s="79">
        <v>1.0</v>
      </c>
      <c r="G150" s="2" t="s">
        <v>196</v>
      </c>
      <c r="H150" s="2" t="s">
        <v>583</v>
      </c>
      <c r="I150" s="81">
        <v>1.0</v>
      </c>
      <c r="J150" s="81">
        <v>9.0</v>
      </c>
      <c r="K150" s="2" t="s">
        <v>596</v>
      </c>
      <c r="L150" s="82">
        <v>47330.0</v>
      </c>
      <c r="M150" s="2">
        <v>6761.4</v>
      </c>
      <c r="N150" s="29">
        <v>1.87199437273</v>
      </c>
      <c r="O150" s="30">
        <v>0.27060024790781634</v>
      </c>
      <c r="P150" s="30">
        <v>0.4001567303</v>
      </c>
      <c r="Q150" s="2">
        <v>3.009554</v>
      </c>
      <c r="R150" s="2">
        <v>584824.843949</v>
      </c>
      <c r="S150" s="2">
        <v>1124.336157</v>
      </c>
      <c r="T150" s="2">
        <v>1.028035</v>
      </c>
      <c r="U150" s="2">
        <v>2.733753</v>
      </c>
      <c r="V150" s="2">
        <v>4660.302548</v>
      </c>
      <c r="W150" s="2">
        <v>141.783037</v>
      </c>
      <c r="X150" s="2">
        <v>1.234287</v>
      </c>
      <c r="Y150" s="2">
        <v>3.481403</v>
      </c>
      <c r="Z150" s="2">
        <v>1178.66242</v>
      </c>
      <c r="AA150" s="2">
        <v>74.247188</v>
      </c>
      <c r="AB150" s="2">
        <v>1.18898</v>
      </c>
      <c r="AC150" s="2">
        <v>3.369842</v>
      </c>
      <c r="AD150" s="2">
        <v>6389.630573</v>
      </c>
      <c r="AE150" s="2">
        <v>163.50566800000001</v>
      </c>
      <c r="AF150" s="2">
        <v>1.144997</v>
      </c>
      <c r="AG150" s="2">
        <v>3.121808</v>
      </c>
      <c r="AH150" s="31">
        <v>0.085</v>
      </c>
      <c r="AI150" s="29">
        <v>6.752691095280653</v>
      </c>
      <c r="AJ150" s="30">
        <v>0.2479179984470408</v>
      </c>
      <c r="AK150" s="30">
        <v>0.40009579183007643</v>
      </c>
      <c r="AL150" s="80">
        <v>3.07655</v>
      </c>
      <c r="AM150" s="80">
        <v>633089.234496</v>
      </c>
      <c r="AN150" s="80">
        <v>1164.789622</v>
      </c>
      <c r="AO150" s="80">
        <v>0.973726</v>
      </c>
      <c r="AP150" s="80">
        <v>2.658149</v>
      </c>
      <c r="AQ150" s="80">
        <v>3532.802326</v>
      </c>
      <c r="AR150" s="80">
        <v>124.926467</v>
      </c>
      <c r="AS150" s="80">
        <v>1.18471</v>
      </c>
      <c r="AT150" s="80">
        <v>3.417953</v>
      </c>
      <c r="AU150" s="80">
        <v>5174.192829</v>
      </c>
      <c r="AV150" s="80">
        <v>61.470014</v>
      </c>
      <c r="AW150" s="80">
        <v>3.307138</v>
      </c>
      <c r="AX150" s="80">
        <v>1.153645</v>
      </c>
      <c r="AY150" s="80">
        <v>828.415698</v>
      </c>
      <c r="AZ150" s="80">
        <v>143.148314</v>
      </c>
      <c r="BA150" s="80">
        <v>1.113635</v>
      </c>
      <c r="BB150" s="80">
        <v>3.069048</v>
      </c>
      <c r="BC150" s="31">
        <v>0.0875</v>
      </c>
      <c r="BD150" s="32">
        <v>0.09</v>
      </c>
      <c r="BE150" s="31">
        <v>0.085</v>
      </c>
      <c r="BF150" s="34"/>
      <c r="BG150" s="34"/>
      <c r="BH150" s="34"/>
      <c r="BI150" s="34"/>
      <c r="BJ150" s="34"/>
      <c r="BK150" s="34"/>
      <c r="BL150" s="34"/>
      <c r="BM150" s="34"/>
      <c r="BN150" s="34"/>
      <c r="BO150" s="34"/>
      <c r="BP150" s="34"/>
      <c r="BQ150" s="35">
        <f t="shared" si="1"/>
        <v>2</v>
      </c>
      <c r="BR150" s="106">
        <v>1.8434222441510748</v>
      </c>
      <c r="BS150" s="107">
        <v>0.27180503233100595</v>
      </c>
      <c r="BT150" s="108">
        <v>0.4016131873755119</v>
      </c>
      <c r="BU150" s="109">
        <v>0.088</v>
      </c>
      <c r="BV150" s="37">
        <v>2.9146330000000003</v>
      </c>
      <c r="BW150" s="37">
        <v>1040.1318660000002</v>
      </c>
      <c r="BX150" s="37">
        <v>68.22727699999999</v>
      </c>
      <c r="BY150" s="37">
        <v>1.18769</v>
      </c>
      <c r="BZ150" s="37">
        <v>3.3500414999999997</v>
      </c>
      <c r="CA150" s="37">
        <v>611200.105222</v>
      </c>
      <c r="CB150" s="37">
        <v>1195.0331190000002</v>
      </c>
      <c r="CC150" s="37">
        <v>1.004644</v>
      </c>
      <c r="CD150" s="37">
        <v>2.6752375</v>
      </c>
      <c r="CE150" s="37">
        <v>3959.8304690000004</v>
      </c>
      <c r="CF150" s="37">
        <v>128.6041515</v>
      </c>
      <c r="CG150" s="37">
        <v>1.221055</v>
      </c>
      <c r="CH150" s="37">
        <v>3.4468535</v>
      </c>
      <c r="CI150" s="37">
        <v>5851.2496445</v>
      </c>
      <c r="CJ150" s="2">
        <v>150.0314705</v>
      </c>
      <c r="CK150" s="2">
        <v>1.1348705</v>
      </c>
      <c r="CL150" s="2">
        <v>3.0833209999999998</v>
      </c>
      <c r="CM150" s="40">
        <f t="shared" si="2"/>
        <v>5.142857143</v>
      </c>
      <c r="CN150" s="41">
        <f t="shared" si="3"/>
        <v>5.333333333</v>
      </c>
      <c r="CO150" s="2">
        <v>6.0</v>
      </c>
      <c r="CP150" s="2">
        <v>5.0</v>
      </c>
      <c r="CQ150" s="2">
        <v>2.0</v>
      </c>
      <c r="CR150" s="2">
        <v>6.0</v>
      </c>
      <c r="CS150" s="2">
        <v>6.0</v>
      </c>
      <c r="CT150" s="2">
        <v>5.0</v>
      </c>
      <c r="CU150" s="2">
        <v>6.0</v>
      </c>
      <c r="CV150" s="2">
        <v>6.0</v>
      </c>
      <c r="CW150" s="2">
        <v>6.0</v>
      </c>
      <c r="CX150" s="2">
        <f t="shared" si="4"/>
        <v>9</v>
      </c>
      <c r="CY150" s="42" t="str">
        <f t="shared" ref="CY150:CY154" si="54">IF(OR(CX150&lt;9,CX150=9),"0", "1")</f>
        <v>0</v>
      </c>
      <c r="CZ150" s="42" t="str">
        <f t="shared" si="6"/>
        <v>0</v>
      </c>
      <c r="DA150" s="2">
        <f t="shared" si="7"/>
        <v>1</v>
      </c>
      <c r="DB150" s="42" t="str">
        <f t="shared" si="51"/>
        <v>0</v>
      </c>
      <c r="DC150" s="42" t="str">
        <f t="shared" si="8"/>
        <v>0</v>
      </c>
      <c r="DD150" s="2">
        <v>1.0</v>
      </c>
      <c r="DE150" s="27">
        <v>2.0</v>
      </c>
      <c r="DF150" s="2">
        <v>2.0</v>
      </c>
      <c r="DG150" s="27">
        <v>3.0</v>
      </c>
      <c r="DH150" s="2">
        <v>1.0</v>
      </c>
      <c r="DI150" s="27">
        <v>2.0</v>
      </c>
      <c r="DJ150" s="2">
        <v>0.0</v>
      </c>
      <c r="DK150" s="27">
        <v>1.0</v>
      </c>
      <c r="DL150" s="2">
        <v>0.0</v>
      </c>
      <c r="DM150" s="27">
        <v>1.0</v>
      </c>
      <c r="DN150" s="2">
        <v>0.0</v>
      </c>
      <c r="DO150" s="27">
        <v>1.0</v>
      </c>
      <c r="DP150" s="2">
        <v>1.0</v>
      </c>
      <c r="DQ150" s="27">
        <v>2.0</v>
      </c>
      <c r="DR150" s="2">
        <v>1.0</v>
      </c>
      <c r="DS150" s="27">
        <v>2.0</v>
      </c>
      <c r="DT150" s="2">
        <v>1.0</v>
      </c>
      <c r="DU150" s="27">
        <v>2.0</v>
      </c>
      <c r="DV150" s="2">
        <v>2.0</v>
      </c>
      <c r="DW150" s="27">
        <v>3.0</v>
      </c>
      <c r="DX150" s="2">
        <v>1.0</v>
      </c>
      <c r="DY150" s="27">
        <v>2.0</v>
      </c>
      <c r="DZ150" s="2">
        <v>0.0</v>
      </c>
      <c r="EA150" s="27">
        <v>1.0</v>
      </c>
      <c r="EB150" s="2">
        <v>0.0</v>
      </c>
      <c r="EC150" s="27">
        <v>1.0</v>
      </c>
      <c r="ED150" s="2">
        <v>2.0</v>
      </c>
      <c r="EE150" s="27">
        <v>3.0</v>
      </c>
      <c r="EF150" s="2">
        <v>2.0</v>
      </c>
      <c r="EG150" s="27">
        <v>3.0</v>
      </c>
      <c r="EH150" s="2">
        <v>0.0</v>
      </c>
      <c r="EI150" s="27">
        <v>1.0</v>
      </c>
      <c r="EJ150" s="2" t="s">
        <v>199</v>
      </c>
      <c r="EK150" s="2" t="s">
        <v>587</v>
      </c>
      <c r="EL150" s="37">
        <v>3.0</v>
      </c>
      <c r="EM150" s="37">
        <v>2.0</v>
      </c>
      <c r="EN150" s="37">
        <v>0.0</v>
      </c>
      <c r="EO150" s="37">
        <v>1.0</v>
      </c>
      <c r="EP150" s="37">
        <v>0.0</v>
      </c>
      <c r="EQ150" s="37">
        <v>0.0</v>
      </c>
      <c r="ER150" s="37">
        <v>1.0</v>
      </c>
      <c r="ES150" s="2"/>
      <c r="ET150" s="2"/>
      <c r="EU150" s="2"/>
      <c r="EV150" s="2"/>
      <c r="EW150" s="37">
        <v>1.0</v>
      </c>
      <c r="EX150" s="2" t="s">
        <v>201</v>
      </c>
      <c r="EY150" s="43">
        <v>41426.0</v>
      </c>
      <c r="EZ150" s="2" t="s">
        <v>196</v>
      </c>
      <c r="FA150" s="2" t="s">
        <v>202</v>
      </c>
      <c r="FB150" s="2" t="s">
        <v>203</v>
      </c>
      <c r="FC150" s="2" t="s">
        <v>204</v>
      </c>
      <c r="FD150" s="2" t="s">
        <v>205</v>
      </c>
      <c r="FE150" s="37">
        <v>0.0</v>
      </c>
      <c r="FF150" s="37">
        <v>0.0</v>
      </c>
      <c r="FG150" s="37">
        <v>0.0</v>
      </c>
      <c r="FH150" s="37">
        <v>0.0</v>
      </c>
      <c r="FI150" s="37">
        <v>0.0</v>
      </c>
      <c r="FJ150" s="37">
        <v>0.0</v>
      </c>
      <c r="FK150" s="37">
        <v>1.0</v>
      </c>
      <c r="FL150" s="2"/>
      <c r="FM150" s="2" t="s">
        <v>204</v>
      </c>
      <c r="FN150" s="37">
        <v>0.0</v>
      </c>
      <c r="FO150" s="37">
        <v>0.0</v>
      </c>
      <c r="FP150" s="37">
        <v>1.0</v>
      </c>
      <c r="FQ150" s="37">
        <v>0.0</v>
      </c>
      <c r="FR150" s="37">
        <v>0.0</v>
      </c>
      <c r="FS150" s="37">
        <v>0.0</v>
      </c>
      <c r="FT150" s="37">
        <v>0.0</v>
      </c>
      <c r="FU150" s="2"/>
      <c r="FV150" s="2" t="s">
        <v>280</v>
      </c>
      <c r="FW150" s="37">
        <v>0.0</v>
      </c>
      <c r="FX150" s="37">
        <v>0.0</v>
      </c>
      <c r="FY150" s="37">
        <v>1.0</v>
      </c>
      <c r="FZ150" s="37">
        <v>0.0</v>
      </c>
      <c r="GA150" s="37">
        <v>8.0</v>
      </c>
      <c r="GB150" s="2" t="s">
        <v>270</v>
      </c>
      <c r="GC150" s="2" t="s">
        <v>243</v>
      </c>
      <c r="GD150" s="37">
        <v>4.0</v>
      </c>
      <c r="GE150" s="2"/>
      <c r="GF150" s="2" t="s">
        <v>209</v>
      </c>
      <c r="GG150" s="2"/>
      <c r="GH150" s="45">
        <v>0.0</v>
      </c>
      <c r="GI150" s="45">
        <v>0.0</v>
      </c>
      <c r="GJ150" s="45">
        <v>0.0</v>
      </c>
      <c r="GK150" s="45">
        <v>0.0</v>
      </c>
      <c r="GL150" s="45">
        <f t="shared" si="52"/>
        <v>0</v>
      </c>
      <c r="GM150" s="45">
        <f t="shared" si="53"/>
        <v>0</v>
      </c>
    </row>
    <row r="151" ht="15.75" customHeight="1">
      <c r="A151" s="1">
        <v>195.0</v>
      </c>
      <c r="B151" s="2" t="s">
        <v>212</v>
      </c>
      <c r="D151" s="2" t="s">
        <v>601</v>
      </c>
      <c r="E151" s="2" t="s">
        <v>602</v>
      </c>
      <c r="F151" s="79">
        <v>2.0</v>
      </c>
      <c r="G151" s="2" t="s">
        <v>214</v>
      </c>
      <c r="H151" s="2" t="s">
        <v>583</v>
      </c>
      <c r="I151" s="81">
        <v>1.0</v>
      </c>
      <c r="J151" s="81">
        <v>9.0</v>
      </c>
      <c r="K151" s="2" t="s">
        <v>596</v>
      </c>
      <c r="L151" s="82">
        <v>63285.0</v>
      </c>
      <c r="M151" s="2">
        <v>9040.7</v>
      </c>
      <c r="N151" s="29">
        <v>1.84847238562</v>
      </c>
      <c r="O151" s="30">
        <v>0.26077419215396624</v>
      </c>
      <c r="P151" s="30">
        <v>0.4160411075</v>
      </c>
      <c r="Q151" s="2">
        <v>3.235772</v>
      </c>
      <c r="R151" s="2">
        <v>600843.256098</v>
      </c>
      <c r="S151" s="2">
        <v>1116.252478</v>
      </c>
      <c r="T151" s="2">
        <v>0.982157</v>
      </c>
      <c r="U151" s="2">
        <v>2.728478</v>
      </c>
      <c r="V151" s="2">
        <v>2925.699187</v>
      </c>
      <c r="W151" s="2">
        <v>114.947856</v>
      </c>
      <c r="X151" s="2">
        <v>1.153035</v>
      </c>
      <c r="Y151" s="2">
        <v>3.382995</v>
      </c>
      <c r="Z151" s="2">
        <v>697.504065</v>
      </c>
      <c r="AA151" s="2">
        <v>59.517129</v>
      </c>
      <c r="AB151" s="2">
        <v>1.117758</v>
      </c>
      <c r="AC151" s="2">
        <v>3.264019</v>
      </c>
      <c r="AD151" s="2">
        <v>4834.666667</v>
      </c>
      <c r="AE151" s="2">
        <v>144.033437</v>
      </c>
      <c r="AF151" s="2">
        <v>1.087243</v>
      </c>
      <c r="AG151" s="2">
        <v>3.035543</v>
      </c>
      <c r="AH151" s="31">
        <v>0.09</v>
      </c>
      <c r="AI151" s="29">
        <v>6.777735424850717</v>
      </c>
      <c r="AJ151" s="30">
        <v>0.2485572994146928</v>
      </c>
      <c r="AK151" s="30">
        <v>0.3963708033145507</v>
      </c>
      <c r="AL151" s="80">
        <v>3.170297</v>
      </c>
      <c r="AM151" s="80">
        <v>863347.724752</v>
      </c>
      <c r="AN151" s="80">
        <v>1182.801082</v>
      </c>
      <c r="AO151" s="80">
        <v>0.990479</v>
      </c>
      <c r="AP151" s="80">
        <v>2.668326</v>
      </c>
      <c r="AQ151" s="80">
        <v>3814.188119</v>
      </c>
      <c r="AR151" s="80">
        <v>130.417907</v>
      </c>
      <c r="AS151" s="80">
        <v>1.188626</v>
      </c>
      <c r="AT151" s="80">
        <v>3.422578</v>
      </c>
      <c r="AU151" s="80">
        <v>5134.514851</v>
      </c>
      <c r="AV151" s="80">
        <v>61.286536</v>
      </c>
      <c r="AW151" s="80">
        <v>3.297929</v>
      </c>
      <c r="AX151" s="80">
        <v>1.148592</v>
      </c>
      <c r="AY151" s="80">
        <v>802.321782</v>
      </c>
      <c r="AZ151" s="80">
        <v>146.226064</v>
      </c>
      <c r="BA151" s="80">
        <v>1.117219</v>
      </c>
      <c r="BB151" s="80">
        <v>3.079799</v>
      </c>
      <c r="BC151" s="31">
        <v>0.0845</v>
      </c>
      <c r="BD151" s="32">
        <v>0.09</v>
      </c>
      <c r="BE151" s="31">
        <v>0.09</v>
      </c>
      <c r="BF151" s="31">
        <v>0.108</v>
      </c>
      <c r="BG151" s="31">
        <v>0.088</v>
      </c>
      <c r="BH151" s="31">
        <v>0.098</v>
      </c>
      <c r="BI151" s="34"/>
      <c r="BJ151" s="34"/>
      <c r="BK151" s="34"/>
      <c r="BL151" s="34"/>
      <c r="BM151" s="34"/>
      <c r="BN151" s="34"/>
      <c r="BO151" s="34"/>
      <c r="BP151" s="34"/>
      <c r="BQ151" s="35">
        <f t="shared" si="1"/>
        <v>5</v>
      </c>
      <c r="BR151" s="101">
        <v>1.5933154477376592</v>
      </c>
      <c r="BS151" s="102">
        <v>0.24178489340657935</v>
      </c>
      <c r="BT151" s="103">
        <v>0.43346741067591255</v>
      </c>
      <c r="BU151" s="39">
        <v>0.095</v>
      </c>
      <c r="BV151" s="37">
        <v>3.135229</v>
      </c>
      <c r="BW151" s="37">
        <v>672.9186978</v>
      </c>
      <c r="BX151" s="104">
        <v>54.2291412</v>
      </c>
      <c r="BY151" s="104">
        <v>1.125643</v>
      </c>
      <c r="BZ151" s="104">
        <v>3.2628457999999996</v>
      </c>
      <c r="CA151" s="37">
        <v>650538.1183666</v>
      </c>
      <c r="CB151" s="37">
        <v>1184.9081474</v>
      </c>
      <c r="CC151" s="37">
        <v>0.9678873999999998</v>
      </c>
      <c r="CD151" s="37">
        <v>2.6695166</v>
      </c>
      <c r="CE151" s="37">
        <v>2780.17212</v>
      </c>
      <c r="CF151" s="37">
        <v>110.7200392</v>
      </c>
      <c r="CG151" s="37">
        <v>1.1601426</v>
      </c>
      <c r="CH151" s="37">
        <v>3.3766000000000007</v>
      </c>
      <c r="CI151" s="37">
        <v>4440.0436204</v>
      </c>
      <c r="CJ151" s="2">
        <v>127.83163540000001</v>
      </c>
      <c r="CK151" s="2">
        <v>1.090795</v>
      </c>
      <c r="CL151" s="2">
        <v>3.014836</v>
      </c>
      <c r="CM151" s="40">
        <f t="shared" si="2"/>
        <v>5.142857143</v>
      </c>
      <c r="CN151" s="41">
        <f t="shared" si="3"/>
        <v>4.444444444</v>
      </c>
      <c r="CO151" s="2">
        <v>3.0</v>
      </c>
      <c r="CP151" s="2">
        <v>5.0</v>
      </c>
      <c r="CQ151" s="2">
        <v>6.0</v>
      </c>
      <c r="CR151" s="2">
        <v>5.0</v>
      </c>
      <c r="CS151" s="2">
        <v>6.0</v>
      </c>
      <c r="CT151" s="2">
        <v>5.0</v>
      </c>
      <c r="CU151" s="2">
        <v>6.0</v>
      </c>
      <c r="CV151" s="2">
        <v>3.0</v>
      </c>
      <c r="CW151" s="2">
        <v>1.0</v>
      </c>
      <c r="CX151" s="2">
        <f t="shared" si="4"/>
        <v>5</v>
      </c>
      <c r="CY151" s="42" t="str">
        <f t="shared" si="54"/>
        <v>0</v>
      </c>
      <c r="CZ151" s="42" t="str">
        <f t="shared" si="6"/>
        <v>0</v>
      </c>
      <c r="DA151" s="2">
        <f t="shared" si="7"/>
        <v>0</v>
      </c>
      <c r="DB151" s="42" t="str">
        <f t="shared" si="51"/>
        <v>0</v>
      </c>
      <c r="DC151" s="42" t="str">
        <f t="shared" si="8"/>
        <v>0</v>
      </c>
      <c r="DD151" s="2">
        <v>1.0</v>
      </c>
      <c r="DE151" s="27">
        <v>2.0</v>
      </c>
      <c r="DF151" s="2">
        <v>0.0</v>
      </c>
      <c r="DG151" s="27">
        <v>1.0</v>
      </c>
      <c r="DH151" s="2">
        <v>0.0</v>
      </c>
      <c r="DI151" s="27">
        <v>1.0</v>
      </c>
      <c r="DJ151" s="2">
        <v>1.0</v>
      </c>
      <c r="DK151" s="27">
        <v>2.0</v>
      </c>
      <c r="DL151" s="2">
        <v>1.0</v>
      </c>
      <c r="DM151" s="27">
        <v>2.0</v>
      </c>
      <c r="DN151" s="2">
        <v>1.0</v>
      </c>
      <c r="DO151" s="27">
        <v>2.0</v>
      </c>
      <c r="DP151" s="2">
        <v>1.0</v>
      </c>
      <c r="DQ151" s="27">
        <v>2.0</v>
      </c>
      <c r="DR151" s="2">
        <v>0.0</v>
      </c>
      <c r="DS151" s="27">
        <v>1.0</v>
      </c>
      <c r="DT151" s="2">
        <v>0.0</v>
      </c>
      <c r="DU151" s="27">
        <v>1.0</v>
      </c>
      <c r="DV151" s="2">
        <v>0.0</v>
      </c>
      <c r="DW151" s="27">
        <v>1.0</v>
      </c>
      <c r="DX151" s="2">
        <v>0.0</v>
      </c>
      <c r="DY151" s="27">
        <v>1.0</v>
      </c>
      <c r="DZ151" s="2">
        <v>0.0</v>
      </c>
      <c r="EA151" s="27">
        <v>1.0</v>
      </c>
      <c r="EB151" s="2">
        <v>0.0</v>
      </c>
      <c r="EC151" s="27">
        <v>1.0</v>
      </c>
      <c r="ED151" s="2">
        <v>2.0</v>
      </c>
      <c r="EE151" s="27">
        <v>3.0</v>
      </c>
      <c r="EF151" s="2">
        <v>2.0</v>
      </c>
      <c r="EG151" s="27">
        <v>3.0</v>
      </c>
      <c r="EH151" s="2">
        <v>0.0</v>
      </c>
      <c r="EI151" s="27">
        <v>1.0</v>
      </c>
      <c r="EJ151" s="2" t="s">
        <v>199</v>
      </c>
      <c r="EK151" s="2" t="s">
        <v>587</v>
      </c>
      <c r="EL151" s="37">
        <v>4.0</v>
      </c>
      <c r="EM151" s="37">
        <v>2.0</v>
      </c>
      <c r="EN151" s="37">
        <v>1.0</v>
      </c>
      <c r="EO151" s="37">
        <v>0.0</v>
      </c>
      <c r="EP151" s="37">
        <v>1.0</v>
      </c>
      <c r="EQ151" s="37">
        <v>0.0</v>
      </c>
      <c r="ER151" s="37">
        <v>1.0</v>
      </c>
      <c r="ES151" s="2"/>
      <c r="ET151" s="2"/>
      <c r="EU151" s="2"/>
      <c r="EV151" s="2"/>
      <c r="EW151" s="37">
        <v>2.0</v>
      </c>
      <c r="EX151" s="2" t="s">
        <v>603</v>
      </c>
      <c r="EY151" s="43">
        <v>41518.0</v>
      </c>
      <c r="EZ151" s="2" t="s">
        <v>214</v>
      </c>
      <c r="FA151" s="2" t="s">
        <v>262</v>
      </c>
      <c r="FB151" s="2" t="s">
        <v>203</v>
      </c>
      <c r="FC151" s="2" t="s">
        <v>204</v>
      </c>
      <c r="FD151" s="71" t="s">
        <v>548</v>
      </c>
      <c r="FE151" s="37">
        <v>0.0</v>
      </c>
      <c r="FF151" s="37">
        <v>1.0</v>
      </c>
      <c r="FG151" s="37">
        <v>1.0</v>
      </c>
      <c r="FH151" s="37">
        <v>1.0</v>
      </c>
      <c r="FI151" s="37">
        <v>0.0</v>
      </c>
      <c r="FJ151" s="37">
        <v>0.0</v>
      </c>
      <c r="FK151" s="37">
        <v>0.0</v>
      </c>
      <c r="FL151" s="2"/>
      <c r="FM151" s="71" t="s">
        <v>548</v>
      </c>
      <c r="FN151" s="37">
        <v>1.0</v>
      </c>
      <c r="FO151" s="37">
        <v>1.0</v>
      </c>
      <c r="FP151" s="37">
        <v>0.0</v>
      </c>
      <c r="FQ151" s="37">
        <v>1.0</v>
      </c>
      <c r="FR151" s="37">
        <v>0.0</v>
      </c>
      <c r="FS151" s="37">
        <v>0.0</v>
      </c>
      <c r="FT151" s="37">
        <v>1.0</v>
      </c>
      <c r="FU151" s="2"/>
      <c r="FV151" s="2" t="s">
        <v>280</v>
      </c>
      <c r="FW151" s="37">
        <v>0.0</v>
      </c>
      <c r="FX151" s="37">
        <v>0.0</v>
      </c>
      <c r="FY151" s="37">
        <v>0.0</v>
      </c>
      <c r="FZ151" s="37">
        <v>1.0</v>
      </c>
      <c r="GA151" s="37">
        <v>1.0</v>
      </c>
      <c r="GB151" s="2" t="s">
        <v>270</v>
      </c>
      <c r="GC151" s="2" t="s">
        <v>243</v>
      </c>
      <c r="GD151" s="37">
        <v>4.0</v>
      </c>
      <c r="GE151" s="2"/>
      <c r="GF151" s="2" t="s">
        <v>209</v>
      </c>
      <c r="GG151" s="2"/>
      <c r="GH151" s="45">
        <v>0.0</v>
      </c>
      <c r="GI151" s="45">
        <v>2.0</v>
      </c>
      <c r="GJ151" s="45">
        <v>1.0</v>
      </c>
      <c r="GK151" s="45">
        <v>1.0</v>
      </c>
      <c r="GL151" s="45">
        <f t="shared" si="52"/>
        <v>2</v>
      </c>
      <c r="GM151" s="45">
        <f t="shared" si="53"/>
        <v>2</v>
      </c>
    </row>
    <row r="152" ht="15.75" customHeight="1">
      <c r="A152" s="1">
        <v>196.0</v>
      </c>
      <c r="B152" s="2" t="s">
        <v>259</v>
      </c>
      <c r="D152" s="2" t="s">
        <v>212</v>
      </c>
      <c r="E152" s="2" t="s">
        <v>604</v>
      </c>
      <c r="F152" s="79">
        <v>1.0</v>
      </c>
      <c r="G152" s="2" t="s">
        <v>196</v>
      </c>
      <c r="H152" s="2" t="s">
        <v>583</v>
      </c>
      <c r="I152" s="81">
        <v>1.0</v>
      </c>
      <c r="J152" s="81">
        <v>9.0</v>
      </c>
      <c r="K152" s="2" t="s">
        <v>596</v>
      </c>
      <c r="L152" s="82">
        <v>43891.0</v>
      </c>
      <c r="M152" s="2">
        <v>6270.1</v>
      </c>
      <c r="N152" s="29">
        <v>1.83765904482</v>
      </c>
      <c r="O152" s="30">
        <v>0.27531795725191616</v>
      </c>
      <c r="P152" s="30">
        <v>0.3978072158</v>
      </c>
      <c r="Q152" s="2">
        <v>3.116438</v>
      </c>
      <c r="R152" s="2">
        <v>643401.547945</v>
      </c>
      <c r="S152" s="2">
        <v>1118.911593</v>
      </c>
      <c r="T152" s="2">
        <v>1.025031</v>
      </c>
      <c r="U152" s="2">
        <v>2.730213</v>
      </c>
      <c r="V152" s="2">
        <v>5332.907534</v>
      </c>
      <c r="W152" s="2">
        <v>152.527485</v>
      </c>
      <c r="X152" s="2">
        <v>1.226442</v>
      </c>
      <c r="Y152" s="2">
        <v>3.498206</v>
      </c>
      <c r="Z152" s="2">
        <v>1147.856164</v>
      </c>
      <c r="AA152" s="2">
        <v>75.199664</v>
      </c>
      <c r="AB152" s="2">
        <v>1.175344</v>
      </c>
      <c r="AC152" s="2">
        <v>3.392633</v>
      </c>
      <c r="AD152" s="2">
        <v>6755.294521</v>
      </c>
      <c r="AE152" s="2">
        <v>174.177755</v>
      </c>
      <c r="AF152" s="2">
        <v>1.138704</v>
      </c>
      <c r="AG152" s="2">
        <v>3.153622</v>
      </c>
      <c r="AH152" s="31">
        <v>0.085</v>
      </c>
      <c r="AI152" s="29">
        <v>6.711476887008359</v>
      </c>
      <c r="AJ152" s="30">
        <v>0.22986725720835885</v>
      </c>
      <c r="AK152" s="30">
        <v>0.3847465592239022</v>
      </c>
      <c r="AL152" s="80">
        <v>3.062802</v>
      </c>
      <c r="AM152" s="80">
        <v>608052.549758</v>
      </c>
      <c r="AN152" s="80">
        <v>1156.94245</v>
      </c>
      <c r="AO152" s="80">
        <v>0.97208</v>
      </c>
      <c r="AP152" s="80">
        <v>2.653715</v>
      </c>
      <c r="AQ152" s="80">
        <v>3472.989372</v>
      </c>
      <c r="AR152" s="80">
        <v>125.223099</v>
      </c>
      <c r="AS152" s="80">
        <v>1.183103</v>
      </c>
      <c r="AT152" s="80">
        <v>3.419186</v>
      </c>
      <c r="AU152" s="80">
        <v>5172.102415</v>
      </c>
      <c r="AV152" s="80">
        <v>61.471875</v>
      </c>
      <c r="AW152" s="80">
        <v>3.299723</v>
      </c>
      <c r="AX152" s="80">
        <v>1.153484</v>
      </c>
      <c r="AY152" s="80">
        <v>825.655072</v>
      </c>
      <c r="AZ152" s="80">
        <v>143.699489</v>
      </c>
      <c r="BA152" s="80">
        <v>1.11079</v>
      </c>
      <c r="BB152" s="80">
        <v>3.063745</v>
      </c>
      <c r="BC152" s="31">
        <v>0.0885</v>
      </c>
      <c r="BD152" s="32">
        <v>0.09</v>
      </c>
      <c r="BE152" s="31">
        <v>0.085</v>
      </c>
      <c r="BF152" s="31">
        <v>0.086</v>
      </c>
      <c r="BG152" s="31">
        <v>0.104</v>
      </c>
      <c r="BH152" s="31">
        <v>0.087</v>
      </c>
      <c r="BI152" s="33">
        <v>0.08</v>
      </c>
      <c r="BJ152" s="33">
        <v>0.104</v>
      </c>
      <c r="BK152" s="33">
        <v>0.087</v>
      </c>
      <c r="BL152" s="34"/>
      <c r="BM152" s="34"/>
      <c r="BN152" s="34"/>
      <c r="BO152" s="34"/>
      <c r="BP152" s="34"/>
      <c r="BQ152" s="35">
        <f t="shared" si="1"/>
        <v>8</v>
      </c>
      <c r="BR152" s="101">
        <v>1.745527177713724</v>
      </c>
      <c r="BS152" s="102">
        <v>0.27206196373632296</v>
      </c>
      <c r="BT152" s="103">
        <v>0.0</v>
      </c>
      <c r="BU152" s="39">
        <v>0.09</v>
      </c>
      <c r="BV152" s="104">
        <v>3.1106131250000004</v>
      </c>
      <c r="BW152" s="104">
        <v>877.49259975</v>
      </c>
      <c r="BX152" s="104">
        <v>64.009061875</v>
      </c>
      <c r="BY152" s="104">
        <v>1.160817375</v>
      </c>
      <c r="BZ152" s="104">
        <v>3.3396359999999996</v>
      </c>
      <c r="CA152" s="37">
        <v>665961.8307780001</v>
      </c>
      <c r="CB152" s="37">
        <v>1188.46718075</v>
      </c>
      <c r="CC152" s="37">
        <v>0.99781325</v>
      </c>
      <c r="CD152" s="37">
        <v>2.671527625</v>
      </c>
      <c r="CE152" s="37">
        <v>4054.5138755000003</v>
      </c>
      <c r="CF152" s="37">
        <v>132.08762599999997</v>
      </c>
      <c r="CG152" s="37">
        <v>1.205166375</v>
      </c>
      <c r="CH152" s="37">
        <v>3.4410472500000004</v>
      </c>
      <c r="CI152" s="37">
        <v>5468.3056845</v>
      </c>
      <c r="CJ152" s="2">
        <v>149.6580415</v>
      </c>
      <c r="CK152" s="2">
        <v>1.12302875</v>
      </c>
      <c r="CL152" s="2">
        <v>3.0883614999999995</v>
      </c>
      <c r="CM152" s="40">
        <f t="shared" si="2"/>
        <v>4</v>
      </c>
      <c r="CN152" s="41">
        <f t="shared" si="3"/>
        <v>4.444444444</v>
      </c>
      <c r="CO152" s="2">
        <v>6.0</v>
      </c>
      <c r="CP152" s="2">
        <v>6.0</v>
      </c>
      <c r="CQ152" s="2">
        <v>1.0</v>
      </c>
      <c r="CR152" s="2">
        <v>1.0</v>
      </c>
      <c r="CS152" s="2">
        <v>6.0</v>
      </c>
      <c r="CT152" s="2">
        <v>2.0</v>
      </c>
      <c r="CU152" s="2">
        <v>6.0</v>
      </c>
      <c r="CV152" s="2">
        <v>6.0</v>
      </c>
      <c r="CW152" s="2">
        <v>6.0</v>
      </c>
      <c r="CX152" s="2">
        <f t="shared" si="4"/>
        <v>3</v>
      </c>
      <c r="CY152" s="42" t="str">
        <f t="shared" si="54"/>
        <v>0</v>
      </c>
      <c r="CZ152" s="42" t="str">
        <f t="shared" si="6"/>
        <v>0</v>
      </c>
      <c r="DA152" s="2">
        <f t="shared" si="7"/>
        <v>2</v>
      </c>
      <c r="DB152" s="42" t="str">
        <f t="shared" si="51"/>
        <v>0</v>
      </c>
      <c r="DC152" s="42" t="str">
        <f t="shared" si="8"/>
        <v>0</v>
      </c>
      <c r="DD152" s="2">
        <v>1.0</v>
      </c>
      <c r="DE152" s="27">
        <v>2.0</v>
      </c>
      <c r="DF152" s="2">
        <v>0.0</v>
      </c>
      <c r="DG152" s="27">
        <v>1.0</v>
      </c>
      <c r="DH152" s="2">
        <v>1.0</v>
      </c>
      <c r="DI152" s="27">
        <v>2.0</v>
      </c>
      <c r="DJ152" s="2">
        <v>0.0</v>
      </c>
      <c r="DK152" s="27">
        <v>1.0</v>
      </c>
      <c r="DL152" s="2">
        <v>1.0</v>
      </c>
      <c r="DM152" s="27">
        <v>2.0</v>
      </c>
      <c r="DN152" s="2">
        <v>0.0</v>
      </c>
      <c r="DO152" s="27">
        <v>1.0</v>
      </c>
      <c r="DP152" s="2">
        <v>0.0</v>
      </c>
      <c r="DQ152" s="27">
        <v>1.0</v>
      </c>
      <c r="DR152" s="2">
        <v>0.0</v>
      </c>
      <c r="DS152" s="27">
        <v>1.0</v>
      </c>
      <c r="DT152" s="2">
        <v>0.0</v>
      </c>
      <c r="DU152" s="27">
        <v>1.0</v>
      </c>
      <c r="DV152" s="2">
        <v>0.0</v>
      </c>
      <c r="DW152" s="27">
        <v>1.0</v>
      </c>
      <c r="DX152" s="2">
        <v>0.0</v>
      </c>
      <c r="DY152" s="27">
        <v>1.0</v>
      </c>
      <c r="DZ152" s="2">
        <v>0.0</v>
      </c>
      <c r="EA152" s="27">
        <v>1.0</v>
      </c>
      <c r="EB152" s="2">
        <v>2.0</v>
      </c>
      <c r="EC152" s="27">
        <v>3.0</v>
      </c>
      <c r="ED152" s="2">
        <v>0.0</v>
      </c>
      <c r="EE152" s="27">
        <v>1.0</v>
      </c>
      <c r="EF152" s="2">
        <v>0.0</v>
      </c>
      <c r="EG152" s="27">
        <v>1.0</v>
      </c>
      <c r="EH152" s="2">
        <v>2.0</v>
      </c>
      <c r="EI152" s="27">
        <v>3.0</v>
      </c>
      <c r="EJ152" s="2" t="s">
        <v>199</v>
      </c>
      <c r="EK152" s="2" t="s">
        <v>585</v>
      </c>
      <c r="EL152" s="37">
        <v>4.0</v>
      </c>
      <c r="EM152" s="37">
        <v>3.0</v>
      </c>
      <c r="EN152" s="37">
        <v>0.0</v>
      </c>
      <c r="EO152" s="37">
        <v>1.0</v>
      </c>
      <c r="EP152" s="37">
        <v>1.0</v>
      </c>
      <c r="EQ152" s="37">
        <v>0.0</v>
      </c>
      <c r="ER152" s="37">
        <v>0.0</v>
      </c>
      <c r="ES152" s="37">
        <v>1.0</v>
      </c>
      <c r="ET152" s="37">
        <v>0.0</v>
      </c>
      <c r="EU152" s="37">
        <v>0.0</v>
      </c>
      <c r="EV152" s="2"/>
      <c r="EW152" s="37">
        <v>0.0</v>
      </c>
      <c r="EX152" s="2" t="s">
        <v>242</v>
      </c>
      <c r="EY152" s="46">
        <v>41579.0</v>
      </c>
      <c r="EZ152" s="2" t="s">
        <v>196</v>
      </c>
      <c r="FA152" s="24"/>
      <c r="FB152" s="2" t="s">
        <v>326</v>
      </c>
      <c r="FC152" s="2" t="s">
        <v>205</v>
      </c>
      <c r="FD152" s="2" t="s">
        <v>205</v>
      </c>
      <c r="FE152" s="37">
        <v>0.0</v>
      </c>
      <c r="FF152" s="37">
        <v>0.0</v>
      </c>
      <c r="FG152" s="37">
        <v>0.0</v>
      </c>
      <c r="FH152" s="37">
        <v>0.0</v>
      </c>
      <c r="FI152" s="37">
        <v>0.0</v>
      </c>
      <c r="FJ152" s="37">
        <v>0.0</v>
      </c>
      <c r="FK152" s="37">
        <v>1.0</v>
      </c>
      <c r="FL152" s="2"/>
      <c r="FM152" s="2" t="s">
        <v>205</v>
      </c>
      <c r="FN152" s="37">
        <v>0.0</v>
      </c>
      <c r="FO152" s="37">
        <v>0.0</v>
      </c>
      <c r="FP152" s="37">
        <v>0.0</v>
      </c>
      <c r="FQ152" s="37">
        <v>0.0</v>
      </c>
      <c r="FR152" s="37">
        <v>0.0</v>
      </c>
      <c r="FS152" s="37">
        <v>0.0</v>
      </c>
      <c r="FT152" s="37">
        <v>1.0</v>
      </c>
      <c r="FU152" s="2"/>
      <c r="FV152" s="2" t="s">
        <v>206</v>
      </c>
      <c r="FW152" s="37">
        <v>1.0</v>
      </c>
      <c r="FX152" s="37">
        <v>0.0</v>
      </c>
      <c r="FY152" s="37">
        <v>0.0</v>
      </c>
      <c r="FZ152" s="37">
        <v>0.0</v>
      </c>
      <c r="GA152" s="37">
        <v>-1.0</v>
      </c>
      <c r="GB152" s="2" t="s">
        <v>298</v>
      </c>
      <c r="GC152" s="2" t="s">
        <v>208</v>
      </c>
      <c r="GD152" s="37">
        <v>4.0</v>
      </c>
      <c r="GE152" s="2"/>
      <c r="GF152" s="2" t="s">
        <v>209</v>
      </c>
      <c r="GG152" s="2"/>
      <c r="GH152" s="45">
        <v>2.0</v>
      </c>
      <c r="GI152" s="45">
        <v>1.0</v>
      </c>
      <c r="GJ152" s="45">
        <v>3.0</v>
      </c>
      <c r="GK152" s="45">
        <v>0.0</v>
      </c>
      <c r="GL152" s="45">
        <f t="shared" si="52"/>
        <v>3</v>
      </c>
      <c r="GM152" s="45">
        <f t="shared" si="53"/>
        <v>3</v>
      </c>
    </row>
    <row r="153" ht="15.75" customHeight="1">
      <c r="A153" s="1">
        <v>197.0</v>
      </c>
      <c r="B153" s="2" t="s">
        <v>192</v>
      </c>
      <c r="C153" s="81"/>
      <c r="D153" s="2" t="s">
        <v>605</v>
      </c>
      <c r="E153" s="81" t="s">
        <v>606</v>
      </c>
      <c r="F153" s="2">
        <v>1.0</v>
      </c>
      <c r="G153" s="2" t="s">
        <v>196</v>
      </c>
      <c r="H153" s="2" t="s">
        <v>583</v>
      </c>
      <c r="I153" s="81">
        <v>1.0</v>
      </c>
      <c r="J153" s="81">
        <v>9.0</v>
      </c>
      <c r="K153" s="2" t="s">
        <v>596</v>
      </c>
      <c r="L153" s="82">
        <v>31938.0</v>
      </c>
      <c r="M153" s="2">
        <v>5323.0</v>
      </c>
      <c r="N153" s="29">
        <v>1.78347900324</v>
      </c>
      <c r="O153" s="30">
        <v>0.22260015800512528</v>
      </c>
      <c r="P153" s="30">
        <v>0.337881922</v>
      </c>
      <c r="Q153" s="2">
        <v>3.18705</v>
      </c>
      <c r="R153" s="2">
        <v>417508.323741</v>
      </c>
      <c r="S153" s="2">
        <v>1054.978159</v>
      </c>
      <c r="T153" s="2">
        <v>0.99604</v>
      </c>
      <c r="U153" s="2">
        <v>2.688489</v>
      </c>
      <c r="V153" s="2">
        <v>4844.435252</v>
      </c>
      <c r="W153" s="2">
        <v>150.297658</v>
      </c>
      <c r="X153" s="2">
        <v>1.212387</v>
      </c>
      <c r="Y153" s="2">
        <v>3.49133</v>
      </c>
      <c r="Z153" s="2">
        <v>936.694245</v>
      </c>
      <c r="AA153" s="2">
        <v>73.036897</v>
      </c>
      <c r="AB153" s="2">
        <v>1.165707</v>
      </c>
      <c r="AC153" s="2">
        <v>3.390556</v>
      </c>
      <c r="AD153" s="2">
        <v>6263.151079</v>
      </c>
      <c r="AE153" s="2">
        <v>168.928065</v>
      </c>
      <c r="AF153" s="2">
        <v>1.130643</v>
      </c>
      <c r="AG153" s="2">
        <v>3.138721</v>
      </c>
      <c r="AH153" s="31">
        <v>0.08</v>
      </c>
      <c r="AI153" s="29">
        <v>5.4624051195899685</v>
      </c>
      <c r="AJ153" s="30">
        <v>0.228433207944678</v>
      </c>
      <c r="AK153" s="30">
        <v>0.3824868611664388</v>
      </c>
      <c r="AL153" s="80">
        <v>3.069971</v>
      </c>
      <c r="AM153" s="80">
        <v>549706.522838</v>
      </c>
      <c r="AN153" s="80">
        <v>1096.529849</v>
      </c>
      <c r="AO153" s="80">
        <v>0.957521</v>
      </c>
      <c r="AP153" s="80">
        <v>2.61958</v>
      </c>
      <c r="AQ153" s="80">
        <v>3181.901846</v>
      </c>
      <c r="AR153" s="80">
        <v>115.869328</v>
      </c>
      <c r="AS153" s="80">
        <v>1.171461</v>
      </c>
      <c r="AT153" s="80">
        <v>3.396714</v>
      </c>
      <c r="AU153" s="80">
        <v>5252.33139</v>
      </c>
      <c r="AV153" s="80">
        <v>58.820022</v>
      </c>
      <c r="AW153" s="80">
        <v>3.243946</v>
      </c>
      <c r="AX153" s="80">
        <v>1.136783</v>
      </c>
      <c r="AY153" s="80">
        <v>808.879495</v>
      </c>
      <c r="AZ153" s="80">
        <v>137.908126</v>
      </c>
      <c r="BA153" s="80">
        <v>1.096835</v>
      </c>
      <c r="BB153" s="80">
        <v>3.008086</v>
      </c>
      <c r="BC153" s="31">
        <v>0.1035</v>
      </c>
      <c r="BD153" s="32">
        <v>0.09</v>
      </c>
      <c r="BE153" s="31">
        <v>0.08</v>
      </c>
      <c r="BF153" s="31">
        <v>0.084</v>
      </c>
      <c r="BG153" s="31">
        <v>0.082</v>
      </c>
      <c r="BH153" s="31">
        <v>0.087</v>
      </c>
      <c r="BI153" s="33">
        <v>0.083</v>
      </c>
      <c r="BJ153" s="33"/>
      <c r="BK153" s="33"/>
      <c r="BL153" s="33"/>
      <c r="BM153" s="33"/>
      <c r="BN153" s="33"/>
      <c r="BO153" s="33"/>
      <c r="BP153" s="33"/>
      <c r="BQ153" s="35">
        <f t="shared" si="1"/>
        <v>6</v>
      </c>
      <c r="BR153" s="101">
        <v>1.8237220531140526</v>
      </c>
      <c r="BS153" s="102">
        <v>0.25009729332670755</v>
      </c>
      <c r="BT153" s="103">
        <v>0.3783550005753725</v>
      </c>
      <c r="BU153" s="39">
        <v>0.084</v>
      </c>
      <c r="BV153" s="104">
        <v>3.2922458333333338</v>
      </c>
      <c r="BW153" s="104">
        <v>748.5046206666666</v>
      </c>
      <c r="BX153" s="104">
        <v>62.583611</v>
      </c>
      <c r="BY153" s="104">
        <v>1.1375583333333332</v>
      </c>
      <c r="BZ153" s="104">
        <v>3.312879333333333</v>
      </c>
      <c r="CA153" s="37">
        <v>640652.6565998333</v>
      </c>
      <c r="CB153" s="37">
        <v>1159.7563556666666</v>
      </c>
      <c r="CC153" s="37">
        <v>0.9791881666666665</v>
      </c>
      <c r="CD153" s="37">
        <v>2.6553048333333336</v>
      </c>
      <c r="CE153" s="37">
        <v>3686.4953675</v>
      </c>
      <c r="CF153" s="37">
        <v>132.92611666666667</v>
      </c>
      <c r="CG153" s="37">
        <v>1.1762301666666668</v>
      </c>
      <c r="CH153" s="37">
        <v>3.4293678333333335</v>
      </c>
      <c r="CI153" s="37">
        <v>5077.8345795000005</v>
      </c>
      <c r="CJ153" s="2">
        <v>153.3508095</v>
      </c>
      <c r="CK153" s="2">
        <v>1.1042966666666667</v>
      </c>
      <c r="CL153" s="2">
        <v>3.0836321666666664</v>
      </c>
      <c r="CM153" s="73">
        <f t="shared" si="2"/>
        <v>5.857142857</v>
      </c>
      <c r="CN153" s="74">
        <f t="shared" si="3"/>
        <v>5.666666667</v>
      </c>
      <c r="CO153" s="27">
        <v>6.0</v>
      </c>
      <c r="CP153" s="27">
        <v>6.0</v>
      </c>
      <c r="CQ153" s="27">
        <v>6.0</v>
      </c>
      <c r="CR153" s="27">
        <v>5.0</v>
      </c>
      <c r="CS153" s="27">
        <v>6.0</v>
      </c>
      <c r="CT153" s="27">
        <v>6.0</v>
      </c>
      <c r="CU153" s="27">
        <v>6.0</v>
      </c>
      <c r="CV153" s="27">
        <v>5.0</v>
      </c>
      <c r="CW153" s="27">
        <v>5.0</v>
      </c>
      <c r="CX153" s="27">
        <f t="shared" si="4"/>
        <v>8</v>
      </c>
      <c r="CY153" s="75" t="str">
        <f t="shared" si="54"/>
        <v>0</v>
      </c>
      <c r="CZ153" s="75" t="str">
        <f t="shared" si="6"/>
        <v>0</v>
      </c>
      <c r="DA153" s="27">
        <f t="shared" si="7"/>
        <v>1</v>
      </c>
      <c r="DB153" s="75" t="str">
        <f t="shared" si="51"/>
        <v>0</v>
      </c>
      <c r="DC153" s="75" t="str">
        <f t="shared" si="8"/>
        <v>0</v>
      </c>
      <c r="DD153" s="27">
        <v>0.0</v>
      </c>
      <c r="DE153" s="27">
        <v>1.0</v>
      </c>
      <c r="DF153" s="27">
        <v>1.0</v>
      </c>
      <c r="DG153" s="27">
        <v>2.0</v>
      </c>
      <c r="DH153" s="27">
        <v>0.0</v>
      </c>
      <c r="DI153" s="27">
        <v>1.0</v>
      </c>
      <c r="DJ153" s="27">
        <v>0.0</v>
      </c>
      <c r="DK153" s="27">
        <v>1.0</v>
      </c>
      <c r="DL153" s="27">
        <v>1.0</v>
      </c>
      <c r="DM153" s="27">
        <v>2.0</v>
      </c>
      <c r="DN153" s="27">
        <v>1.0</v>
      </c>
      <c r="DO153" s="27">
        <v>2.0</v>
      </c>
      <c r="DP153" s="27">
        <v>1.0</v>
      </c>
      <c r="DQ153" s="27">
        <v>2.0</v>
      </c>
      <c r="DR153" s="27">
        <v>2.0</v>
      </c>
      <c r="DS153" s="27">
        <v>3.0</v>
      </c>
      <c r="DT153" s="27">
        <v>0.0</v>
      </c>
      <c r="DU153" s="27">
        <v>1.0</v>
      </c>
      <c r="DV153" s="27">
        <v>2.0</v>
      </c>
      <c r="DW153" s="27">
        <v>3.0</v>
      </c>
      <c r="DX153" s="27">
        <v>1.0</v>
      </c>
      <c r="DY153" s="27">
        <v>2.0</v>
      </c>
      <c r="DZ153" s="27">
        <v>0.0</v>
      </c>
      <c r="EA153" s="27">
        <v>1.0</v>
      </c>
      <c r="EB153" s="27">
        <v>0.0</v>
      </c>
      <c r="EC153" s="27">
        <v>1.0</v>
      </c>
      <c r="ED153" s="27">
        <v>2.0</v>
      </c>
      <c r="EE153" s="27">
        <v>3.0</v>
      </c>
      <c r="EF153" s="27">
        <v>2.0</v>
      </c>
      <c r="EG153" s="27">
        <v>3.0</v>
      </c>
      <c r="EH153" s="27">
        <v>0.0</v>
      </c>
      <c r="EI153" s="27">
        <v>1.0</v>
      </c>
      <c r="EJ153" s="2" t="s">
        <v>238</v>
      </c>
      <c r="EK153" s="2" t="s">
        <v>585</v>
      </c>
      <c r="EL153" s="37">
        <v>4.0</v>
      </c>
      <c r="EM153" s="37">
        <v>2.0</v>
      </c>
      <c r="EN153" s="37">
        <v>0.0</v>
      </c>
      <c r="EO153" s="37">
        <v>1.0</v>
      </c>
      <c r="EP153" s="37">
        <v>1.0</v>
      </c>
      <c r="EQ153" s="37">
        <v>0.0</v>
      </c>
      <c r="ER153" s="37">
        <v>1.0</v>
      </c>
      <c r="ES153" s="2"/>
      <c r="ET153" s="2"/>
      <c r="EU153" s="2"/>
      <c r="EV153" s="2"/>
      <c r="EW153" s="37">
        <v>2.0</v>
      </c>
      <c r="EX153" s="2" t="s">
        <v>201</v>
      </c>
      <c r="EY153" s="43">
        <v>41487.0</v>
      </c>
      <c r="EZ153" s="2" t="s">
        <v>196</v>
      </c>
      <c r="FA153" s="24"/>
      <c r="FB153" s="24"/>
      <c r="FC153" s="24"/>
      <c r="FD153" s="24"/>
      <c r="FE153" s="24"/>
      <c r="FF153" s="24"/>
      <c r="FG153" s="24"/>
      <c r="FH153" s="24"/>
      <c r="FI153" s="24"/>
      <c r="FJ153" s="24"/>
      <c r="FK153" s="24"/>
      <c r="FL153" s="24"/>
      <c r="FM153" s="2" t="s">
        <v>205</v>
      </c>
      <c r="FN153" s="37">
        <v>0.0</v>
      </c>
      <c r="FO153" s="37">
        <v>0.0</v>
      </c>
      <c r="FP153" s="37">
        <v>0.0</v>
      </c>
      <c r="FQ153" s="37">
        <v>0.0</v>
      </c>
      <c r="FR153" s="37">
        <v>0.0</v>
      </c>
      <c r="FS153" s="37">
        <v>0.0</v>
      </c>
      <c r="FT153" s="37">
        <v>1.0</v>
      </c>
      <c r="FU153" s="2"/>
      <c r="FV153" s="2" t="s">
        <v>206</v>
      </c>
      <c r="FW153" s="37">
        <v>0.0</v>
      </c>
      <c r="FX153" s="37">
        <v>1.0</v>
      </c>
      <c r="FY153" s="37">
        <v>1.0</v>
      </c>
      <c r="FZ153" s="37">
        <v>0.0</v>
      </c>
      <c r="GA153" s="37">
        <v>4.0</v>
      </c>
      <c r="GB153" s="2" t="s">
        <v>207</v>
      </c>
      <c r="GC153" s="2" t="s">
        <v>243</v>
      </c>
      <c r="GD153" s="37">
        <v>4.0</v>
      </c>
      <c r="GE153" s="2"/>
      <c r="GF153" s="2" t="s">
        <v>209</v>
      </c>
      <c r="GG153" s="2"/>
      <c r="GH153" s="45">
        <v>1.0</v>
      </c>
      <c r="GI153" s="45">
        <v>2.0</v>
      </c>
      <c r="GJ153" s="45">
        <v>1.0</v>
      </c>
      <c r="GK153" s="45">
        <v>0.0</v>
      </c>
      <c r="GL153" s="45">
        <f t="shared" si="52"/>
        <v>3</v>
      </c>
      <c r="GM153" s="45">
        <f t="shared" si="53"/>
        <v>1</v>
      </c>
    </row>
    <row r="154" ht="15.75" customHeight="1">
      <c r="A154" s="1">
        <v>198.0</v>
      </c>
      <c r="B154" s="2" t="s">
        <v>192</v>
      </c>
      <c r="C154" s="2"/>
      <c r="D154" s="2" t="s">
        <v>400</v>
      </c>
      <c r="E154" s="2" t="s">
        <v>607</v>
      </c>
      <c r="F154" s="2">
        <v>2.0</v>
      </c>
      <c r="G154" s="2" t="s">
        <v>214</v>
      </c>
      <c r="H154" s="2" t="s">
        <v>583</v>
      </c>
      <c r="I154" s="81">
        <v>1.0</v>
      </c>
      <c r="J154" s="81">
        <v>9.0</v>
      </c>
      <c r="K154" s="2" t="s">
        <v>608</v>
      </c>
      <c r="L154" s="82">
        <v>44810.0</v>
      </c>
      <c r="M154" s="2">
        <v>6401.4</v>
      </c>
      <c r="N154" s="29">
        <v>1.667486</v>
      </c>
      <c r="O154" s="30">
        <v>0.308</v>
      </c>
      <c r="P154" s="30">
        <v>0.308</v>
      </c>
      <c r="Q154" s="2">
        <v>2.912121</v>
      </c>
      <c r="R154" s="2">
        <v>639323.230303</v>
      </c>
      <c r="S154" s="2">
        <v>1133.851002</v>
      </c>
      <c r="T154" s="2">
        <v>1.022812</v>
      </c>
      <c r="U154" s="2">
        <v>2.739963</v>
      </c>
      <c r="V154" s="2">
        <v>3854.457576</v>
      </c>
      <c r="W154" s="2">
        <v>129.610769</v>
      </c>
      <c r="X154" s="2">
        <v>1.20846</v>
      </c>
      <c r="Y154" s="2">
        <v>3.440153</v>
      </c>
      <c r="Z154" s="2">
        <v>1105.178788</v>
      </c>
      <c r="AA154" s="2">
        <v>68.762874</v>
      </c>
      <c r="AB154" s="2">
        <v>1.17533</v>
      </c>
      <c r="AC154" s="2">
        <v>3.331213</v>
      </c>
      <c r="AD154" s="2">
        <v>6122.830303</v>
      </c>
      <c r="AE154" s="2">
        <v>150.55171</v>
      </c>
      <c r="AF154" s="2">
        <v>1.130976</v>
      </c>
      <c r="AG154" s="2">
        <v>3.077379</v>
      </c>
      <c r="AH154" s="31">
        <v>0.095</v>
      </c>
      <c r="AI154" s="29">
        <v>6.473754267388535</v>
      </c>
      <c r="AJ154" s="30">
        <v>0.246987984944805</v>
      </c>
      <c r="AK154" s="30">
        <v>0.41704483064054004</v>
      </c>
      <c r="AL154" s="80">
        <v>3.097959</v>
      </c>
      <c r="AM154" s="80">
        <v>647474.843878</v>
      </c>
      <c r="AN154" s="80">
        <v>1176.279213</v>
      </c>
      <c r="AO154" s="80">
        <v>0.980202</v>
      </c>
      <c r="AP154" s="80">
        <v>2.664641</v>
      </c>
      <c r="AQ154" s="80">
        <v>3540.733673</v>
      </c>
      <c r="AR154" s="80">
        <v>124.124217</v>
      </c>
      <c r="AS154" s="80">
        <v>1.189139</v>
      </c>
      <c r="AT154" s="80">
        <v>3.414706</v>
      </c>
      <c r="AU154" s="80">
        <v>5162.414286</v>
      </c>
      <c r="AV154" s="80">
        <v>60.985721</v>
      </c>
      <c r="AW154" s="80">
        <v>3.305477</v>
      </c>
      <c r="AX154" s="80">
        <v>1.155224</v>
      </c>
      <c r="AY154" s="80">
        <v>827.557143</v>
      </c>
      <c r="AZ154" s="80">
        <v>141.199513</v>
      </c>
      <c r="BA154" s="80">
        <v>1.118953</v>
      </c>
      <c r="BB154" s="80">
        <v>3.067184</v>
      </c>
      <c r="BC154" s="31">
        <v>0.09</v>
      </c>
      <c r="BD154" s="32">
        <v>0.09</v>
      </c>
      <c r="BE154" s="31">
        <v>0.095</v>
      </c>
      <c r="BF154" s="31">
        <v>0.087</v>
      </c>
      <c r="BG154" s="31">
        <v>0.082</v>
      </c>
      <c r="BH154" s="31">
        <v>0.09</v>
      </c>
      <c r="BI154" s="33">
        <v>0.101</v>
      </c>
      <c r="BJ154" s="33"/>
      <c r="BK154" s="33"/>
      <c r="BL154" s="33"/>
      <c r="BM154" s="33"/>
      <c r="BN154" s="33"/>
      <c r="BO154" s="33"/>
      <c r="BP154" s="33"/>
      <c r="BQ154" s="35">
        <f t="shared" si="1"/>
        <v>6</v>
      </c>
      <c r="BR154" s="101">
        <v>1.7040729395869825</v>
      </c>
      <c r="BS154" s="102">
        <v>0.2541002475946886</v>
      </c>
      <c r="BT154" s="103">
        <v>0.4158407950915172</v>
      </c>
      <c r="BU154" s="39">
        <v>0.091</v>
      </c>
      <c r="BV154" s="104">
        <v>2.944168166666666</v>
      </c>
      <c r="BW154" s="104">
        <v>964.0533253333333</v>
      </c>
      <c r="BX154" s="104">
        <v>64.63718716666666</v>
      </c>
      <c r="BY154" s="104">
        <v>1.1799636666666666</v>
      </c>
      <c r="BZ154" s="104">
        <v>3.3410971666666662</v>
      </c>
      <c r="CA154" s="37">
        <v>629751.725131</v>
      </c>
      <c r="CB154" s="37">
        <v>1188.1267216666665</v>
      </c>
      <c r="CC154" s="37">
        <v>1.0023294999999999</v>
      </c>
      <c r="CD154" s="37">
        <v>2.6713353333333334</v>
      </c>
      <c r="CE154" s="37">
        <v>3887.190086</v>
      </c>
      <c r="CF154" s="37">
        <v>127.61725733333334</v>
      </c>
      <c r="CG154" s="37">
        <v>1.2190695</v>
      </c>
      <c r="CH154" s="37">
        <v>3.4422643333333336</v>
      </c>
      <c r="CI154" s="37">
        <v>5669.639691666667</v>
      </c>
      <c r="CJ154" s="2">
        <v>143.13564399999998</v>
      </c>
      <c r="CK154" s="2">
        <v>1.1339533333333331</v>
      </c>
      <c r="CL154" s="2">
        <v>3.0743840000000002</v>
      </c>
      <c r="CM154" s="40">
        <f t="shared" si="2"/>
        <v>3.285714286</v>
      </c>
      <c r="CN154" s="41">
        <f t="shared" si="3"/>
        <v>3.555555556</v>
      </c>
      <c r="CO154" s="2">
        <v>5.0</v>
      </c>
      <c r="CP154" s="2">
        <v>2.0</v>
      </c>
      <c r="CQ154" s="2">
        <v>6.0</v>
      </c>
      <c r="CR154" s="2">
        <v>1.0</v>
      </c>
      <c r="CS154" s="2">
        <v>5.0</v>
      </c>
      <c r="CT154" s="2">
        <v>3.0</v>
      </c>
      <c r="CU154" s="2">
        <v>1.0</v>
      </c>
      <c r="CV154" s="2">
        <v>3.0</v>
      </c>
      <c r="CW154" s="2">
        <v>6.0</v>
      </c>
      <c r="CX154" s="2">
        <f t="shared" si="4"/>
        <v>9</v>
      </c>
      <c r="CY154" s="42" t="str">
        <f t="shared" si="54"/>
        <v>0</v>
      </c>
      <c r="CZ154" s="42" t="str">
        <f t="shared" si="6"/>
        <v>0</v>
      </c>
      <c r="DA154" s="2">
        <f t="shared" si="7"/>
        <v>0</v>
      </c>
      <c r="DB154" s="42" t="str">
        <f t="shared" si="51"/>
        <v>0</v>
      </c>
      <c r="DC154" s="42" t="str">
        <f t="shared" si="8"/>
        <v>0</v>
      </c>
      <c r="DD154" s="2">
        <v>0.0</v>
      </c>
      <c r="DE154" s="27">
        <v>1.0</v>
      </c>
      <c r="DF154" s="110">
        <v>1.0</v>
      </c>
      <c r="DG154" s="27">
        <v>2.0</v>
      </c>
      <c r="DH154" s="2">
        <v>1.0</v>
      </c>
      <c r="DI154" s="27">
        <v>2.0</v>
      </c>
      <c r="DJ154" s="2">
        <v>0.0</v>
      </c>
      <c r="DK154" s="27">
        <v>1.0</v>
      </c>
      <c r="DL154" s="2">
        <v>0.0</v>
      </c>
      <c r="DM154" s="27">
        <v>1.0</v>
      </c>
      <c r="DN154" s="2">
        <v>2.0</v>
      </c>
      <c r="DO154" s="27">
        <v>3.0</v>
      </c>
      <c r="DP154" s="2">
        <v>2.0</v>
      </c>
      <c r="DQ154" s="27">
        <v>3.0</v>
      </c>
      <c r="DR154" s="2">
        <v>1.0</v>
      </c>
      <c r="DS154" s="27">
        <v>2.0</v>
      </c>
      <c r="DT154" s="2">
        <v>0.0</v>
      </c>
      <c r="DU154" s="27">
        <v>1.0</v>
      </c>
      <c r="DV154" s="2">
        <v>2.0</v>
      </c>
      <c r="DW154" s="27">
        <v>3.0</v>
      </c>
      <c r="DX154" s="2">
        <v>0.0</v>
      </c>
      <c r="DY154" s="27">
        <v>1.0</v>
      </c>
      <c r="DZ154" s="2">
        <v>0.0</v>
      </c>
      <c r="EA154" s="27">
        <v>1.0</v>
      </c>
      <c r="EB154" s="2">
        <v>0.0</v>
      </c>
      <c r="EC154" s="27">
        <v>1.0</v>
      </c>
      <c r="ED154" s="2">
        <v>2.0</v>
      </c>
      <c r="EE154" s="27">
        <v>3.0</v>
      </c>
      <c r="EF154" s="2">
        <v>0.0</v>
      </c>
      <c r="EG154" s="27">
        <v>1.0</v>
      </c>
      <c r="EH154" s="2">
        <v>1.0</v>
      </c>
      <c r="EI154" s="27">
        <v>2.0</v>
      </c>
      <c r="EJ154" s="2" t="s">
        <v>199</v>
      </c>
      <c r="EK154" s="2" t="s">
        <v>587</v>
      </c>
      <c r="EL154" s="37">
        <v>3.0</v>
      </c>
      <c r="EM154" s="37">
        <v>2.0</v>
      </c>
      <c r="EN154" s="37">
        <v>0.0</v>
      </c>
      <c r="EO154" s="37">
        <v>1.0</v>
      </c>
      <c r="EP154" s="37">
        <v>0.0</v>
      </c>
      <c r="EQ154" s="37">
        <v>0.0</v>
      </c>
      <c r="ER154" s="37">
        <v>1.0</v>
      </c>
      <c r="ES154" s="2"/>
      <c r="ET154" s="2"/>
      <c r="EU154" s="2"/>
      <c r="EV154" s="2"/>
      <c r="EW154" s="37">
        <v>1.0</v>
      </c>
      <c r="EX154" s="2" t="s">
        <v>201</v>
      </c>
      <c r="EY154" s="43">
        <v>41395.0</v>
      </c>
      <c r="EZ154" s="2" t="s">
        <v>214</v>
      </c>
      <c r="FA154" s="2" t="s">
        <v>262</v>
      </c>
      <c r="FB154" s="2" t="s">
        <v>203</v>
      </c>
      <c r="FC154" s="2" t="s">
        <v>205</v>
      </c>
      <c r="FD154" s="2" t="s">
        <v>205</v>
      </c>
      <c r="FE154" s="37">
        <v>0.0</v>
      </c>
      <c r="FF154" s="37">
        <v>0.0</v>
      </c>
      <c r="FG154" s="37">
        <v>0.0</v>
      </c>
      <c r="FH154" s="37">
        <v>0.0</v>
      </c>
      <c r="FI154" s="37">
        <v>0.0</v>
      </c>
      <c r="FJ154" s="37">
        <v>0.0</v>
      </c>
      <c r="FK154" s="37">
        <v>1.0</v>
      </c>
      <c r="FL154" s="2"/>
      <c r="FM154" s="2" t="s">
        <v>205</v>
      </c>
      <c r="FN154" s="37">
        <v>0.0</v>
      </c>
      <c r="FO154" s="37">
        <v>0.0</v>
      </c>
      <c r="FP154" s="37">
        <v>0.0</v>
      </c>
      <c r="FQ154" s="37">
        <v>0.0</v>
      </c>
      <c r="FR154" s="37">
        <v>0.0</v>
      </c>
      <c r="FS154" s="37">
        <v>0.0</v>
      </c>
      <c r="FT154" s="37">
        <v>1.0</v>
      </c>
      <c r="FU154" s="2"/>
      <c r="FV154" s="2" t="s">
        <v>206</v>
      </c>
      <c r="FW154" s="37">
        <v>1.0</v>
      </c>
      <c r="FX154" s="37">
        <v>0.0</v>
      </c>
      <c r="FY154" s="37">
        <v>1.0</v>
      </c>
      <c r="FZ154" s="37">
        <v>0.0</v>
      </c>
      <c r="GA154" s="37">
        <v>1.0</v>
      </c>
      <c r="GB154" s="2" t="s">
        <v>298</v>
      </c>
      <c r="GC154" s="2" t="s">
        <v>243</v>
      </c>
      <c r="GD154" s="37">
        <v>4.0</v>
      </c>
      <c r="GE154" s="2"/>
      <c r="GF154" s="2" t="s">
        <v>209</v>
      </c>
      <c r="GG154" s="2"/>
      <c r="GH154" s="45">
        <v>0.0</v>
      </c>
      <c r="GI154" s="45">
        <v>1.0</v>
      </c>
      <c r="GJ154" s="45">
        <v>3.0</v>
      </c>
      <c r="GK154" s="45">
        <v>0.0</v>
      </c>
      <c r="GL154" s="45">
        <f t="shared" si="52"/>
        <v>1</v>
      </c>
      <c r="GM154" s="45">
        <f t="shared" si="53"/>
        <v>3</v>
      </c>
    </row>
    <row r="155" ht="15.75" customHeight="1">
      <c r="A155" s="1">
        <v>199.0</v>
      </c>
      <c r="B155" s="2" t="s">
        <v>292</v>
      </c>
      <c r="C155" s="2"/>
      <c r="D155" s="2" t="s">
        <v>212</v>
      </c>
      <c r="E155" s="2" t="s">
        <v>609</v>
      </c>
      <c r="F155" s="2">
        <v>2.0</v>
      </c>
      <c r="G155" s="2" t="s">
        <v>214</v>
      </c>
      <c r="H155" s="2" t="s">
        <v>583</v>
      </c>
      <c r="I155" s="81">
        <v>1.0</v>
      </c>
      <c r="J155" s="81">
        <v>9.0</v>
      </c>
      <c r="K155" s="2" t="s">
        <v>608</v>
      </c>
      <c r="L155" s="82">
        <v>52690.0</v>
      </c>
      <c r="M155" s="2">
        <v>7527.1</v>
      </c>
      <c r="N155" s="29">
        <v>1.84710296173</v>
      </c>
      <c r="O155" s="30">
        <v>0.2720621411645219</v>
      </c>
      <c r="P155" s="30">
        <v>0.4008926715</v>
      </c>
      <c r="Q155" s="2">
        <v>3.003205</v>
      </c>
      <c r="R155" s="2">
        <v>587835.073718</v>
      </c>
      <c r="S155" s="2">
        <v>1124.362931</v>
      </c>
      <c r="T155" s="2">
        <v>1.028284</v>
      </c>
      <c r="U155" s="2">
        <v>2.733771</v>
      </c>
      <c r="V155" s="2">
        <v>4661.63141</v>
      </c>
      <c r="W155" s="2">
        <v>141.469207</v>
      </c>
      <c r="X155" s="2">
        <v>1.23351</v>
      </c>
      <c r="Y155" s="2">
        <v>3.480443</v>
      </c>
      <c r="Z155" s="2">
        <v>1173.00641</v>
      </c>
      <c r="AA155" s="2">
        <v>74.076993</v>
      </c>
      <c r="AB155" s="2">
        <v>1.187829</v>
      </c>
      <c r="AC155" s="2">
        <v>3.369227</v>
      </c>
      <c r="AD155" s="2">
        <v>6381.74359</v>
      </c>
      <c r="AE155" s="2">
        <v>163.401317</v>
      </c>
      <c r="AF155" s="2">
        <v>1.144471</v>
      </c>
      <c r="AG155" s="2">
        <v>3.121114</v>
      </c>
      <c r="AH155" s="31">
        <v>0.085</v>
      </c>
      <c r="AI155" s="29">
        <v>6.784055908857484</v>
      </c>
      <c r="AJ155" s="30">
        <v>0.24670392168011424</v>
      </c>
      <c r="AK155" s="30">
        <v>0.3968134268406553</v>
      </c>
      <c r="AL155" s="80">
        <v>3.076255</v>
      </c>
      <c r="AM155" s="80">
        <v>641090.021236</v>
      </c>
      <c r="AN155" s="80">
        <v>1164.656737</v>
      </c>
      <c r="AO155" s="80">
        <v>0.973954</v>
      </c>
      <c r="AP155" s="80">
        <v>2.658074</v>
      </c>
      <c r="AQ155" s="80">
        <v>3547.921815</v>
      </c>
      <c r="AR155" s="80">
        <v>125.27044</v>
      </c>
      <c r="AS155" s="80">
        <v>1.184697</v>
      </c>
      <c r="AT155" s="80">
        <v>3.41877</v>
      </c>
      <c r="AU155" s="80">
        <v>5168.444015</v>
      </c>
      <c r="AV155" s="80">
        <v>61.473481</v>
      </c>
      <c r="AW155" s="80">
        <v>3.307323</v>
      </c>
      <c r="AX155" s="80">
        <v>1.153089</v>
      </c>
      <c r="AY155" s="80">
        <v>826.26834</v>
      </c>
      <c r="AZ155" s="80">
        <v>143.304815</v>
      </c>
      <c r="BA155" s="80">
        <v>1.113035</v>
      </c>
      <c r="BB155" s="80">
        <v>3.06922</v>
      </c>
      <c r="BC155" s="31">
        <v>0.0875</v>
      </c>
      <c r="BD155" s="32">
        <v>0.09</v>
      </c>
      <c r="BE155" s="31">
        <v>0.085</v>
      </c>
      <c r="BF155" s="31">
        <v>0.087</v>
      </c>
      <c r="BG155" s="31">
        <v>0.084</v>
      </c>
      <c r="BH155" s="31">
        <v>0.094</v>
      </c>
      <c r="BI155" s="33">
        <v>0.082</v>
      </c>
      <c r="BJ155" s="33">
        <v>0.082</v>
      </c>
      <c r="BK155" s="33">
        <v>0.101</v>
      </c>
      <c r="BL155" s="33"/>
      <c r="BM155" s="33"/>
      <c r="BN155" s="33"/>
      <c r="BO155" s="33"/>
      <c r="BP155" s="33"/>
      <c r="BQ155" s="35">
        <f t="shared" si="1"/>
        <v>8</v>
      </c>
      <c r="BR155" s="101">
        <v>1.7875715950584694</v>
      </c>
      <c r="BS155" s="102">
        <v>0.26517187620589006</v>
      </c>
      <c r="BT155" s="103">
        <v>0.41642049305297807</v>
      </c>
      <c r="BU155" s="39">
        <v>0.088</v>
      </c>
      <c r="BV155" s="104">
        <v>3.0417106250000003</v>
      </c>
      <c r="BW155" s="104">
        <v>927.0683207499999</v>
      </c>
      <c r="BX155" s="104">
        <v>65.299583625</v>
      </c>
      <c r="BY155" s="104">
        <v>1.172738125</v>
      </c>
      <c r="BZ155" s="104">
        <v>3.3449625</v>
      </c>
      <c r="CA155" s="37">
        <v>620139.183705</v>
      </c>
      <c r="CB155" s="37">
        <v>1183.1185565</v>
      </c>
      <c r="CC155" s="37">
        <v>0.999571875</v>
      </c>
      <c r="CD155" s="37">
        <v>2.668505375</v>
      </c>
      <c r="CE155" s="37">
        <v>4076.439621125</v>
      </c>
      <c r="CF155" s="37">
        <v>131.792292875</v>
      </c>
      <c r="CG155" s="37">
        <v>1.215812</v>
      </c>
      <c r="CH155" s="37">
        <v>3.4481617499999997</v>
      </c>
      <c r="CI155" s="37">
        <v>5622.939172125</v>
      </c>
      <c r="CJ155" s="2">
        <v>149.26890099999997</v>
      </c>
      <c r="CK155" s="2">
        <v>1.130427125</v>
      </c>
      <c r="CL155" s="2">
        <v>3.088571</v>
      </c>
      <c r="CM155" s="40">
        <f t="shared" si="2"/>
        <v>4.285714286</v>
      </c>
      <c r="CN155" s="41">
        <f t="shared" si="3"/>
        <v>4.555555556</v>
      </c>
      <c r="CO155" s="2">
        <v>4.0</v>
      </c>
      <c r="CP155" s="2">
        <v>4.0</v>
      </c>
      <c r="CQ155" s="2">
        <v>3.0</v>
      </c>
      <c r="CR155" s="2">
        <v>6.0</v>
      </c>
      <c r="CS155" s="2">
        <v>4.0</v>
      </c>
      <c r="CT155" s="2">
        <v>4.0</v>
      </c>
      <c r="CU155" s="2">
        <v>5.0</v>
      </c>
      <c r="CV155" s="2">
        <v>5.0</v>
      </c>
      <c r="CW155" s="2">
        <v>6.0</v>
      </c>
      <c r="CX155" s="2">
        <f t="shared" si="4"/>
        <v>14</v>
      </c>
      <c r="CY155" s="42">
        <v>2.0</v>
      </c>
      <c r="CZ155" s="42" t="str">
        <f t="shared" si="6"/>
        <v>1</v>
      </c>
      <c r="DA155" s="2">
        <f t="shared" si="7"/>
        <v>2</v>
      </c>
      <c r="DB155" s="42" t="str">
        <f t="shared" si="51"/>
        <v>0</v>
      </c>
      <c r="DC155" s="42" t="str">
        <f t="shared" si="8"/>
        <v>0</v>
      </c>
      <c r="DD155" s="2">
        <v>2.0</v>
      </c>
      <c r="DE155" s="27">
        <v>3.0</v>
      </c>
      <c r="DF155" s="2">
        <v>1.0</v>
      </c>
      <c r="DG155" s="27">
        <v>2.0</v>
      </c>
      <c r="DH155" s="2">
        <v>1.0</v>
      </c>
      <c r="DI155" s="27">
        <v>2.0</v>
      </c>
      <c r="DJ155" s="2">
        <v>1.0</v>
      </c>
      <c r="DK155" s="27">
        <v>2.0</v>
      </c>
      <c r="DL155" s="2">
        <v>2.0</v>
      </c>
      <c r="DM155" s="27">
        <v>3.0</v>
      </c>
      <c r="DN155" s="2">
        <v>2.0</v>
      </c>
      <c r="DO155" s="27">
        <v>3.0</v>
      </c>
      <c r="DP155" s="2">
        <v>2.0</v>
      </c>
      <c r="DQ155" s="27">
        <v>3.0</v>
      </c>
      <c r="DR155" s="2">
        <v>2.0</v>
      </c>
      <c r="DS155" s="27">
        <v>3.0</v>
      </c>
      <c r="DT155" s="2">
        <v>1.0</v>
      </c>
      <c r="DU155" s="27">
        <v>2.0</v>
      </c>
      <c r="DV155" s="2">
        <v>0.0</v>
      </c>
      <c r="DW155" s="27">
        <v>1.0</v>
      </c>
      <c r="DX155" s="2">
        <v>1.0</v>
      </c>
      <c r="DY155" s="27">
        <v>2.0</v>
      </c>
      <c r="DZ155" s="2">
        <v>0.0</v>
      </c>
      <c r="EA155" s="27">
        <v>1.0</v>
      </c>
      <c r="EB155" s="2">
        <v>1.0</v>
      </c>
      <c r="EC155" s="27">
        <v>2.0</v>
      </c>
      <c r="ED155" s="2">
        <v>2.0</v>
      </c>
      <c r="EE155" s="27">
        <v>3.0</v>
      </c>
      <c r="EF155" s="2">
        <v>2.0</v>
      </c>
      <c r="EG155" s="27">
        <v>3.0</v>
      </c>
      <c r="EH155" s="2">
        <v>0.0</v>
      </c>
      <c r="EI155" s="27">
        <v>1.0</v>
      </c>
      <c r="EJ155" s="2" t="s">
        <v>199</v>
      </c>
      <c r="EK155" s="2" t="s">
        <v>587</v>
      </c>
      <c r="EL155" s="37">
        <v>4.0</v>
      </c>
      <c r="EM155" s="37">
        <v>2.0</v>
      </c>
      <c r="EN155" s="37">
        <v>0.0</v>
      </c>
      <c r="EO155" s="37">
        <v>0.0</v>
      </c>
      <c r="EP155" s="37">
        <v>1.0</v>
      </c>
      <c r="EQ155" s="37">
        <v>1.0</v>
      </c>
      <c r="ER155" s="37">
        <v>1.0</v>
      </c>
      <c r="ES155" s="2"/>
      <c r="ET155" s="2"/>
      <c r="EU155" s="2"/>
      <c r="EV155" s="2"/>
      <c r="EW155" s="37">
        <v>2.0</v>
      </c>
      <c r="EX155" s="2" t="s">
        <v>201</v>
      </c>
      <c r="EY155" s="43">
        <v>41426.0</v>
      </c>
      <c r="EZ155" s="2" t="s">
        <v>214</v>
      </c>
      <c r="FA155" s="2" t="s">
        <v>262</v>
      </c>
      <c r="FB155" s="2" t="s">
        <v>203</v>
      </c>
      <c r="FC155" s="2" t="s">
        <v>204</v>
      </c>
      <c r="FD155" s="2" t="s">
        <v>205</v>
      </c>
      <c r="FE155" s="37">
        <v>0.0</v>
      </c>
      <c r="FF155" s="37">
        <v>0.0</v>
      </c>
      <c r="FG155" s="37">
        <v>0.0</v>
      </c>
      <c r="FH155" s="37">
        <v>0.0</v>
      </c>
      <c r="FI155" s="37">
        <v>0.0</v>
      </c>
      <c r="FJ155" s="37">
        <v>0.0</v>
      </c>
      <c r="FK155" s="37">
        <v>1.0</v>
      </c>
      <c r="FL155" s="2"/>
      <c r="FM155" s="2" t="s">
        <v>205</v>
      </c>
      <c r="FN155" s="37">
        <v>0.0</v>
      </c>
      <c r="FO155" s="37">
        <v>0.0</v>
      </c>
      <c r="FP155" s="37">
        <v>0.0</v>
      </c>
      <c r="FQ155" s="37">
        <v>0.0</v>
      </c>
      <c r="FR155" s="37">
        <v>0.0</v>
      </c>
      <c r="FS155" s="37">
        <v>0.0</v>
      </c>
      <c r="FT155" s="37">
        <v>1.0</v>
      </c>
      <c r="FU155" s="2"/>
      <c r="FV155" s="2" t="s">
        <v>280</v>
      </c>
      <c r="FW155" s="37">
        <v>0.0</v>
      </c>
      <c r="FX155" s="37">
        <v>0.0</v>
      </c>
      <c r="FY155" s="37">
        <v>1.0</v>
      </c>
      <c r="FZ155" s="37">
        <v>0.0</v>
      </c>
      <c r="GA155" s="37">
        <v>7.0</v>
      </c>
      <c r="GB155" s="2" t="s">
        <v>270</v>
      </c>
      <c r="GC155" s="2" t="s">
        <v>263</v>
      </c>
      <c r="GD155" s="37">
        <v>4.0</v>
      </c>
      <c r="GE155" s="2"/>
      <c r="GF155" s="2" t="s">
        <v>209</v>
      </c>
      <c r="GG155" s="2"/>
      <c r="GH155" s="45">
        <v>0.0</v>
      </c>
      <c r="GI155" s="45">
        <v>2.0</v>
      </c>
      <c r="GJ155" s="45">
        <v>6.0</v>
      </c>
      <c r="GK155" s="45">
        <v>0.0</v>
      </c>
      <c r="GL155" s="45">
        <f t="shared" si="52"/>
        <v>2</v>
      </c>
      <c r="GM155" s="45">
        <f t="shared" si="53"/>
        <v>6</v>
      </c>
    </row>
    <row r="156" ht="15.75" customHeight="1">
      <c r="A156" s="1">
        <v>200.0</v>
      </c>
      <c r="B156" s="2" t="s">
        <v>467</v>
      </c>
      <c r="C156" s="2" t="s">
        <v>409</v>
      </c>
      <c r="D156" s="2" t="s">
        <v>230</v>
      </c>
      <c r="E156" s="81" t="s">
        <v>610</v>
      </c>
      <c r="F156" s="79">
        <v>2.0</v>
      </c>
      <c r="G156" s="2" t="s">
        <v>214</v>
      </c>
      <c r="H156" s="2" t="s">
        <v>583</v>
      </c>
      <c r="I156" s="81">
        <v>1.0</v>
      </c>
      <c r="J156" s="81">
        <v>9.0</v>
      </c>
      <c r="K156" s="2" t="s">
        <v>608</v>
      </c>
      <c r="L156" s="82">
        <v>46400.0</v>
      </c>
      <c r="M156" s="2">
        <v>6628.6</v>
      </c>
      <c r="N156" s="29">
        <v>1.656629</v>
      </c>
      <c r="O156" s="30">
        <v>0.209</v>
      </c>
      <c r="P156" s="30">
        <v>0.209</v>
      </c>
      <c r="Q156" s="2">
        <v>2.740741</v>
      </c>
      <c r="R156" s="2">
        <v>624726.88604</v>
      </c>
      <c r="S156" s="2">
        <v>1103.140239</v>
      </c>
      <c r="T156" s="2">
        <v>1.048131</v>
      </c>
      <c r="U156" s="2">
        <v>2.719921</v>
      </c>
      <c r="V156" s="2">
        <v>5236.592593</v>
      </c>
      <c r="W156" s="2">
        <v>146.283584</v>
      </c>
      <c r="X156" s="2">
        <v>1.265744</v>
      </c>
      <c r="Y156" s="2">
        <v>3.504322</v>
      </c>
      <c r="Z156" s="2">
        <v>1379.131054</v>
      </c>
      <c r="AA156" s="2">
        <v>77.804381</v>
      </c>
      <c r="AB156" s="2">
        <v>1.226823</v>
      </c>
      <c r="AC156" s="2">
        <v>3.394034</v>
      </c>
      <c r="AD156" s="2">
        <v>8089.34188</v>
      </c>
      <c r="AE156" s="2">
        <v>165.393331</v>
      </c>
      <c r="AF156" s="2">
        <v>1.174564</v>
      </c>
      <c r="AG156" s="2">
        <v>3.128042</v>
      </c>
      <c r="AH156" s="31">
        <v>0.09</v>
      </c>
      <c r="AI156" s="29">
        <v>5.95552048169785</v>
      </c>
      <c r="AJ156" s="30">
        <v>0.266312548178535</v>
      </c>
      <c r="AK156" s="30">
        <v>0.4523254211049231</v>
      </c>
      <c r="AL156" s="80">
        <v>3.040241</v>
      </c>
      <c r="AM156" s="80">
        <v>754172.648893</v>
      </c>
      <c r="AN156" s="80">
        <v>1158.167591</v>
      </c>
      <c r="AO156" s="80">
        <v>0.984171</v>
      </c>
      <c r="AP156" s="80">
        <v>2.654407</v>
      </c>
      <c r="AQ156" s="80">
        <v>3411.45674</v>
      </c>
      <c r="AR156" s="80">
        <v>120.935879</v>
      </c>
      <c r="AS156" s="80">
        <v>1.18251</v>
      </c>
      <c r="AT156" s="80">
        <v>3.410136</v>
      </c>
      <c r="AU156" s="80">
        <v>5049.215292</v>
      </c>
      <c r="AV156" s="80">
        <v>58.621052</v>
      </c>
      <c r="AW156" s="80">
        <v>3.299172</v>
      </c>
      <c r="AX156" s="80">
        <v>1.144682</v>
      </c>
      <c r="AY156" s="80">
        <v>794.93662</v>
      </c>
      <c r="AZ156" s="80">
        <v>135.280506</v>
      </c>
      <c r="BA156" s="80">
        <v>1.109792</v>
      </c>
      <c r="BB156" s="80">
        <v>3.051773</v>
      </c>
      <c r="BC156" s="31">
        <v>0.0955</v>
      </c>
      <c r="BD156" s="32">
        <v>0.09</v>
      </c>
      <c r="BE156" s="31">
        <v>0.09</v>
      </c>
      <c r="BF156" s="31">
        <v>0.089</v>
      </c>
      <c r="BG156" s="31">
        <v>0.101</v>
      </c>
      <c r="BH156" s="34"/>
      <c r="BI156" s="34"/>
      <c r="BJ156" s="34"/>
      <c r="BK156" s="34"/>
      <c r="BL156" s="34"/>
      <c r="BM156" s="34"/>
      <c r="BN156" s="34"/>
      <c r="BO156" s="34"/>
      <c r="BP156" s="34"/>
      <c r="BQ156" s="35">
        <f t="shared" si="1"/>
        <v>4</v>
      </c>
      <c r="BR156" s="101">
        <v>1.6478713348442475</v>
      </c>
      <c r="BS156" s="102">
        <v>0.23826920375407215</v>
      </c>
      <c r="BT156" s="103">
        <v>0.4249806778515897</v>
      </c>
      <c r="BU156" s="39">
        <v>0.093</v>
      </c>
      <c r="BV156" s="104">
        <v>2.9251549999999997</v>
      </c>
      <c r="BW156" s="104">
        <v>957.83877875</v>
      </c>
      <c r="BX156" s="111">
        <v>63.567539749999995</v>
      </c>
      <c r="BY156" s="104">
        <v>1.18129625</v>
      </c>
      <c r="BZ156" s="104">
        <v>3.34691075</v>
      </c>
      <c r="CA156" s="37">
        <v>651459.78681</v>
      </c>
      <c r="CB156" s="37">
        <v>1178.3467919999998</v>
      </c>
      <c r="CC156" s="37">
        <v>1.0016725</v>
      </c>
      <c r="CD156" s="37">
        <v>2.6658092499999997</v>
      </c>
      <c r="CE156" s="37">
        <v>3952.0606617500002</v>
      </c>
      <c r="CF156" s="37">
        <v>127.11580825000001</v>
      </c>
      <c r="CG156" s="37">
        <v>1.221359</v>
      </c>
      <c r="CH156" s="37">
        <v>3.4426162500000004</v>
      </c>
      <c r="CI156" s="37">
        <v>5720.83210225</v>
      </c>
      <c r="CJ156" s="2">
        <v>139.6211745</v>
      </c>
      <c r="CK156" s="2">
        <v>1.1355095</v>
      </c>
      <c r="CL156" s="2">
        <v>3.07209975</v>
      </c>
      <c r="CM156" s="40">
        <f t="shared" si="2"/>
        <v>4.285714286</v>
      </c>
      <c r="CN156" s="41">
        <f t="shared" si="3"/>
        <v>4.555555556</v>
      </c>
      <c r="CO156" s="2">
        <v>6.0</v>
      </c>
      <c r="CP156" s="2">
        <v>5.0</v>
      </c>
      <c r="CQ156" s="2">
        <v>1.0</v>
      </c>
      <c r="CR156" s="2">
        <v>1.0</v>
      </c>
      <c r="CS156" s="2">
        <v>6.0</v>
      </c>
      <c r="CT156" s="2">
        <v>6.0</v>
      </c>
      <c r="CU156" s="2">
        <v>5.0</v>
      </c>
      <c r="CV156" s="2">
        <v>5.0</v>
      </c>
      <c r="CW156" s="2">
        <v>6.0</v>
      </c>
      <c r="CX156" s="2">
        <f t="shared" si="4"/>
        <v>5</v>
      </c>
      <c r="CY156" s="42" t="str">
        <f t="shared" ref="CY156:CY164" si="55">IF(OR(CX156&lt;9,CX156=9),"0", "1")</f>
        <v>0</v>
      </c>
      <c r="CZ156" s="42" t="str">
        <f t="shared" si="6"/>
        <v>0</v>
      </c>
      <c r="DA156" s="2">
        <f t="shared" si="7"/>
        <v>1</v>
      </c>
      <c r="DB156" s="42" t="str">
        <f t="shared" si="51"/>
        <v>0</v>
      </c>
      <c r="DC156" s="42" t="str">
        <f t="shared" si="8"/>
        <v>0</v>
      </c>
      <c r="DD156" s="2">
        <v>1.0</v>
      </c>
      <c r="DE156" s="27">
        <v>2.0</v>
      </c>
      <c r="DF156" s="2">
        <v>0.0</v>
      </c>
      <c r="DG156" s="27">
        <v>1.0</v>
      </c>
      <c r="DH156" s="2">
        <v>1.0</v>
      </c>
      <c r="DI156" s="27">
        <v>2.0</v>
      </c>
      <c r="DJ156" s="2">
        <v>0.0</v>
      </c>
      <c r="DK156" s="27">
        <v>1.0</v>
      </c>
      <c r="DL156" s="2">
        <v>0.0</v>
      </c>
      <c r="DM156" s="27">
        <v>1.0</v>
      </c>
      <c r="DN156" s="2">
        <v>0.0</v>
      </c>
      <c r="DO156" s="27">
        <v>1.0</v>
      </c>
      <c r="DP156" s="2">
        <v>1.0</v>
      </c>
      <c r="DQ156" s="27">
        <v>2.0</v>
      </c>
      <c r="DR156" s="2">
        <v>0.0</v>
      </c>
      <c r="DS156" s="27">
        <v>1.0</v>
      </c>
      <c r="DT156" s="2">
        <v>1.0</v>
      </c>
      <c r="DU156" s="27">
        <v>2.0</v>
      </c>
      <c r="DV156" s="2">
        <v>1.0</v>
      </c>
      <c r="DW156" s="27">
        <v>2.0</v>
      </c>
      <c r="DX156" s="2">
        <v>0.0</v>
      </c>
      <c r="DY156" s="27">
        <v>1.0</v>
      </c>
      <c r="DZ156" s="2">
        <v>1.0</v>
      </c>
      <c r="EA156" s="27">
        <v>2.0</v>
      </c>
      <c r="EB156" s="2">
        <v>0.0</v>
      </c>
      <c r="EC156" s="27">
        <v>1.0</v>
      </c>
      <c r="ED156" s="2">
        <v>0.0</v>
      </c>
      <c r="EE156" s="27">
        <v>1.0</v>
      </c>
      <c r="EF156" s="2">
        <v>0.0</v>
      </c>
      <c r="EG156" s="27">
        <v>1.0</v>
      </c>
      <c r="EH156" s="2">
        <v>2.0</v>
      </c>
      <c r="EI156" s="27">
        <v>3.0</v>
      </c>
      <c r="EJ156" s="2" t="s">
        <v>199</v>
      </c>
      <c r="EK156" s="2" t="s">
        <v>585</v>
      </c>
      <c r="EL156" s="37">
        <v>5.0</v>
      </c>
      <c r="EM156" s="37">
        <v>2.0</v>
      </c>
      <c r="EN156" s="37">
        <v>1.0</v>
      </c>
      <c r="EO156" s="37">
        <v>1.0</v>
      </c>
      <c r="EP156" s="37">
        <v>1.0</v>
      </c>
      <c r="EQ156" s="37">
        <v>0.0</v>
      </c>
      <c r="ER156" s="37">
        <v>0.0</v>
      </c>
      <c r="ES156" s="37">
        <v>1.0</v>
      </c>
      <c r="ET156" s="37">
        <v>0.0</v>
      </c>
      <c r="EU156" s="37">
        <v>0.0</v>
      </c>
      <c r="EV156" s="2"/>
      <c r="EW156" s="37">
        <v>2.0</v>
      </c>
      <c r="EX156" s="2" t="s">
        <v>201</v>
      </c>
      <c r="EY156" s="43">
        <v>41456.0</v>
      </c>
      <c r="EZ156" s="2" t="s">
        <v>214</v>
      </c>
      <c r="FA156" s="2" t="s">
        <v>262</v>
      </c>
      <c r="FB156" s="2" t="s">
        <v>203</v>
      </c>
      <c r="FC156" s="2" t="s">
        <v>343</v>
      </c>
      <c r="FD156" s="2" t="s">
        <v>205</v>
      </c>
      <c r="FE156" s="37">
        <v>0.0</v>
      </c>
      <c r="FF156" s="37">
        <v>0.0</v>
      </c>
      <c r="FG156" s="37">
        <v>0.0</v>
      </c>
      <c r="FH156" s="37">
        <v>0.0</v>
      </c>
      <c r="FI156" s="37">
        <v>0.0</v>
      </c>
      <c r="FJ156" s="37">
        <v>0.0</v>
      </c>
      <c r="FK156" s="37">
        <v>1.0</v>
      </c>
      <c r="FL156" s="2"/>
      <c r="FM156" s="2" t="s">
        <v>205</v>
      </c>
      <c r="FN156" s="37">
        <v>0.0</v>
      </c>
      <c r="FO156" s="37">
        <v>0.0</v>
      </c>
      <c r="FP156" s="37">
        <v>0.0</v>
      </c>
      <c r="FQ156" s="37">
        <v>0.0</v>
      </c>
      <c r="FR156" s="37">
        <v>0.0</v>
      </c>
      <c r="FS156" s="37">
        <v>0.0</v>
      </c>
      <c r="FT156" s="37">
        <v>1.0</v>
      </c>
      <c r="FU156" s="2"/>
      <c r="FV156" s="2" t="s">
        <v>206</v>
      </c>
      <c r="FW156" s="37">
        <v>0.0</v>
      </c>
      <c r="FX156" s="37">
        <v>1.0</v>
      </c>
      <c r="FY156" s="37">
        <v>1.0</v>
      </c>
      <c r="FZ156" s="37">
        <v>0.0</v>
      </c>
      <c r="GA156" s="37">
        <v>1.0</v>
      </c>
      <c r="GB156" s="2" t="s">
        <v>270</v>
      </c>
      <c r="GC156" s="2" t="s">
        <v>263</v>
      </c>
      <c r="GD156" s="37">
        <v>4.0</v>
      </c>
      <c r="GE156" s="2"/>
      <c r="GF156" s="2" t="s">
        <v>209</v>
      </c>
      <c r="GG156" s="2"/>
      <c r="GH156" s="45">
        <v>0.0</v>
      </c>
      <c r="GI156" s="45">
        <v>0.0</v>
      </c>
      <c r="GJ156" s="45">
        <v>2.0</v>
      </c>
      <c r="GK156" s="45">
        <v>0.0</v>
      </c>
      <c r="GL156" s="45">
        <f t="shared" si="52"/>
        <v>0</v>
      </c>
      <c r="GM156" s="45">
        <f t="shared" si="53"/>
        <v>2</v>
      </c>
    </row>
    <row r="157" ht="15.75" customHeight="1">
      <c r="A157" s="1">
        <v>201.0</v>
      </c>
      <c r="B157" s="2" t="s">
        <v>611</v>
      </c>
      <c r="D157" s="2" t="s">
        <v>210</v>
      </c>
      <c r="E157" s="2" t="s">
        <v>612</v>
      </c>
      <c r="F157" s="79">
        <v>2.0</v>
      </c>
      <c r="G157" s="2" t="s">
        <v>214</v>
      </c>
      <c r="H157" s="2" t="s">
        <v>583</v>
      </c>
      <c r="I157" s="81">
        <v>1.0</v>
      </c>
      <c r="J157" s="81">
        <v>9.0</v>
      </c>
      <c r="K157" s="2" t="s">
        <v>608</v>
      </c>
      <c r="L157" s="80"/>
      <c r="M157" s="2"/>
      <c r="N157" s="29">
        <v>1.5838960064</v>
      </c>
      <c r="O157" s="30">
        <v>0.21076956253034587</v>
      </c>
      <c r="P157" s="30">
        <v>0.3825228557</v>
      </c>
      <c r="Q157" s="2">
        <v>2.676966</v>
      </c>
      <c r="R157" s="2">
        <v>609406.867978</v>
      </c>
      <c r="S157" s="2">
        <v>1116.310519</v>
      </c>
      <c r="T157" s="2">
        <v>1.024434</v>
      </c>
      <c r="U157" s="2">
        <v>2.728516</v>
      </c>
      <c r="V157" s="2">
        <v>4025.030899</v>
      </c>
      <c r="W157" s="2">
        <v>127.478214</v>
      </c>
      <c r="X157" s="2">
        <v>1.227875</v>
      </c>
      <c r="Y157" s="2">
        <v>3.445023</v>
      </c>
      <c r="Z157" s="2">
        <v>1214.730337</v>
      </c>
      <c r="AA157" s="2">
        <v>67.65718</v>
      </c>
      <c r="AB157" s="2">
        <v>1.196591</v>
      </c>
      <c r="AC157" s="2">
        <v>3.307125</v>
      </c>
      <c r="AD157" s="2">
        <v>6947.747191</v>
      </c>
      <c r="AE157" s="2">
        <v>144.868768</v>
      </c>
      <c r="AF157" s="2">
        <v>1.147041</v>
      </c>
      <c r="AG157" s="2">
        <v>3.056859</v>
      </c>
      <c r="AH157" s="31">
        <v>0.095</v>
      </c>
      <c r="AI157" s="29">
        <v>5.783680913638535</v>
      </c>
      <c r="AJ157" s="30">
        <v>0.269921577255703</v>
      </c>
      <c r="AK157" s="30">
        <v>0.4839041586127708</v>
      </c>
      <c r="AL157" s="80">
        <v>3.01741</v>
      </c>
      <c r="AM157" s="80">
        <v>812664.568009</v>
      </c>
      <c r="AN157" s="80">
        <v>1171.631903</v>
      </c>
      <c r="AO157" s="80">
        <v>0.983821</v>
      </c>
      <c r="AP157" s="80">
        <v>2.662015</v>
      </c>
      <c r="AQ157" s="80">
        <v>3368.173014</v>
      </c>
      <c r="AR157" s="80">
        <v>118.682704</v>
      </c>
      <c r="AS157" s="80">
        <v>1.176388</v>
      </c>
      <c r="AT157" s="80">
        <v>3.402567</v>
      </c>
      <c r="AU157" s="80">
        <v>4865.201306</v>
      </c>
      <c r="AV157" s="80">
        <v>57.439418</v>
      </c>
      <c r="AW157" s="80">
        <v>3.2931</v>
      </c>
      <c r="AX157" s="80">
        <v>1.138579</v>
      </c>
      <c r="AY157" s="80">
        <v>791.741023</v>
      </c>
      <c r="AZ157" s="80">
        <v>129.649033</v>
      </c>
      <c r="BA157" s="80">
        <v>1.107212</v>
      </c>
      <c r="BB157" s="80">
        <v>3.046184</v>
      </c>
      <c r="BC157" s="31">
        <v>0.0985</v>
      </c>
      <c r="BD157" s="32">
        <v>0.09</v>
      </c>
      <c r="BE157" s="31">
        <v>0.095</v>
      </c>
      <c r="BF157" s="31">
        <v>0.095</v>
      </c>
      <c r="BG157" s="31">
        <v>0.104</v>
      </c>
      <c r="BH157" s="31">
        <v>0.101</v>
      </c>
      <c r="BI157" s="34"/>
      <c r="BJ157" s="34"/>
      <c r="BK157" s="34"/>
      <c r="BL157" s="34"/>
      <c r="BM157" s="34"/>
      <c r="BN157" s="34"/>
      <c r="BO157" s="34"/>
      <c r="BP157" s="34"/>
      <c r="BQ157" s="35">
        <f t="shared" si="1"/>
        <v>5</v>
      </c>
      <c r="BR157" s="101">
        <v>1.6127940850199043</v>
      </c>
      <c r="BS157" s="102">
        <v>0.24212906879284457</v>
      </c>
      <c r="BT157" s="103">
        <v>0.42523207954155395</v>
      </c>
      <c r="BU157" s="39">
        <v>0.097</v>
      </c>
      <c r="BV157" s="104">
        <v>2.8606456</v>
      </c>
      <c r="BW157" s="104">
        <v>916.8264932</v>
      </c>
      <c r="BX157" s="104">
        <v>60.0990682</v>
      </c>
      <c r="BY157" s="104">
        <v>1.1789479999999999</v>
      </c>
      <c r="BZ157" s="104">
        <v>3.3079382</v>
      </c>
      <c r="CA157" s="37">
        <v>665748.0142482</v>
      </c>
      <c r="CB157" s="37">
        <v>1198.6508426</v>
      </c>
      <c r="CC157" s="37">
        <v>1.0024912000000001</v>
      </c>
      <c r="CD157" s="37">
        <v>2.6772818000000003</v>
      </c>
      <c r="CE157" s="37">
        <v>3405.4957951999995</v>
      </c>
      <c r="CF157" s="37">
        <v>118.2818814</v>
      </c>
      <c r="CG157" s="37">
        <v>1.2185017999999999</v>
      </c>
      <c r="CH157" s="37">
        <v>3.4192555999999996</v>
      </c>
      <c r="CI157" s="37">
        <v>5392.7036948</v>
      </c>
      <c r="CJ157" s="2">
        <v>131.48197220000003</v>
      </c>
      <c r="CK157" s="2">
        <v>1.1344438000000001</v>
      </c>
      <c r="CL157" s="2">
        <v>3.0386005999999997</v>
      </c>
      <c r="CM157" s="40">
        <f t="shared" si="2"/>
        <v>3</v>
      </c>
      <c r="CN157" s="41">
        <f t="shared" si="3"/>
        <v>3.666666667</v>
      </c>
      <c r="CO157" s="2">
        <v>5.0</v>
      </c>
      <c r="CP157" s="2">
        <v>2.0</v>
      </c>
      <c r="CQ157" s="2">
        <v>1.0</v>
      </c>
      <c r="CR157" s="2">
        <v>3.0</v>
      </c>
      <c r="CS157" s="2">
        <v>5.0</v>
      </c>
      <c r="CT157" s="2">
        <v>3.0</v>
      </c>
      <c r="CU157" s="2">
        <v>2.0</v>
      </c>
      <c r="CV157" s="2">
        <v>6.0</v>
      </c>
      <c r="CW157" s="2">
        <v>6.0</v>
      </c>
      <c r="CX157" s="2">
        <f t="shared" si="4"/>
        <v>9</v>
      </c>
      <c r="CY157" s="42" t="str">
        <f t="shared" si="55"/>
        <v>0</v>
      </c>
      <c r="CZ157" s="42" t="str">
        <f t="shared" si="6"/>
        <v>0</v>
      </c>
      <c r="DA157" s="2">
        <f t="shared" si="7"/>
        <v>3</v>
      </c>
      <c r="DB157" s="42" t="str">
        <f t="shared" si="51"/>
        <v>1</v>
      </c>
      <c r="DC157" s="42" t="str">
        <f t="shared" si="8"/>
        <v>0</v>
      </c>
      <c r="DD157" s="2">
        <v>1.0</v>
      </c>
      <c r="DE157" s="27">
        <v>2.0</v>
      </c>
      <c r="DF157" s="2">
        <v>1.0</v>
      </c>
      <c r="DG157" s="27">
        <v>2.0</v>
      </c>
      <c r="DH157" s="2">
        <v>1.0</v>
      </c>
      <c r="DI157" s="27">
        <v>2.0</v>
      </c>
      <c r="DJ157" s="2">
        <v>0.0</v>
      </c>
      <c r="DK157" s="27">
        <v>1.0</v>
      </c>
      <c r="DL157" s="2">
        <v>1.0</v>
      </c>
      <c r="DM157" s="27">
        <v>2.0</v>
      </c>
      <c r="DN157" s="2">
        <v>1.0</v>
      </c>
      <c r="DO157" s="27">
        <v>2.0</v>
      </c>
      <c r="DP157" s="2">
        <v>1.0</v>
      </c>
      <c r="DQ157" s="27">
        <v>2.0</v>
      </c>
      <c r="DR157" s="2">
        <v>1.0</v>
      </c>
      <c r="DS157" s="27">
        <v>2.0</v>
      </c>
      <c r="DT157" s="2">
        <v>1.0</v>
      </c>
      <c r="DU157" s="27">
        <v>2.0</v>
      </c>
      <c r="DV157" s="2">
        <v>1.0</v>
      </c>
      <c r="DW157" s="27">
        <v>2.0</v>
      </c>
      <c r="DX157" s="2">
        <v>1.0</v>
      </c>
      <c r="DY157" s="27">
        <v>2.0</v>
      </c>
      <c r="DZ157" s="2">
        <v>1.0</v>
      </c>
      <c r="EA157" s="27">
        <v>2.0</v>
      </c>
      <c r="EB157" s="2">
        <v>1.0</v>
      </c>
      <c r="EC157" s="27">
        <v>2.0</v>
      </c>
      <c r="ED157" s="2">
        <v>1.0</v>
      </c>
      <c r="EE157" s="27">
        <v>2.0</v>
      </c>
      <c r="EF157" s="2">
        <v>1.0</v>
      </c>
      <c r="EG157" s="27">
        <v>2.0</v>
      </c>
      <c r="EH157" s="2">
        <v>2.0</v>
      </c>
      <c r="EI157" s="27">
        <v>3.0</v>
      </c>
      <c r="EJ157" s="2" t="s">
        <v>199</v>
      </c>
      <c r="EK157" s="2" t="s">
        <v>587</v>
      </c>
      <c r="EL157" s="37">
        <v>3.0</v>
      </c>
      <c r="EM157" s="37">
        <v>1.0</v>
      </c>
      <c r="EN157" s="37">
        <v>1.0</v>
      </c>
      <c r="EO157" s="37">
        <v>1.0</v>
      </c>
      <c r="EP157" s="37">
        <v>0.0</v>
      </c>
      <c r="EQ157" s="37">
        <v>0.0</v>
      </c>
      <c r="ER157" s="37">
        <v>1.0</v>
      </c>
      <c r="ES157" s="2"/>
      <c r="ET157" s="2"/>
      <c r="EU157" s="2"/>
      <c r="EV157" s="2"/>
      <c r="EW157" s="37">
        <v>2.0</v>
      </c>
      <c r="EX157" s="2" t="s">
        <v>201</v>
      </c>
      <c r="EY157" s="43">
        <v>41275.0</v>
      </c>
      <c r="EZ157" s="2" t="s">
        <v>214</v>
      </c>
      <c r="FA157" s="2" t="s">
        <v>262</v>
      </c>
      <c r="FB157" s="2" t="s">
        <v>233</v>
      </c>
      <c r="FC157" s="2" t="s">
        <v>204</v>
      </c>
      <c r="FD157" s="2" t="s">
        <v>204</v>
      </c>
      <c r="FE157" s="37">
        <v>1.0</v>
      </c>
      <c r="FF157" s="37">
        <v>0.0</v>
      </c>
      <c r="FG157" s="37">
        <v>0.0</v>
      </c>
      <c r="FH157" s="37">
        <v>1.0</v>
      </c>
      <c r="FI157" s="37">
        <v>0.0</v>
      </c>
      <c r="FJ157" s="37">
        <v>0.0</v>
      </c>
      <c r="FK157" s="37">
        <v>0.0</v>
      </c>
      <c r="FL157" s="2"/>
      <c r="FM157" s="2" t="s">
        <v>205</v>
      </c>
      <c r="FN157" s="37">
        <v>0.0</v>
      </c>
      <c r="FO157" s="37">
        <v>0.0</v>
      </c>
      <c r="FP157" s="37">
        <v>0.0</v>
      </c>
      <c r="FQ157" s="37">
        <v>0.0</v>
      </c>
      <c r="FR157" s="37">
        <v>0.0</v>
      </c>
      <c r="FS157" s="37">
        <v>0.0</v>
      </c>
      <c r="FT157" s="37">
        <v>0.0</v>
      </c>
      <c r="FU157" s="2" t="s">
        <v>613</v>
      </c>
      <c r="FV157" s="2" t="s">
        <v>280</v>
      </c>
      <c r="FW157" s="37">
        <v>0.0</v>
      </c>
      <c r="FX157" s="37">
        <v>1.0</v>
      </c>
      <c r="FY157" s="37">
        <v>1.0</v>
      </c>
      <c r="FZ157" s="37">
        <v>0.0</v>
      </c>
      <c r="GA157" s="37">
        <v>1.0</v>
      </c>
      <c r="GB157" s="2" t="s">
        <v>270</v>
      </c>
      <c r="GC157" s="2" t="s">
        <v>243</v>
      </c>
      <c r="GD157" s="37">
        <v>3.0</v>
      </c>
      <c r="GE157" s="2"/>
      <c r="GF157" s="2" t="s">
        <v>286</v>
      </c>
      <c r="GG157" s="2" t="s">
        <v>614</v>
      </c>
      <c r="GH157" s="45">
        <v>0.0</v>
      </c>
      <c r="GI157" s="45">
        <v>1.0</v>
      </c>
      <c r="GJ157" s="45">
        <v>3.0</v>
      </c>
      <c r="GK157" s="45">
        <v>0.0</v>
      </c>
      <c r="GL157" s="45">
        <f t="shared" si="52"/>
        <v>1</v>
      </c>
      <c r="GM157" s="45">
        <f t="shared" si="53"/>
        <v>3</v>
      </c>
    </row>
    <row r="158" ht="15.75" customHeight="1">
      <c r="A158" s="1">
        <v>202.0</v>
      </c>
      <c r="B158" s="2" t="s">
        <v>428</v>
      </c>
      <c r="C158" s="2" t="s">
        <v>615</v>
      </c>
      <c r="D158" s="2" t="s">
        <v>330</v>
      </c>
      <c r="E158" s="2" t="s">
        <v>616</v>
      </c>
      <c r="F158" s="79">
        <v>1.0</v>
      </c>
      <c r="G158" s="2" t="s">
        <v>196</v>
      </c>
      <c r="H158" s="2" t="s">
        <v>583</v>
      </c>
      <c r="I158" s="81">
        <v>1.0</v>
      </c>
      <c r="J158" s="81">
        <v>9.0</v>
      </c>
      <c r="K158" s="2" t="s">
        <v>608</v>
      </c>
      <c r="L158" s="82">
        <v>30767.0</v>
      </c>
      <c r="M158" s="2">
        <v>6153.4</v>
      </c>
      <c r="N158" s="29">
        <v>1.58327367255</v>
      </c>
      <c r="O158" s="30">
        <v>0.2783806238775287</v>
      </c>
      <c r="P158" s="30">
        <v>0.4223986968</v>
      </c>
      <c r="Q158" s="2">
        <v>2.855799</v>
      </c>
      <c r="R158" s="2">
        <v>682832.865204</v>
      </c>
      <c r="S158" s="2">
        <v>1134.639131</v>
      </c>
      <c r="T158" s="2">
        <v>1.032404</v>
      </c>
      <c r="U158" s="2">
        <v>2.740477</v>
      </c>
      <c r="V158" s="2">
        <v>3808.617555</v>
      </c>
      <c r="W158" s="2">
        <v>125.592247</v>
      </c>
      <c r="X158" s="2">
        <v>1.228503</v>
      </c>
      <c r="Y158" s="2">
        <v>3.437224</v>
      </c>
      <c r="Z158" s="2">
        <v>1081.673981</v>
      </c>
      <c r="AA158" s="2">
        <v>66.440533</v>
      </c>
      <c r="AB158" s="2">
        <v>1.182001</v>
      </c>
      <c r="AC158" s="2">
        <v>3.31901</v>
      </c>
      <c r="AD158" s="2">
        <v>6443.865204</v>
      </c>
      <c r="AE158" s="2">
        <v>142.468994</v>
      </c>
      <c r="AF158" s="2">
        <v>1.14258</v>
      </c>
      <c r="AG158" s="2">
        <v>3.051119</v>
      </c>
      <c r="AH158" s="31">
        <v>0.1</v>
      </c>
      <c r="AI158" s="29">
        <v>5.979445325250796</v>
      </c>
      <c r="AJ158" s="30">
        <v>0.2443425888877724</v>
      </c>
      <c r="AK158" s="30">
        <v>0.4508718521576386</v>
      </c>
      <c r="AL158" s="80">
        <v>3.076099</v>
      </c>
      <c r="AM158" s="80">
        <v>676487.957128</v>
      </c>
      <c r="AN158" s="80">
        <v>1178.921466</v>
      </c>
      <c r="AO158" s="80">
        <v>0.972357</v>
      </c>
      <c r="AP158" s="80">
        <v>2.666134</v>
      </c>
      <c r="AQ158" s="80">
        <v>3274.943194</v>
      </c>
      <c r="AR158" s="80">
        <v>116.732036</v>
      </c>
      <c r="AS158" s="80">
        <v>1.175763</v>
      </c>
      <c r="AT158" s="80">
        <v>3.393978</v>
      </c>
      <c r="AU158" s="80">
        <v>4843.426581</v>
      </c>
      <c r="AV158" s="80">
        <v>57.632337</v>
      </c>
      <c r="AW158" s="80">
        <v>3.2757</v>
      </c>
      <c r="AX158" s="80">
        <v>1.145442</v>
      </c>
      <c r="AY158" s="80">
        <v>788.156484</v>
      </c>
      <c r="AZ158" s="80">
        <v>131.602182</v>
      </c>
      <c r="BA158" s="80">
        <v>1.109501</v>
      </c>
      <c r="BB158" s="80">
        <v>3.039371</v>
      </c>
      <c r="BC158" s="31">
        <v>0.098</v>
      </c>
      <c r="BD158" s="32">
        <v>0.09</v>
      </c>
      <c r="BE158" s="31">
        <v>0.1</v>
      </c>
      <c r="BF158" s="31">
        <v>0.103</v>
      </c>
      <c r="BG158" s="31">
        <v>0.114</v>
      </c>
      <c r="BH158" s="31">
        <v>0.102</v>
      </c>
      <c r="BI158" s="33">
        <v>0.093</v>
      </c>
      <c r="BJ158" s="34"/>
      <c r="BK158" s="34"/>
      <c r="BL158" s="34"/>
      <c r="BM158" s="34"/>
      <c r="BN158" s="34"/>
      <c r="BO158" s="34"/>
      <c r="BP158" s="34"/>
      <c r="BQ158" s="35">
        <f t="shared" si="1"/>
        <v>6</v>
      </c>
      <c r="BR158" s="101">
        <v>1.5518378405579882</v>
      </c>
      <c r="BS158" s="102">
        <v>0.2463885571748905</v>
      </c>
      <c r="BT158" s="103">
        <v>0.43040650800076424</v>
      </c>
      <c r="BU158" s="39">
        <v>0.1</v>
      </c>
      <c r="BV158" s="104">
        <v>2.997356</v>
      </c>
      <c r="BW158" s="104">
        <v>855.2319081666668</v>
      </c>
      <c r="BX158" s="104">
        <v>58.9294925</v>
      </c>
      <c r="BY158" s="104">
        <v>1.1648285</v>
      </c>
      <c r="BZ158" s="104">
        <v>3.310522666666666</v>
      </c>
      <c r="CA158" s="37">
        <v>713216.3650698332</v>
      </c>
      <c r="CB158" s="37">
        <v>1199.6304166666666</v>
      </c>
      <c r="CC158" s="37">
        <v>0.9980628333333333</v>
      </c>
      <c r="CD158" s="37">
        <v>2.677835333333334</v>
      </c>
      <c r="CE158" s="37">
        <v>3469.2270466666664</v>
      </c>
      <c r="CF158" s="37">
        <v>121.10235616666667</v>
      </c>
      <c r="CG158" s="37">
        <v>1.2048615</v>
      </c>
      <c r="CH158" s="37">
        <v>3.4168975000000006</v>
      </c>
      <c r="CI158" s="37">
        <v>5119.020585</v>
      </c>
      <c r="CJ158" s="2">
        <v>130.4582015</v>
      </c>
      <c r="CK158" s="2">
        <v>1.1261583333333334</v>
      </c>
      <c r="CL158" s="2">
        <v>3.0441685</v>
      </c>
      <c r="CM158" s="40">
        <f t="shared" si="2"/>
        <v>4</v>
      </c>
      <c r="CN158" s="41">
        <f t="shared" si="3"/>
        <v>4</v>
      </c>
      <c r="CO158" s="2">
        <v>6.0</v>
      </c>
      <c r="CP158" s="2">
        <v>5.0</v>
      </c>
      <c r="CQ158" s="2">
        <v>2.0</v>
      </c>
      <c r="CR158" s="2">
        <v>3.0</v>
      </c>
      <c r="CS158" s="2">
        <v>4.0</v>
      </c>
      <c r="CT158" s="2">
        <v>4.0</v>
      </c>
      <c r="CU158" s="2">
        <v>4.0</v>
      </c>
      <c r="CV158" s="2">
        <v>4.0</v>
      </c>
      <c r="CW158" s="2">
        <v>4.0</v>
      </c>
      <c r="CX158" s="2">
        <f t="shared" si="4"/>
        <v>5</v>
      </c>
      <c r="CY158" s="42" t="str">
        <f t="shared" si="55"/>
        <v>0</v>
      </c>
      <c r="CZ158" s="42" t="str">
        <f t="shared" si="6"/>
        <v>0</v>
      </c>
      <c r="DA158" s="2">
        <f t="shared" si="7"/>
        <v>0</v>
      </c>
      <c r="DB158" s="42" t="str">
        <f t="shared" si="51"/>
        <v>0</v>
      </c>
      <c r="DC158" s="42" t="str">
        <f t="shared" si="8"/>
        <v>0</v>
      </c>
      <c r="DD158" s="2">
        <v>0.0</v>
      </c>
      <c r="DE158" s="27">
        <v>1.0</v>
      </c>
      <c r="DF158" s="2">
        <v>1.0</v>
      </c>
      <c r="DG158" s="27">
        <v>2.0</v>
      </c>
      <c r="DH158" s="2">
        <v>0.0</v>
      </c>
      <c r="DI158" s="27">
        <v>1.0</v>
      </c>
      <c r="DJ158" s="2">
        <v>0.0</v>
      </c>
      <c r="DK158" s="27">
        <v>1.0</v>
      </c>
      <c r="DL158" s="2">
        <v>0.0</v>
      </c>
      <c r="DM158" s="27">
        <v>1.0</v>
      </c>
      <c r="DN158" s="2">
        <v>1.0</v>
      </c>
      <c r="DO158" s="27">
        <v>2.0</v>
      </c>
      <c r="DP158" s="2">
        <v>1.0</v>
      </c>
      <c r="DQ158" s="27">
        <v>2.0</v>
      </c>
      <c r="DR158" s="2">
        <v>2.0</v>
      </c>
      <c r="DS158" s="27">
        <v>3.0</v>
      </c>
      <c r="DT158" s="2">
        <v>0.0</v>
      </c>
      <c r="DU158" s="27">
        <v>1.0</v>
      </c>
      <c r="DV158" s="2">
        <v>0.0</v>
      </c>
      <c r="DW158" s="27">
        <v>1.0</v>
      </c>
      <c r="DX158" s="2">
        <v>0.0</v>
      </c>
      <c r="DY158" s="27">
        <v>1.0</v>
      </c>
      <c r="DZ158" s="2">
        <v>0.0</v>
      </c>
      <c r="EA158" s="27">
        <v>1.0</v>
      </c>
      <c r="EB158" s="2">
        <v>0.0</v>
      </c>
      <c r="EC158" s="27">
        <v>1.0</v>
      </c>
      <c r="ED158" s="2">
        <v>2.0</v>
      </c>
      <c r="EE158" s="27">
        <v>3.0</v>
      </c>
      <c r="EF158" s="2">
        <v>0.0</v>
      </c>
      <c r="EG158" s="27">
        <v>1.0</v>
      </c>
      <c r="EH158" s="2">
        <v>0.0</v>
      </c>
      <c r="EI158" s="27">
        <v>1.0</v>
      </c>
      <c r="EJ158" s="2" t="s">
        <v>199</v>
      </c>
      <c r="EK158" s="2" t="s">
        <v>585</v>
      </c>
      <c r="EL158" s="37">
        <v>5.0</v>
      </c>
      <c r="EM158" s="37">
        <v>2.0</v>
      </c>
      <c r="EN158" s="37">
        <v>0.0</v>
      </c>
      <c r="EO158" s="37">
        <v>1.0</v>
      </c>
      <c r="EP158" s="37">
        <v>2.0</v>
      </c>
      <c r="EQ158" s="37">
        <v>0.0</v>
      </c>
      <c r="ER158" s="37">
        <v>0.0</v>
      </c>
      <c r="ES158" s="37">
        <v>1.0</v>
      </c>
      <c r="ET158" s="37">
        <v>0.0</v>
      </c>
      <c r="EU158" s="37">
        <v>0.0</v>
      </c>
      <c r="EV158" s="2"/>
      <c r="EW158" s="37">
        <v>1.0</v>
      </c>
      <c r="EX158" s="2" t="s">
        <v>201</v>
      </c>
      <c r="EY158" s="2" t="s">
        <v>617</v>
      </c>
      <c r="EZ158" s="2" t="s">
        <v>196</v>
      </c>
      <c r="FA158" s="2" t="s">
        <v>262</v>
      </c>
      <c r="FB158" s="2" t="s">
        <v>203</v>
      </c>
      <c r="FC158" s="2" t="s">
        <v>205</v>
      </c>
      <c r="FD158" s="2" t="s">
        <v>205</v>
      </c>
      <c r="FE158" s="37">
        <v>0.0</v>
      </c>
      <c r="FF158" s="37">
        <v>0.0</v>
      </c>
      <c r="FG158" s="37">
        <v>0.0</v>
      </c>
      <c r="FH158" s="37">
        <v>0.0</v>
      </c>
      <c r="FI158" s="37">
        <v>0.0</v>
      </c>
      <c r="FJ158" s="37">
        <v>0.0</v>
      </c>
      <c r="FK158" s="37">
        <v>1.0</v>
      </c>
      <c r="FL158" s="2"/>
      <c r="FM158" s="2" t="s">
        <v>205</v>
      </c>
      <c r="FN158" s="37">
        <v>0.0</v>
      </c>
      <c r="FO158" s="37">
        <v>0.0</v>
      </c>
      <c r="FP158" s="37">
        <v>0.0</v>
      </c>
      <c r="FQ158" s="37">
        <v>0.0</v>
      </c>
      <c r="FR158" s="37">
        <v>0.0</v>
      </c>
      <c r="FS158" s="37">
        <v>0.0</v>
      </c>
      <c r="FT158" s="37">
        <v>1.0</v>
      </c>
      <c r="FU158" s="2"/>
      <c r="FV158" s="2" t="s">
        <v>280</v>
      </c>
      <c r="FW158" s="37">
        <v>0.0</v>
      </c>
      <c r="FX158" s="37">
        <v>1.0</v>
      </c>
      <c r="FY158" s="37">
        <v>0.0</v>
      </c>
      <c r="FZ158" s="37">
        <v>0.0</v>
      </c>
      <c r="GA158" s="37">
        <v>1.0</v>
      </c>
      <c r="GB158" s="2" t="s">
        <v>270</v>
      </c>
      <c r="GC158" s="2" t="s">
        <v>263</v>
      </c>
      <c r="GD158" s="37">
        <v>4.0</v>
      </c>
      <c r="GE158" s="2"/>
      <c r="GF158" s="2" t="s">
        <v>209</v>
      </c>
      <c r="GG158" s="2"/>
      <c r="GH158" s="45">
        <v>0.0</v>
      </c>
      <c r="GI158" s="45">
        <v>2.0</v>
      </c>
      <c r="GJ158" s="45">
        <v>2.0</v>
      </c>
      <c r="GK158" s="45">
        <v>0.0</v>
      </c>
      <c r="GL158" s="45">
        <f t="shared" si="52"/>
        <v>2</v>
      </c>
      <c r="GM158" s="45">
        <f t="shared" si="53"/>
        <v>2</v>
      </c>
    </row>
    <row r="159" ht="15.75" customHeight="1">
      <c r="A159" s="1">
        <v>203.0</v>
      </c>
      <c r="B159" s="2" t="s">
        <v>618</v>
      </c>
      <c r="D159" s="2" t="s">
        <v>264</v>
      </c>
      <c r="E159" s="2" t="s">
        <v>619</v>
      </c>
      <c r="F159" s="79">
        <v>1.0</v>
      </c>
      <c r="G159" s="2" t="s">
        <v>196</v>
      </c>
      <c r="H159" s="2" t="s">
        <v>583</v>
      </c>
      <c r="I159" s="81">
        <v>1.0</v>
      </c>
      <c r="J159" s="81">
        <v>9.0</v>
      </c>
      <c r="K159" s="2" t="s">
        <v>608</v>
      </c>
      <c r="L159" s="82">
        <v>11352.0</v>
      </c>
      <c r="M159" s="2">
        <v>1892.0</v>
      </c>
      <c r="N159" s="29">
        <v>1.70823852876</v>
      </c>
      <c r="O159" s="30">
        <v>0.2012361867278728</v>
      </c>
      <c r="P159" s="30">
        <v>0.3789895211</v>
      </c>
      <c r="Q159" s="2">
        <v>2.691877</v>
      </c>
      <c r="R159" s="2">
        <v>595666.022409</v>
      </c>
      <c r="S159" s="2">
        <v>1126.603566</v>
      </c>
      <c r="T159" s="2">
        <v>1.030574</v>
      </c>
      <c r="U159" s="2">
        <v>2.735233</v>
      </c>
      <c r="V159" s="2">
        <v>4122.551821</v>
      </c>
      <c r="W159" s="2">
        <v>131.148073</v>
      </c>
      <c r="X159" s="2">
        <v>1.235177</v>
      </c>
      <c r="Y159" s="2">
        <v>3.457935</v>
      </c>
      <c r="Z159" s="2">
        <v>1239.154062</v>
      </c>
      <c r="AA159" s="2">
        <v>69.722423</v>
      </c>
      <c r="AB159" s="2">
        <v>1.201621</v>
      </c>
      <c r="AC159" s="2">
        <v>3.330403</v>
      </c>
      <c r="AD159" s="2">
        <v>7061.12605</v>
      </c>
      <c r="AE159" s="2">
        <v>148.93777</v>
      </c>
      <c r="AF159" s="2">
        <v>1.150496</v>
      </c>
      <c r="AG159" s="2">
        <v>3.069967</v>
      </c>
      <c r="AH159" s="31">
        <v>0.1</v>
      </c>
      <c r="AI159" s="29">
        <v>5.941465420049761</v>
      </c>
      <c r="AJ159" s="30">
        <v>0.2506443488415187</v>
      </c>
      <c r="AK159" s="30">
        <v>0.4543027449239432</v>
      </c>
      <c r="AL159" s="80">
        <v>3.071726</v>
      </c>
      <c r="AM159" s="80">
        <v>663593.089397</v>
      </c>
      <c r="AN159" s="80">
        <v>1172.868879</v>
      </c>
      <c r="AO159" s="80">
        <v>0.972836</v>
      </c>
      <c r="AP159" s="80">
        <v>2.662714</v>
      </c>
      <c r="AQ159" s="80">
        <v>3367.439709</v>
      </c>
      <c r="AR159" s="80">
        <v>118.783113</v>
      </c>
      <c r="AS159" s="80">
        <v>1.176367</v>
      </c>
      <c r="AT159" s="80">
        <v>3.401322</v>
      </c>
      <c r="AU159" s="80">
        <v>4917.704782</v>
      </c>
      <c r="AV159" s="80">
        <v>58.369033</v>
      </c>
      <c r="AW159" s="80">
        <v>3.291618</v>
      </c>
      <c r="AX159" s="80">
        <v>1.145319</v>
      </c>
      <c r="AY159" s="80">
        <v>796.135135</v>
      </c>
      <c r="AZ159" s="80">
        <v>133.206167</v>
      </c>
      <c r="BA159" s="80">
        <v>1.107989</v>
      </c>
      <c r="BB159" s="80">
        <v>3.047642</v>
      </c>
      <c r="BC159" s="31">
        <v>0.0965</v>
      </c>
      <c r="BD159" s="32">
        <v>0.09</v>
      </c>
      <c r="BE159" s="31">
        <v>0.1</v>
      </c>
      <c r="BF159" s="31">
        <v>0.098</v>
      </c>
      <c r="BG159" s="31">
        <v>0.114</v>
      </c>
      <c r="BH159" s="31">
        <v>0.102</v>
      </c>
      <c r="BI159" s="34"/>
      <c r="BJ159" s="34"/>
      <c r="BK159" s="34"/>
      <c r="BL159" s="34"/>
      <c r="BM159" s="34"/>
      <c r="BN159" s="34"/>
      <c r="BO159" s="34"/>
      <c r="BP159" s="34"/>
      <c r="BQ159" s="35">
        <f t="shared" si="1"/>
        <v>5</v>
      </c>
      <c r="BR159" s="101">
        <v>1.580566967348328</v>
      </c>
      <c r="BS159" s="102">
        <v>0.23105952150696665</v>
      </c>
      <c r="BT159" s="103">
        <v>0.4301125073337117</v>
      </c>
      <c r="BU159" s="39">
        <v>0.101</v>
      </c>
      <c r="BV159" s="104">
        <v>2.9998364</v>
      </c>
      <c r="BW159" s="104">
        <v>802.942443</v>
      </c>
      <c r="BX159" s="104">
        <v>56.6057558</v>
      </c>
      <c r="BY159" s="104">
        <v>1.1561168</v>
      </c>
      <c r="BZ159" s="104">
        <v>3.2887527999999997</v>
      </c>
      <c r="CA159" s="37">
        <v>681602.6939074</v>
      </c>
      <c r="CB159" s="37">
        <v>1203.9623866000002</v>
      </c>
      <c r="CC159" s="37">
        <v>0.9921832</v>
      </c>
      <c r="CD159" s="37">
        <v>2.680283</v>
      </c>
      <c r="CE159" s="37">
        <v>3232.1148875999997</v>
      </c>
      <c r="CF159" s="37">
        <v>118.6805682</v>
      </c>
      <c r="CG159" s="37">
        <v>1.1955608</v>
      </c>
      <c r="CH159" s="37">
        <v>3.407098</v>
      </c>
      <c r="CI159" s="37">
        <v>4763.7753996</v>
      </c>
      <c r="CJ159" s="2">
        <v>126.9161134</v>
      </c>
      <c r="CK159" s="2">
        <v>1.1184498</v>
      </c>
      <c r="CL159" s="2">
        <v>3.0317688</v>
      </c>
      <c r="CM159" s="40">
        <f t="shared" si="2"/>
        <v>3.428571429</v>
      </c>
      <c r="CN159" s="41">
        <f t="shared" si="3"/>
        <v>3.333333333</v>
      </c>
      <c r="CO159" s="2">
        <v>1.0</v>
      </c>
      <c r="CP159" s="2">
        <v>4.0</v>
      </c>
      <c r="CQ159" s="2">
        <v>4.0</v>
      </c>
      <c r="CR159" s="2">
        <v>3.0</v>
      </c>
      <c r="CS159" s="2">
        <v>5.0</v>
      </c>
      <c r="CT159" s="2">
        <v>1.0</v>
      </c>
      <c r="CU159" s="2">
        <v>6.0</v>
      </c>
      <c r="CV159" s="2">
        <v>1.0</v>
      </c>
      <c r="CW159" s="2">
        <v>5.0</v>
      </c>
      <c r="CX159" s="2">
        <f t="shared" si="4"/>
        <v>5</v>
      </c>
      <c r="CY159" s="42" t="str">
        <f t="shared" si="55"/>
        <v>0</v>
      </c>
      <c r="CZ159" s="42" t="str">
        <f t="shared" si="6"/>
        <v>0</v>
      </c>
      <c r="DA159" s="2">
        <f t="shared" si="7"/>
        <v>0</v>
      </c>
      <c r="DB159" s="42" t="str">
        <f t="shared" si="51"/>
        <v>0</v>
      </c>
      <c r="DC159" s="42" t="str">
        <f t="shared" si="8"/>
        <v>0</v>
      </c>
      <c r="DD159" s="2">
        <v>1.0</v>
      </c>
      <c r="DE159" s="27">
        <v>2.0</v>
      </c>
      <c r="DF159" s="2">
        <v>0.0</v>
      </c>
      <c r="DG159" s="27">
        <v>1.0</v>
      </c>
      <c r="DH159" s="2">
        <v>0.0</v>
      </c>
      <c r="DI159" s="27">
        <v>1.0</v>
      </c>
      <c r="DJ159" s="2">
        <v>0.0</v>
      </c>
      <c r="DK159" s="27">
        <v>1.0</v>
      </c>
      <c r="DL159" s="2">
        <v>0.0</v>
      </c>
      <c r="DM159" s="27">
        <v>1.0</v>
      </c>
      <c r="DN159" s="2">
        <v>1.0</v>
      </c>
      <c r="DO159" s="27">
        <v>2.0</v>
      </c>
      <c r="DP159" s="2">
        <v>1.0</v>
      </c>
      <c r="DQ159" s="27">
        <v>2.0</v>
      </c>
      <c r="DR159" s="2">
        <v>2.0</v>
      </c>
      <c r="DS159" s="27">
        <v>3.0</v>
      </c>
      <c r="DT159" s="2">
        <v>0.0</v>
      </c>
      <c r="DU159" s="27">
        <v>1.0</v>
      </c>
      <c r="DV159" s="2">
        <v>0.0</v>
      </c>
      <c r="DW159" s="27">
        <v>1.0</v>
      </c>
      <c r="DX159" s="2">
        <v>0.0</v>
      </c>
      <c r="DY159" s="27">
        <v>1.0</v>
      </c>
      <c r="DZ159" s="2">
        <v>0.0</v>
      </c>
      <c r="EA159" s="27">
        <v>1.0</v>
      </c>
      <c r="EB159" s="2">
        <v>0.0</v>
      </c>
      <c r="EC159" s="27">
        <v>1.0</v>
      </c>
      <c r="ED159" s="2">
        <v>2.0</v>
      </c>
      <c r="EE159" s="27">
        <v>3.0</v>
      </c>
      <c r="EF159" s="2">
        <v>0.0</v>
      </c>
      <c r="EG159" s="27">
        <v>1.0</v>
      </c>
      <c r="EH159" s="2">
        <v>0.0</v>
      </c>
      <c r="EI159" s="27">
        <v>1.0</v>
      </c>
      <c r="EJ159" s="2" t="s">
        <v>199</v>
      </c>
      <c r="EK159" s="2" t="s">
        <v>585</v>
      </c>
      <c r="EL159" s="37">
        <v>5.0</v>
      </c>
      <c r="EM159" s="37">
        <v>2.0</v>
      </c>
      <c r="EN159" s="37">
        <v>1.0</v>
      </c>
      <c r="EO159" s="37">
        <v>1.0</v>
      </c>
      <c r="EP159" s="37">
        <v>0.0</v>
      </c>
      <c r="EQ159" s="37">
        <v>1.0</v>
      </c>
      <c r="ER159" s="37">
        <v>1.0</v>
      </c>
      <c r="ES159" s="2"/>
      <c r="ET159" s="2"/>
      <c r="EU159" s="2"/>
      <c r="EV159" s="2"/>
      <c r="EW159" s="37">
        <v>1.0</v>
      </c>
      <c r="EX159" s="2" t="s">
        <v>242</v>
      </c>
      <c r="EY159" s="2" t="s">
        <v>620</v>
      </c>
      <c r="EZ159" s="2" t="s">
        <v>196</v>
      </c>
      <c r="FA159" s="2" t="s">
        <v>262</v>
      </c>
      <c r="FB159" s="2" t="s">
        <v>326</v>
      </c>
      <c r="FC159" s="2" t="s">
        <v>294</v>
      </c>
      <c r="FD159" s="2" t="s">
        <v>205</v>
      </c>
      <c r="FE159" s="37">
        <v>0.0</v>
      </c>
      <c r="FF159" s="37">
        <v>0.0</v>
      </c>
      <c r="FG159" s="37">
        <v>0.0</v>
      </c>
      <c r="FH159" s="37">
        <v>1.0</v>
      </c>
      <c r="FI159" s="37">
        <v>0.0</v>
      </c>
      <c r="FJ159" s="37">
        <v>0.0</v>
      </c>
      <c r="FK159" s="37">
        <v>0.0</v>
      </c>
      <c r="FL159" s="2"/>
      <c r="FM159" s="2" t="s">
        <v>205</v>
      </c>
      <c r="FN159" s="37">
        <v>0.0</v>
      </c>
      <c r="FO159" s="37">
        <v>0.0</v>
      </c>
      <c r="FP159" s="37">
        <v>0.0</v>
      </c>
      <c r="FQ159" s="37">
        <v>1.0</v>
      </c>
      <c r="FR159" s="37">
        <v>0.0</v>
      </c>
      <c r="FS159" s="37">
        <v>0.0</v>
      </c>
      <c r="FT159" s="37">
        <v>0.0</v>
      </c>
      <c r="FU159" s="2"/>
      <c r="FV159" s="2" t="s">
        <v>206</v>
      </c>
      <c r="FW159" s="37">
        <v>1.0</v>
      </c>
      <c r="FX159" s="37">
        <v>0.0</v>
      </c>
      <c r="FY159" s="37">
        <v>1.0</v>
      </c>
      <c r="FZ159" s="37">
        <v>0.0</v>
      </c>
      <c r="GA159" s="37">
        <v>2.0</v>
      </c>
      <c r="GB159" s="2" t="s">
        <v>270</v>
      </c>
      <c r="GC159" s="2" t="s">
        <v>263</v>
      </c>
      <c r="GD159" s="37">
        <v>4.0</v>
      </c>
      <c r="GE159" s="2"/>
      <c r="GF159" s="2" t="s">
        <v>209</v>
      </c>
      <c r="GG159" s="2"/>
      <c r="GH159" s="45">
        <v>0.0</v>
      </c>
      <c r="GI159" s="45">
        <v>1.0</v>
      </c>
      <c r="GJ159" s="45">
        <v>3.0</v>
      </c>
      <c r="GK159" s="45">
        <v>0.0</v>
      </c>
      <c r="GL159" s="45">
        <f t="shared" si="52"/>
        <v>1</v>
      </c>
      <c r="GM159" s="45">
        <f t="shared" si="53"/>
        <v>3</v>
      </c>
    </row>
    <row r="160" ht="15.75" customHeight="1">
      <c r="A160" s="1">
        <v>204.0</v>
      </c>
      <c r="B160" s="2" t="s">
        <v>239</v>
      </c>
      <c r="D160" s="2" t="s">
        <v>507</v>
      </c>
      <c r="E160" s="2" t="s">
        <v>621</v>
      </c>
      <c r="F160" s="79">
        <v>2.0</v>
      </c>
      <c r="G160" s="2" t="s">
        <v>214</v>
      </c>
      <c r="H160" s="2" t="s">
        <v>583</v>
      </c>
      <c r="I160" s="81">
        <v>1.0</v>
      </c>
      <c r="J160" s="81">
        <v>9.0</v>
      </c>
      <c r="K160" s="2" t="s">
        <v>608</v>
      </c>
      <c r="L160" s="82">
        <v>96910.0</v>
      </c>
      <c r="M160" s="2">
        <v>13844.3</v>
      </c>
      <c r="N160" s="29">
        <v>1.66291873699</v>
      </c>
      <c r="O160" s="30">
        <v>0.3382730194332821</v>
      </c>
      <c r="P160" s="30">
        <v>0.4329457665</v>
      </c>
      <c r="Q160" s="2">
        <v>2.902597</v>
      </c>
      <c r="R160" s="2">
        <v>649376.068182</v>
      </c>
      <c r="S160" s="2">
        <v>1136.04587</v>
      </c>
      <c r="T160" s="2">
        <v>1.012816</v>
      </c>
      <c r="U160" s="2">
        <v>2.741395</v>
      </c>
      <c r="V160" s="2">
        <v>3577.386364</v>
      </c>
      <c r="W160" s="2">
        <v>125.130158</v>
      </c>
      <c r="X160" s="2">
        <v>1.193003</v>
      </c>
      <c r="Y160" s="2">
        <v>3.424158</v>
      </c>
      <c r="Z160" s="2">
        <v>969.314935</v>
      </c>
      <c r="AA160" s="2">
        <v>65.951904</v>
      </c>
      <c r="AB160" s="2">
        <v>1.160035</v>
      </c>
      <c r="AC160" s="2">
        <v>3.313686</v>
      </c>
      <c r="AD160" s="2">
        <v>5723.957792</v>
      </c>
      <c r="AE160" s="2">
        <v>145.858305</v>
      </c>
      <c r="AF160" s="2">
        <v>1.118627</v>
      </c>
      <c r="AG160" s="2">
        <v>3.063829</v>
      </c>
      <c r="AH160" s="31">
        <v>0.095</v>
      </c>
      <c r="AI160" s="29">
        <v>6.3813640887579615</v>
      </c>
      <c r="AJ160" s="30">
        <v>0.24407160317234092</v>
      </c>
      <c r="AK160" s="30">
        <v>0.4175590962406546</v>
      </c>
      <c r="AL160" s="80">
        <v>3.126819</v>
      </c>
      <c r="AM160" s="80">
        <v>661870.726611</v>
      </c>
      <c r="AN160" s="80">
        <v>1182.630376</v>
      </c>
      <c r="AO160" s="80">
        <v>0.982209</v>
      </c>
      <c r="AP160" s="80">
        <v>2.66823</v>
      </c>
      <c r="AQ160" s="80">
        <v>3488.643451</v>
      </c>
      <c r="AR160" s="80">
        <v>123.583859</v>
      </c>
      <c r="AS160" s="80">
        <v>1.187348</v>
      </c>
      <c r="AT160" s="80">
        <v>3.411774</v>
      </c>
      <c r="AU160" s="80">
        <v>5144.533264</v>
      </c>
      <c r="AV160" s="80">
        <v>60.416956</v>
      </c>
      <c r="AW160" s="80">
        <v>3.293508</v>
      </c>
      <c r="AX160" s="80">
        <v>1.151684</v>
      </c>
      <c r="AY160" s="80">
        <v>816.68815</v>
      </c>
      <c r="AZ160" s="80">
        <v>140.479388</v>
      </c>
      <c r="BA160" s="80">
        <v>1.120242</v>
      </c>
      <c r="BB160" s="80">
        <v>3.064087</v>
      </c>
      <c r="BC160" s="31">
        <v>0.092</v>
      </c>
      <c r="BD160" s="32">
        <v>0.09</v>
      </c>
      <c r="BE160" s="31">
        <v>0.095</v>
      </c>
      <c r="BF160" s="31">
        <v>0.098</v>
      </c>
      <c r="BG160" s="31">
        <v>0.101</v>
      </c>
      <c r="BH160" s="31">
        <v>0.101</v>
      </c>
      <c r="BI160" s="34"/>
      <c r="BJ160" s="34"/>
      <c r="BK160" s="34"/>
      <c r="BL160" s="34"/>
      <c r="BM160" s="34"/>
      <c r="BN160" s="34"/>
      <c r="BO160" s="34"/>
      <c r="BP160" s="34"/>
      <c r="BQ160" s="35">
        <f t="shared" si="1"/>
        <v>5</v>
      </c>
      <c r="BR160" s="101">
        <v>1.613973259495621</v>
      </c>
      <c r="BS160" s="102">
        <v>0.25742265006269544</v>
      </c>
      <c r="BT160" s="103">
        <v>0.43607910830049107</v>
      </c>
      <c r="BU160" s="39">
        <v>0.097</v>
      </c>
      <c r="BV160" s="104">
        <v>2.9191510000000003</v>
      </c>
      <c r="BW160" s="104">
        <v>850.2668524000001</v>
      </c>
      <c r="BX160" s="104">
        <v>58.105468599999995</v>
      </c>
      <c r="BY160" s="104">
        <v>1.1667492</v>
      </c>
      <c r="BZ160" s="104">
        <v>3.2904387999999996</v>
      </c>
      <c r="CA160" s="37">
        <v>671191.6413947999</v>
      </c>
      <c r="CB160" s="37">
        <v>1200.7940804000002</v>
      </c>
      <c r="CC160" s="37">
        <v>0.9974082000000001</v>
      </c>
      <c r="CD160" s="37">
        <v>2.6784928</v>
      </c>
      <c r="CE160" s="37">
        <v>3194.2442768</v>
      </c>
      <c r="CF160" s="37">
        <v>115.5660346</v>
      </c>
      <c r="CG160" s="37">
        <v>1.202577</v>
      </c>
      <c r="CH160" s="37">
        <v>3.4037236</v>
      </c>
      <c r="CI160" s="37">
        <v>5125.174027999999</v>
      </c>
      <c r="CJ160" s="2">
        <v>129.0722022</v>
      </c>
      <c r="CK160" s="2">
        <v>1.1261386</v>
      </c>
      <c r="CL160" s="2">
        <v>3.0296925999999997</v>
      </c>
      <c r="CM160" s="40">
        <f t="shared" si="2"/>
        <v>4.428571429</v>
      </c>
      <c r="CN160" s="41">
        <f t="shared" si="3"/>
        <v>4.555555556</v>
      </c>
      <c r="CO160" s="2">
        <v>5.0</v>
      </c>
      <c r="CP160" s="2">
        <v>5.0</v>
      </c>
      <c r="CQ160" s="2">
        <v>1.0</v>
      </c>
      <c r="CR160" s="2">
        <v>5.0</v>
      </c>
      <c r="CS160" s="2">
        <v>5.0</v>
      </c>
      <c r="CT160" s="2">
        <v>5.0</v>
      </c>
      <c r="CU160" s="2">
        <v>5.0</v>
      </c>
      <c r="CV160" s="2">
        <v>4.0</v>
      </c>
      <c r="CW160" s="2">
        <v>6.0</v>
      </c>
      <c r="CX160" s="2">
        <f t="shared" si="4"/>
        <v>6</v>
      </c>
      <c r="CY160" s="42" t="str">
        <f t="shared" si="55"/>
        <v>0</v>
      </c>
      <c r="CZ160" s="42" t="str">
        <f t="shared" si="6"/>
        <v>0</v>
      </c>
      <c r="DA160" s="2">
        <f t="shared" si="7"/>
        <v>3</v>
      </c>
      <c r="DB160" s="42" t="str">
        <f t="shared" si="51"/>
        <v>1</v>
      </c>
      <c r="DC160" s="42" t="str">
        <f t="shared" si="8"/>
        <v>0</v>
      </c>
      <c r="DD160" s="2">
        <v>1.0</v>
      </c>
      <c r="DE160" s="27">
        <v>2.0</v>
      </c>
      <c r="DF160" s="2">
        <v>0.0</v>
      </c>
      <c r="DG160" s="27">
        <v>1.0</v>
      </c>
      <c r="DH160" s="2">
        <v>1.0</v>
      </c>
      <c r="DI160" s="27">
        <v>2.0</v>
      </c>
      <c r="DJ160" s="2">
        <v>1.0</v>
      </c>
      <c r="DK160" s="27">
        <v>2.0</v>
      </c>
      <c r="DL160" s="2">
        <v>0.0</v>
      </c>
      <c r="DM160" s="27">
        <v>1.0</v>
      </c>
      <c r="DN160" s="2">
        <v>1.0</v>
      </c>
      <c r="DO160" s="27">
        <v>2.0</v>
      </c>
      <c r="DP160" s="2">
        <v>1.0</v>
      </c>
      <c r="DQ160" s="27">
        <v>2.0</v>
      </c>
      <c r="DR160" s="2">
        <v>0.0</v>
      </c>
      <c r="DS160" s="27">
        <v>1.0</v>
      </c>
      <c r="DT160" s="2">
        <v>1.0</v>
      </c>
      <c r="DU160" s="27">
        <v>2.0</v>
      </c>
      <c r="DV160" s="2">
        <v>0.0</v>
      </c>
      <c r="DW160" s="27">
        <v>1.0</v>
      </c>
      <c r="DX160" s="2">
        <v>1.0</v>
      </c>
      <c r="DY160" s="27">
        <v>2.0</v>
      </c>
      <c r="DZ160" s="2">
        <v>0.0</v>
      </c>
      <c r="EA160" s="27">
        <v>1.0</v>
      </c>
      <c r="EB160" s="2">
        <v>2.0</v>
      </c>
      <c r="EC160" s="27">
        <v>3.0</v>
      </c>
      <c r="ED160" s="2">
        <v>0.0</v>
      </c>
      <c r="EE160" s="27">
        <v>1.0</v>
      </c>
      <c r="EF160" s="2">
        <v>0.0</v>
      </c>
      <c r="EG160" s="27">
        <v>1.0</v>
      </c>
      <c r="EH160" s="2">
        <v>2.0</v>
      </c>
      <c r="EI160" s="27">
        <v>3.0</v>
      </c>
      <c r="EJ160" s="2" t="s">
        <v>199</v>
      </c>
      <c r="EK160" s="2" t="s">
        <v>587</v>
      </c>
      <c r="EL160" s="37">
        <v>4.0</v>
      </c>
      <c r="EM160" s="37">
        <v>3.0</v>
      </c>
      <c r="EN160" s="37">
        <v>0.0</v>
      </c>
      <c r="EO160" s="37">
        <v>1.0</v>
      </c>
      <c r="EP160" s="37">
        <v>0.0</v>
      </c>
      <c r="EQ160" s="37">
        <v>0.0</v>
      </c>
      <c r="ER160" s="37">
        <v>0.0</v>
      </c>
      <c r="ES160" s="37">
        <v>1.0</v>
      </c>
      <c r="ET160" s="37">
        <v>0.0</v>
      </c>
      <c r="EU160" s="37">
        <v>0.0</v>
      </c>
      <c r="EV160" s="2"/>
      <c r="EW160" s="37">
        <v>0.0</v>
      </c>
      <c r="EX160" s="2" t="s">
        <v>242</v>
      </c>
      <c r="EY160" s="43">
        <v>41518.0</v>
      </c>
      <c r="EZ160" s="2" t="s">
        <v>214</v>
      </c>
      <c r="FA160" s="2" t="s">
        <v>262</v>
      </c>
      <c r="FB160" s="2" t="s">
        <v>326</v>
      </c>
      <c r="FC160" s="2" t="s">
        <v>205</v>
      </c>
      <c r="FD160" s="112" t="s">
        <v>205</v>
      </c>
      <c r="FE160" s="37">
        <v>0.0</v>
      </c>
      <c r="FF160" s="37">
        <v>0.0</v>
      </c>
      <c r="FG160" s="37">
        <v>0.0</v>
      </c>
      <c r="FH160" s="37">
        <v>0.0</v>
      </c>
      <c r="FI160" s="37">
        <v>0.0</v>
      </c>
      <c r="FJ160" s="37">
        <v>0.0</v>
      </c>
      <c r="FK160" s="37">
        <v>1.0</v>
      </c>
      <c r="FL160" s="2"/>
      <c r="FM160" s="112" t="s">
        <v>205</v>
      </c>
      <c r="FN160" s="37">
        <v>0.0</v>
      </c>
      <c r="FO160" s="37">
        <v>0.0</v>
      </c>
      <c r="FP160" s="37">
        <v>0.0</v>
      </c>
      <c r="FQ160" s="37">
        <v>0.0</v>
      </c>
      <c r="FR160" s="37">
        <v>0.0</v>
      </c>
      <c r="FS160" s="37">
        <v>0.0</v>
      </c>
      <c r="FT160" s="37">
        <v>1.0</v>
      </c>
      <c r="FU160" s="2"/>
      <c r="FV160" s="2" t="s">
        <v>206</v>
      </c>
      <c r="FW160" s="37">
        <v>0.0</v>
      </c>
      <c r="FX160" s="37">
        <v>0.0</v>
      </c>
      <c r="FY160" s="37">
        <v>0.0</v>
      </c>
      <c r="FZ160" s="37">
        <v>1.0</v>
      </c>
      <c r="GA160" s="37">
        <v>3.0</v>
      </c>
      <c r="GB160" s="2" t="s">
        <v>270</v>
      </c>
      <c r="GC160" s="2" t="s">
        <v>299</v>
      </c>
      <c r="GD160" s="37">
        <v>4.0</v>
      </c>
      <c r="GE160" s="2"/>
      <c r="GF160" s="2" t="s">
        <v>209</v>
      </c>
      <c r="GG160" s="2"/>
      <c r="GH160" s="45">
        <v>0.0</v>
      </c>
      <c r="GI160" s="45">
        <v>1.0</v>
      </c>
      <c r="GJ160" s="45">
        <v>3.0</v>
      </c>
      <c r="GK160" s="45">
        <v>0.0</v>
      </c>
      <c r="GL160" s="45">
        <f t="shared" si="52"/>
        <v>1</v>
      </c>
      <c r="GM160" s="45">
        <f t="shared" si="53"/>
        <v>3</v>
      </c>
    </row>
    <row r="161" ht="15.75" customHeight="1">
      <c r="A161" s="1">
        <v>205.0</v>
      </c>
      <c r="B161" s="2" t="s">
        <v>246</v>
      </c>
      <c r="C161" s="2" t="s">
        <v>349</v>
      </c>
      <c r="D161" s="2" t="s">
        <v>264</v>
      </c>
      <c r="E161" s="2" t="s">
        <v>622</v>
      </c>
      <c r="F161" s="79">
        <v>2.0</v>
      </c>
      <c r="G161" s="2" t="s">
        <v>214</v>
      </c>
      <c r="H161" s="2" t="s">
        <v>583</v>
      </c>
      <c r="I161" s="81">
        <v>1.0</v>
      </c>
      <c r="J161" s="81">
        <v>9.0</v>
      </c>
      <c r="K161" s="2" t="s">
        <v>608</v>
      </c>
      <c r="L161" s="82">
        <v>9834.0</v>
      </c>
      <c r="M161" s="2">
        <v>4917.0</v>
      </c>
      <c r="N161" s="29">
        <v>1.55097645618</v>
      </c>
      <c r="O161" s="30">
        <v>0.3354862750888083</v>
      </c>
      <c r="P161" s="30">
        <v>0.460887971</v>
      </c>
      <c r="Q161" s="2">
        <v>3.174312</v>
      </c>
      <c r="R161" s="2">
        <v>615272.353211</v>
      </c>
      <c r="S161" s="2">
        <v>1139.90711</v>
      </c>
      <c r="T161" s="2">
        <v>1.006895</v>
      </c>
      <c r="U161" s="2">
        <v>2.743915</v>
      </c>
      <c r="V161" s="2">
        <v>3241.073395</v>
      </c>
      <c r="W161" s="2">
        <v>124.323298</v>
      </c>
      <c r="X161" s="2">
        <v>1.17764</v>
      </c>
      <c r="Y161" s="2">
        <v>3.397462</v>
      </c>
      <c r="Z161" s="2">
        <v>898.348624</v>
      </c>
      <c r="AA161" s="2">
        <v>59.679295</v>
      </c>
      <c r="AB161" s="2">
        <v>1.129619</v>
      </c>
      <c r="AC161" s="2">
        <v>3.266292</v>
      </c>
      <c r="AD161" s="2">
        <v>5146.954128</v>
      </c>
      <c r="AE161" s="2">
        <v>129.978335</v>
      </c>
      <c r="AF161" s="2">
        <v>1.113214</v>
      </c>
      <c r="AG161" s="2">
        <v>3.037389</v>
      </c>
      <c r="AH161" s="31">
        <v>0.1</v>
      </c>
      <c r="AI161" s="29">
        <v>5.6355590862977705</v>
      </c>
      <c r="AJ161" s="30">
        <v>0.22441023804163152</v>
      </c>
      <c r="AK161" s="30">
        <v>0.44295358430114024</v>
      </c>
      <c r="AL161" s="80">
        <v>3.039548</v>
      </c>
      <c r="AM161" s="80">
        <v>749819.386441</v>
      </c>
      <c r="AN161" s="80">
        <v>1187.350265</v>
      </c>
      <c r="AO161" s="80">
        <v>0.976148</v>
      </c>
      <c r="AP161" s="80">
        <v>2.670897</v>
      </c>
      <c r="AQ161" s="80">
        <v>2853.99209</v>
      </c>
      <c r="AR161" s="80">
        <v>109.548889</v>
      </c>
      <c r="AS161" s="80">
        <v>1.173507</v>
      </c>
      <c r="AT161" s="80">
        <v>3.374854</v>
      </c>
      <c r="AU161" s="80">
        <v>4418.824859</v>
      </c>
      <c r="AV161" s="80">
        <v>53.742578</v>
      </c>
      <c r="AW161" s="80">
        <v>3.248648</v>
      </c>
      <c r="AX161" s="80">
        <v>1.138474</v>
      </c>
      <c r="AY161" s="80">
        <v>713.632768</v>
      </c>
      <c r="AZ161" s="80">
        <v>122.532385</v>
      </c>
      <c r="BA161" s="80">
        <v>1.10533</v>
      </c>
      <c r="BB161" s="80">
        <v>3.010744</v>
      </c>
      <c r="BC161" s="31">
        <v>0.1015</v>
      </c>
      <c r="BD161" s="32">
        <v>0.09</v>
      </c>
      <c r="BE161" s="31">
        <v>0.1</v>
      </c>
      <c r="BF161" s="31">
        <v>0.103</v>
      </c>
      <c r="BG161" s="31">
        <v>0.103</v>
      </c>
      <c r="BH161" s="31">
        <v>0.101</v>
      </c>
      <c r="BI161" s="34"/>
      <c r="BJ161" s="34"/>
      <c r="BK161" s="34"/>
      <c r="BL161" s="34"/>
      <c r="BM161" s="34"/>
      <c r="BN161" s="34"/>
      <c r="BO161" s="34"/>
      <c r="BP161" s="34"/>
      <c r="BQ161" s="35">
        <f t="shared" si="1"/>
        <v>5</v>
      </c>
      <c r="BR161" s="101">
        <v>1.5287006932794582</v>
      </c>
      <c r="BS161" s="102">
        <v>0.28781584780708475</v>
      </c>
      <c r="BT161" s="103">
        <v>0.465778210258292</v>
      </c>
      <c r="BU161" s="39">
        <v>0.099</v>
      </c>
      <c r="BV161" s="104">
        <v>3.1197466</v>
      </c>
      <c r="BW161" s="104">
        <v>755.5450202</v>
      </c>
      <c r="BX161" s="104">
        <v>55.4236442</v>
      </c>
      <c r="BY161" s="104">
        <v>1.1415038</v>
      </c>
      <c r="BZ161" s="104">
        <v>3.2723033999999998</v>
      </c>
      <c r="CA161" s="37">
        <v>818595.7762838</v>
      </c>
      <c r="CB161" s="37">
        <v>1222.1375951999999</v>
      </c>
      <c r="CC161" s="37">
        <v>0.9974646</v>
      </c>
      <c r="CD161" s="37">
        <v>2.6905525999999997</v>
      </c>
      <c r="CE161" s="37">
        <v>3029.2705944</v>
      </c>
      <c r="CF161" s="37">
        <v>117.8626178</v>
      </c>
      <c r="CG161" s="37">
        <v>1.1880012</v>
      </c>
      <c r="CH161" s="37">
        <v>3.3926116</v>
      </c>
      <c r="CI161" s="37">
        <v>4382.3169306</v>
      </c>
      <c r="CJ161" s="2">
        <v>124.4383938</v>
      </c>
      <c r="CK161" s="2">
        <v>1.115379</v>
      </c>
      <c r="CL161" s="2">
        <v>3.0317792</v>
      </c>
      <c r="CM161" s="40">
        <f t="shared" si="2"/>
        <v>4.428571429</v>
      </c>
      <c r="CN161" s="41">
        <f t="shared" si="3"/>
        <v>4.777777778</v>
      </c>
      <c r="CO161" s="2">
        <v>6.0</v>
      </c>
      <c r="CP161" s="2">
        <v>4.0</v>
      </c>
      <c r="CQ161" s="2">
        <v>3.0</v>
      </c>
      <c r="CR161" s="2">
        <v>5.0</v>
      </c>
      <c r="CS161" s="2">
        <v>6.0</v>
      </c>
      <c r="CT161" s="2">
        <v>6.0</v>
      </c>
      <c r="CU161" s="2">
        <v>1.0</v>
      </c>
      <c r="CV161" s="2">
        <v>6.0</v>
      </c>
      <c r="CW161" s="2">
        <v>6.0</v>
      </c>
      <c r="CX161" s="2">
        <f t="shared" si="4"/>
        <v>11</v>
      </c>
      <c r="CY161" s="42" t="str">
        <f t="shared" si="55"/>
        <v>1</v>
      </c>
      <c r="CZ161" s="42" t="str">
        <f t="shared" si="6"/>
        <v>1</v>
      </c>
      <c r="DA161" s="2">
        <f t="shared" si="7"/>
        <v>4</v>
      </c>
      <c r="DB161" s="42">
        <v>2.0</v>
      </c>
      <c r="DC161" s="42" t="str">
        <f t="shared" si="8"/>
        <v>1</v>
      </c>
      <c r="DD161" s="2">
        <v>1.0</v>
      </c>
      <c r="DE161" s="27">
        <v>2.0</v>
      </c>
      <c r="DF161" s="2">
        <v>1.0</v>
      </c>
      <c r="DG161" s="27">
        <v>2.0</v>
      </c>
      <c r="DH161" s="2">
        <v>1.0</v>
      </c>
      <c r="DI161" s="27">
        <v>2.0</v>
      </c>
      <c r="DJ161" s="2">
        <v>1.0</v>
      </c>
      <c r="DK161" s="27">
        <v>2.0</v>
      </c>
      <c r="DL161" s="2">
        <v>2.0</v>
      </c>
      <c r="DM161" s="27">
        <v>3.0</v>
      </c>
      <c r="DN161" s="2">
        <v>1.0</v>
      </c>
      <c r="DO161" s="27">
        <v>2.0</v>
      </c>
      <c r="DP161" s="2">
        <v>1.0</v>
      </c>
      <c r="DQ161" s="27">
        <v>2.0</v>
      </c>
      <c r="DR161" s="2">
        <v>1.0</v>
      </c>
      <c r="DS161" s="27">
        <v>2.0</v>
      </c>
      <c r="DT161" s="2">
        <v>1.0</v>
      </c>
      <c r="DU161" s="27">
        <v>2.0</v>
      </c>
      <c r="DV161" s="2">
        <v>1.0</v>
      </c>
      <c r="DW161" s="27">
        <v>2.0</v>
      </c>
      <c r="DX161" s="2">
        <v>1.0</v>
      </c>
      <c r="DY161" s="27">
        <v>2.0</v>
      </c>
      <c r="DZ161" s="2">
        <v>2.0</v>
      </c>
      <c r="EA161" s="27">
        <v>3.0</v>
      </c>
      <c r="EB161" s="2">
        <v>1.0</v>
      </c>
      <c r="EC161" s="27">
        <v>2.0</v>
      </c>
      <c r="ED161" s="2">
        <v>1.0</v>
      </c>
      <c r="EE161" s="27">
        <v>2.0</v>
      </c>
      <c r="EF161" s="2">
        <v>1.0</v>
      </c>
      <c r="EG161" s="27">
        <v>2.0</v>
      </c>
      <c r="EH161" s="2">
        <v>2.0</v>
      </c>
      <c r="EI161" s="27">
        <v>3.0</v>
      </c>
      <c r="EJ161" s="2" t="s">
        <v>199</v>
      </c>
      <c r="EK161" s="2" t="s">
        <v>585</v>
      </c>
      <c r="EL161" s="37">
        <v>5.0</v>
      </c>
      <c r="EM161" s="37">
        <v>3.0</v>
      </c>
      <c r="EN161" s="37">
        <v>0.0</v>
      </c>
      <c r="EO161" s="37">
        <v>2.0</v>
      </c>
      <c r="EP161" s="37">
        <v>0.0</v>
      </c>
      <c r="EQ161" s="37">
        <v>0.0</v>
      </c>
      <c r="ER161" s="37">
        <v>0.0</v>
      </c>
      <c r="ES161" s="37">
        <v>1.0</v>
      </c>
      <c r="ET161" s="37">
        <v>0.0</v>
      </c>
      <c r="EU161" s="37">
        <v>0.0</v>
      </c>
      <c r="EV161" s="2"/>
      <c r="EW161" s="37">
        <v>2.0</v>
      </c>
      <c r="EX161" s="2" t="s">
        <v>201</v>
      </c>
      <c r="EY161" s="43">
        <v>41334.0</v>
      </c>
      <c r="EZ161" s="2" t="s">
        <v>214</v>
      </c>
      <c r="FA161" s="24"/>
      <c r="FB161" s="2" t="s">
        <v>203</v>
      </c>
      <c r="FC161" s="2" t="s">
        <v>205</v>
      </c>
      <c r="FD161" s="2" t="s">
        <v>205</v>
      </c>
      <c r="FE161" s="37">
        <v>1.0</v>
      </c>
      <c r="FF161" s="37">
        <v>0.0</v>
      </c>
      <c r="FG161" s="37">
        <v>0.0</v>
      </c>
      <c r="FH161" s="37">
        <v>0.0</v>
      </c>
      <c r="FI161" s="37">
        <v>0.0</v>
      </c>
      <c r="FJ161" s="37">
        <v>0.0</v>
      </c>
      <c r="FK161" s="37">
        <v>0.0</v>
      </c>
      <c r="FL161" s="2"/>
      <c r="FM161" s="2" t="s">
        <v>205</v>
      </c>
      <c r="FN161" s="37">
        <v>1.0</v>
      </c>
      <c r="FO161" s="37">
        <v>0.0</v>
      </c>
      <c r="FP161" s="37">
        <v>0.0</v>
      </c>
      <c r="FQ161" s="37">
        <v>0.0</v>
      </c>
      <c r="FR161" s="37">
        <v>0.0</v>
      </c>
      <c r="FS161" s="37">
        <v>0.0</v>
      </c>
      <c r="FT161" s="37">
        <v>0.0</v>
      </c>
      <c r="FU161" s="2"/>
      <c r="FV161" s="2" t="s">
        <v>206</v>
      </c>
      <c r="FW161" s="37">
        <v>1.0</v>
      </c>
      <c r="FX161" s="37">
        <v>0.0</v>
      </c>
      <c r="FY161" s="37">
        <v>0.0</v>
      </c>
      <c r="FZ161" s="37">
        <v>0.0</v>
      </c>
      <c r="GA161" s="37">
        <v>4.0</v>
      </c>
      <c r="GB161" s="2" t="s">
        <v>207</v>
      </c>
      <c r="GC161" s="2" t="s">
        <v>243</v>
      </c>
      <c r="GD161" s="37">
        <v>4.0</v>
      </c>
      <c r="GE161" s="2"/>
      <c r="GF161" s="2" t="s">
        <v>209</v>
      </c>
      <c r="GG161" s="2"/>
      <c r="GH161" s="45">
        <v>0.0</v>
      </c>
      <c r="GI161" s="45">
        <v>1.0</v>
      </c>
      <c r="GJ161" s="45">
        <v>3.0</v>
      </c>
      <c r="GK161" s="45">
        <v>0.0</v>
      </c>
      <c r="GL161" s="45">
        <f t="shared" si="52"/>
        <v>1</v>
      </c>
      <c r="GM161" s="45">
        <f t="shared" si="53"/>
        <v>3</v>
      </c>
    </row>
    <row r="162" ht="15.75" customHeight="1">
      <c r="A162" s="1">
        <v>206.0</v>
      </c>
      <c r="B162" s="2" t="s">
        <v>374</v>
      </c>
      <c r="C162" s="2" t="s">
        <v>306</v>
      </c>
      <c r="D162" s="2" t="s">
        <v>265</v>
      </c>
      <c r="E162" s="2" t="s">
        <v>623</v>
      </c>
      <c r="F162" s="79">
        <v>1.0</v>
      </c>
      <c r="G162" s="2" t="s">
        <v>196</v>
      </c>
      <c r="H162" s="2" t="s">
        <v>583</v>
      </c>
      <c r="I162" s="81">
        <v>1.0</v>
      </c>
      <c r="J162" s="81">
        <v>10.0</v>
      </c>
      <c r="K162" s="2" t="s">
        <v>530</v>
      </c>
      <c r="L162" s="80"/>
      <c r="M162" s="2"/>
      <c r="N162" s="29">
        <v>1.91095557319</v>
      </c>
      <c r="O162" s="30">
        <v>0.2680951579855005</v>
      </c>
      <c r="P162" s="30">
        <v>0.3635810004</v>
      </c>
      <c r="Q162" s="2">
        <v>3.415638</v>
      </c>
      <c r="R162" s="2">
        <v>619210.242798</v>
      </c>
      <c r="S162" s="2">
        <v>1087.163357</v>
      </c>
      <c r="T162" s="2">
        <v>1.010445</v>
      </c>
      <c r="U162" s="2">
        <v>2.709494</v>
      </c>
      <c r="V162" s="2">
        <v>5022.604938</v>
      </c>
      <c r="W162" s="2">
        <v>161.877738</v>
      </c>
      <c r="X162" s="2">
        <v>1.201035</v>
      </c>
      <c r="Y162" s="2">
        <v>3.504657</v>
      </c>
      <c r="Z162" s="2">
        <v>769.753086</v>
      </c>
      <c r="AA162" s="2">
        <v>69.529942</v>
      </c>
      <c r="AB162" s="2">
        <v>1.147073</v>
      </c>
      <c r="AC162" s="2">
        <v>3.404703</v>
      </c>
      <c r="AD162" s="2">
        <v>5726.757202</v>
      </c>
      <c r="AE162" s="2">
        <v>174.210431</v>
      </c>
      <c r="AF162" s="2">
        <v>1.114897</v>
      </c>
      <c r="AG162" s="2">
        <v>3.15795</v>
      </c>
      <c r="AH162" s="31">
        <v>0.07</v>
      </c>
      <c r="AI162" s="29">
        <v>6.414571552617437</v>
      </c>
      <c r="AJ162" s="30">
        <v>0.23727749649353236</v>
      </c>
      <c r="AK162" s="30">
        <v>0.37325118685416286</v>
      </c>
      <c r="AL162" s="80">
        <v>3.085437</v>
      </c>
      <c r="AM162" s="80">
        <v>601476.975728</v>
      </c>
      <c r="AN162" s="80">
        <v>1117.097694</v>
      </c>
      <c r="AO162" s="80">
        <v>0.964862</v>
      </c>
      <c r="AP162" s="80">
        <v>2.631201</v>
      </c>
      <c r="AQ162" s="80">
        <v>3225.840777</v>
      </c>
      <c r="AR162" s="80">
        <v>119.236967</v>
      </c>
      <c r="AS162" s="80">
        <v>1.177299</v>
      </c>
      <c r="AT162" s="80">
        <v>3.399503</v>
      </c>
      <c r="AU162" s="80">
        <v>5274.9</v>
      </c>
      <c r="AV162" s="80">
        <v>60.045274</v>
      </c>
      <c r="AW162" s="80">
        <v>3.244215</v>
      </c>
      <c r="AX162" s="80">
        <v>1.141736</v>
      </c>
      <c r="AY162" s="80">
        <v>819.495146</v>
      </c>
      <c r="AZ162" s="80">
        <v>142.780503</v>
      </c>
      <c r="BA162" s="80">
        <v>1.104055</v>
      </c>
      <c r="BB162" s="80">
        <v>3.023891</v>
      </c>
      <c r="BC162" s="31">
        <v>0.0935</v>
      </c>
      <c r="BD162" s="32">
        <v>0.09</v>
      </c>
      <c r="BE162" s="31">
        <v>0.07</v>
      </c>
      <c r="BF162" s="34"/>
      <c r="BG162" s="34"/>
      <c r="BH162" s="34"/>
      <c r="BI162" s="34"/>
      <c r="BJ162" s="34"/>
      <c r="BK162" s="34"/>
      <c r="BL162" s="34"/>
      <c r="BM162" s="34"/>
      <c r="BN162" s="34"/>
      <c r="BO162" s="34"/>
      <c r="BP162" s="34"/>
      <c r="BQ162" s="35">
        <f t="shared" si="1"/>
        <v>2</v>
      </c>
      <c r="BR162" s="106">
        <v>1.862857509883559</v>
      </c>
      <c r="BS162" s="107">
        <v>0.2734190123914836</v>
      </c>
      <c r="BT162" s="108">
        <v>0.3862931059848847</v>
      </c>
      <c r="BU162" s="39">
        <v>0.08</v>
      </c>
      <c r="BV162" s="104">
        <v>3.1324325</v>
      </c>
      <c r="BW162" s="104">
        <v>894.672016</v>
      </c>
      <c r="BX162" s="104">
        <v>67.4336935</v>
      </c>
      <c r="BY162" s="104">
        <v>1.169232</v>
      </c>
      <c r="BZ162" s="104">
        <v>3.3716415</v>
      </c>
      <c r="CA162" s="37">
        <v>617017.349437</v>
      </c>
      <c r="CB162" s="37">
        <v>1170.121957</v>
      </c>
      <c r="CC162" s="37">
        <v>1.000044</v>
      </c>
      <c r="CD162" s="37">
        <v>2.661162</v>
      </c>
      <c r="CE162" s="37">
        <v>4212.655631</v>
      </c>
      <c r="CF162" s="37">
        <v>140.41807799999998</v>
      </c>
      <c r="CG162" s="37">
        <v>1.2096535</v>
      </c>
      <c r="CH162" s="37">
        <v>3.4653324999999997</v>
      </c>
      <c r="CI162" s="37">
        <v>5600.199887500001</v>
      </c>
      <c r="CJ162" s="2">
        <v>157.25248449999998</v>
      </c>
      <c r="CK162" s="2">
        <v>1.12483</v>
      </c>
      <c r="CL162" s="2">
        <v>3.1094220000000004</v>
      </c>
      <c r="CM162" s="40">
        <f t="shared" si="2"/>
        <v>5.571428571</v>
      </c>
      <c r="CN162" s="41">
        <f t="shared" si="3"/>
        <v>5.666666667</v>
      </c>
      <c r="CO162" s="2">
        <v>6.0</v>
      </c>
      <c r="CP162" s="2">
        <v>4.0</v>
      </c>
      <c r="CQ162" s="2">
        <v>6.0</v>
      </c>
      <c r="CR162" s="2">
        <v>6.0</v>
      </c>
      <c r="CS162" s="2">
        <v>6.0</v>
      </c>
      <c r="CT162" s="2">
        <v>6.0</v>
      </c>
      <c r="CU162" s="2">
        <v>5.0</v>
      </c>
      <c r="CV162" s="2">
        <v>6.0</v>
      </c>
      <c r="CW162" s="2">
        <v>6.0</v>
      </c>
      <c r="CX162" s="2">
        <f t="shared" si="4"/>
        <v>9</v>
      </c>
      <c r="CY162" s="42" t="str">
        <f t="shared" si="55"/>
        <v>0</v>
      </c>
      <c r="CZ162" s="42" t="str">
        <f t="shared" si="6"/>
        <v>0</v>
      </c>
      <c r="DA162" s="2">
        <f t="shared" si="7"/>
        <v>3</v>
      </c>
      <c r="DB162" s="42" t="str">
        <f t="shared" ref="DB162:DB167" si="56">IF(OR(DA162&lt;2,DA162=2),"0", "1")</f>
        <v>1</v>
      </c>
      <c r="DC162" s="42" t="str">
        <f t="shared" si="8"/>
        <v>0</v>
      </c>
      <c r="DD162" s="2">
        <v>0.0</v>
      </c>
      <c r="DE162" s="27">
        <v>1.0</v>
      </c>
      <c r="DF162" s="2">
        <v>1.0</v>
      </c>
      <c r="DG162" s="27">
        <v>2.0</v>
      </c>
      <c r="DH162" s="2">
        <v>0.0</v>
      </c>
      <c r="DI162" s="27">
        <v>1.0</v>
      </c>
      <c r="DJ162" s="2">
        <v>0.0</v>
      </c>
      <c r="DK162" s="27">
        <v>1.0</v>
      </c>
      <c r="DL162" s="2">
        <v>1.0</v>
      </c>
      <c r="DM162" s="27">
        <v>2.0</v>
      </c>
      <c r="DN162" s="2">
        <v>2.0</v>
      </c>
      <c r="DO162" s="27">
        <v>3.0</v>
      </c>
      <c r="DP162" s="2">
        <v>1.0</v>
      </c>
      <c r="DQ162" s="27">
        <v>2.0</v>
      </c>
      <c r="DR162" s="2">
        <v>2.0</v>
      </c>
      <c r="DS162" s="27">
        <v>3.0</v>
      </c>
      <c r="DT162" s="2">
        <v>0.0</v>
      </c>
      <c r="DU162" s="27">
        <v>1.0</v>
      </c>
      <c r="DV162" s="2">
        <v>2.0</v>
      </c>
      <c r="DW162" s="27">
        <v>3.0</v>
      </c>
      <c r="DX162" s="2">
        <v>1.0</v>
      </c>
      <c r="DY162" s="27">
        <v>2.0</v>
      </c>
      <c r="DZ162" s="2">
        <v>2.0</v>
      </c>
      <c r="EA162" s="27">
        <v>3.0</v>
      </c>
      <c r="EB162" s="2">
        <v>0.0</v>
      </c>
      <c r="EC162" s="27">
        <v>1.0</v>
      </c>
      <c r="ED162" s="2">
        <v>2.0</v>
      </c>
      <c r="EE162" s="27">
        <v>3.0</v>
      </c>
      <c r="EF162" s="2">
        <v>2.0</v>
      </c>
      <c r="EG162" s="27">
        <v>3.0</v>
      </c>
      <c r="EH162" s="2">
        <v>0.0</v>
      </c>
      <c r="EI162" s="27">
        <v>1.0</v>
      </c>
      <c r="EJ162" s="2" t="s">
        <v>199</v>
      </c>
      <c r="EK162" s="2" t="s">
        <v>585</v>
      </c>
      <c r="EL162" s="37">
        <v>4.0</v>
      </c>
      <c r="EM162" s="37">
        <v>2.0</v>
      </c>
      <c r="EN162" s="37">
        <v>0.0</v>
      </c>
      <c r="EO162" s="37">
        <v>1.0</v>
      </c>
      <c r="EP162" s="37">
        <v>1.0</v>
      </c>
      <c r="EQ162" s="37">
        <v>0.0</v>
      </c>
      <c r="ER162" s="37">
        <v>0.0</v>
      </c>
      <c r="ES162" s="37">
        <v>1.0</v>
      </c>
      <c r="ET162" s="37">
        <v>1.0</v>
      </c>
      <c r="EU162" s="37">
        <v>0.0</v>
      </c>
      <c r="EV162" s="2"/>
      <c r="EW162" s="37">
        <v>2.0</v>
      </c>
      <c r="EX162" s="2" t="s">
        <v>201</v>
      </c>
      <c r="EY162" s="43">
        <v>41122.0</v>
      </c>
      <c r="EZ162" s="2" t="s">
        <v>196</v>
      </c>
      <c r="FA162" s="2" t="s">
        <v>262</v>
      </c>
      <c r="FB162" s="2" t="s">
        <v>203</v>
      </c>
      <c r="FC162" s="2" t="s">
        <v>205</v>
      </c>
      <c r="FD162" s="2" t="s">
        <v>205</v>
      </c>
      <c r="FE162" s="37">
        <v>0.0</v>
      </c>
      <c r="FF162" s="37">
        <v>0.0</v>
      </c>
      <c r="FG162" s="37">
        <v>0.0</v>
      </c>
      <c r="FH162" s="37">
        <v>0.0</v>
      </c>
      <c r="FI162" s="37">
        <v>0.0</v>
      </c>
      <c r="FJ162" s="37">
        <v>0.0</v>
      </c>
      <c r="FK162" s="37">
        <v>1.0</v>
      </c>
      <c r="FL162" s="2"/>
      <c r="FM162" s="2" t="s">
        <v>205</v>
      </c>
      <c r="FN162" s="37">
        <v>0.0</v>
      </c>
      <c r="FO162" s="37">
        <v>0.0</v>
      </c>
      <c r="FP162" s="37">
        <v>0.0</v>
      </c>
      <c r="FQ162" s="37">
        <v>0.0</v>
      </c>
      <c r="FR162" s="37">
        <v>0.0</v>
      </c>
      <c r="FS162" s="37">
        <v>0.0</v>
      </c>
      <c r="FT162" s="37">
        <v>1.0</v>
      </c>
      <c r="FU162" s="2"/>
      <c r="FV162" s="2" t="s">
        <v>280</v>
      </c>
      <c r="FW162" s="37">
        <v>0.0</v>
      </c>
      <c r="FX162" s="37">
        <v>0.0</v>
      </c>
      <c r="FY162" s="37">
        <v>0.0</v>
      </c>
      <c r="FZ162" s="37" t="s">
        <v>624</v>
      </c>
      <c r="GA162" s="37">
        <v>-2.0</v>
      </c>
      <c r="GB162" s="2" t="s">
        <v>270</v>
      </c>
      <c r="GC162" s="2" t="s">
        <v>263</v>
      </c>
      <c r="GD162" s="37">
        <v>2.0</v>
      </c>
      <c r="GE162" s="2"/>
      <c r="GF162" s="2" t="s">
        <v>209</v>
      </c>
      <c r="GG162" s="2"/>
      <c r="GH162" s="45">
        <v>0.0</v>
      </c>
      <c r="GI162" s="45">
        <v>0.0</v>
      </c>
      <c r="GJ162" s="45">
        <v>0.0</v>
      </c>
      <c r="GK162" s="45">
        <v>0.0</v>
      </c>
      <c r="GL162" s="45">
        <f t="shared" si="52"/>
        <v>0</v>
      </c>
      <c r="GM162" s="45">
        <f t="shared" si="53"/>
        <v>0</v>
      </c>
    </row>
    <row r="163" ht="15.75" customHeight="1">
      <c r="A163" s="1">
        <v>207.0</v>
      </c>
      <c r="B163" s="2" t="s">
        <v>625</v>
      </c>
      <c r="C163" s="2" t="s">
        <v>193</v>
      </c>
      <c r="D163" s="2" t="s">
        <v>626</v>
      </c>
      <c r="E163" s="2" t="s">
        <v>627</v>
      </c>
      <c r="F163" s="79">
        <v>1.0</v>
      </c>
      <c r="G163" s="2" t="s">
        <v>196</v>
      </c>
      <c r="H163" s="2" t="s">
        <v>583</v>
      </c>
      <c r="I163" s="81">
        <v>1.0</v>
      </c>
      <c r="J163" s="81">
        <v>10.0</v>
      </c>
      <c r="K163" s="2" t="s">
        <v>530</v>
      </c>
      <c r="L163" s="82">
        <v>63799.0</v>
      </c>
      <c r="M163" s="2">
        <v>9114.1</v>
      </c>
      <c r="N163" s="29">
        <v>1.91571146415</v>
      </c>
      <c r="O163" s="30">
        <v>0.270536426333076</v>
      </c>
      <c r="P163" s="30">
        <v>0.3606261463</v>
      </c>
      <c r="Q163" s="2">
        <v>3.407725</v>
      </c>
      <c r="R163" s="2">
        <v>594137.429185</v>
      </c>
      <c r="S163" s="2">
        <v>1094.366199</v>
      </c>
      <c r="T163" s="2">
        <v>1.007614</v>
      </c>
      <c r="U163" s="2">
        <v>2.714194</v>
      </c>
      <c r="V163" s="2">
        <v>5049.206009</v>
      </c>
      <c r="W163" s="2">
        <v>164.055683</v>
      </c>
      <c r="X163" s="2">
        <v>1.193034</v>
      </c>
      <c r="Y163" s="2">
        <v>3.504187</v>
      </c>
      <c r="Z163" s="2">
        <v>735.725322</v>
      </c>
      <c r="AA163" s="2">
        <v>69.18563</v>
      </c>
      <c r="AB163" s="2">
        <v>1.137136</v>
      </c>
      <c r="AC163" s="2">
        <v>3.402389</v>
      </c>
      <c r="AD163" s="2">
        <v>5654.304721</v>
      </c>
      <c r="AE163" s="2">
        <v>176.406785</v>
      </c>
      <c r="AF163" s="2">
        <v>1.10965</v>
      </c>
      <c r="AG163" s="2">
        <v>3.16575</v>
      </c>
      <c r="AH163" s="31">
        <v>0.07</v>
      </c>
      <c r="AI163" s="29">
        <v>6.479671429683519</v>
      </c>
      <c r="AJ163" s="30">
        <v>0.23459127882253883</v>
      </c>
      <c r="AK163" s="30">
        <v>0.3719470029230783</v>
      </c>
      <c r="AL163" s="80">
        <v>3.094727</v>
      </c>
      <c r="AM163" s="80">
        <v>594156.110352</v>
      </c>
      <c r="AN163" s="80">
        <v>1122.292848</v>
      </c>
      <c r="AO163" s="80">
        <v>0.96498</v>
      </c>
      <c r="AP163" s="80">
        <v>2.634137</v>
      </c>
      <c r="AQ163" s="80">
        <v>3266.550781</v>
      </c>
      <c r="AR163" s="80">
        <v>120.6442</v>
      </c>
      <c r="AS163" s="80">
        <v>1.177001</v>
      </c>
      <c r="AT163" s="80">
        <v>3.404049</v>
      </c>
      <c r="AU163" s="80">
        <v>5256.188477</v>
      </c>
      <c r="AV163" s="80">
        <v>60.37205</v>
      </c>
      <c r="AW163" s="80">
        <v>3.251785</v>
      </c>
      <c r="AX163" s="80">
        <v>1.142707</v>
      </c>
      <c r="AY163" s="80">
        <v>823.461914</v>
      </c>
      <c r="AZ163" s="80">
        <v>143.417462</v>
      </c>
      <c r="BA163" s="80">
        <v>1.103917</v>
      </c>
      <c r="BB163" s="80">
        <v>3.030405</v>
      </c>
      <c r="BC163" s="31">
        <v>0.092</v>
      </c>
      <c r="BD163" s="32">
        <v>0.09</v>
      </c>
      <c r="BE163" s="31">
        <v>0.07</v>
      </c>
      <c r="BF163" s="31">
        <v>0.103</v>
      </c>
      <c r="BG163" s="31">
        <v>0.082</v>
      </c>
      <c r="BH163" s="34"/>
      <c r="BI163" s="34"/>
      <c r="BJ163" s="34"/>
      <c r="BK163" s="34"/>
      <c r="BL163" s="34"/>
      <c r="BM163" s="34"/>
      <c r="BN163" s="34"/>
      <c r="BO163" s="34"/>
      <c r="BP163" s="34"/>
      <c r="BQ163" s="35">
        <f t="shared" si="1"/>
        <v>4</v>
      </c>
      <c r="BR163" s="101">
        <v>1.7398088735186108</v>
      </c>
      <c r="BS163" s="102">
        <v>0.2759604440116655</v>
      </c>
      <c r="BT163" s="103">
        <v>0.41263504515529836</v>
      </c>
      <c r="BU163" s="39">
        <v>0.086</v>
      </c>
      <c r="BV163" s="104">
        <v>3.31484025</v>
      </c>
      <c r="BW163" s="104">
        <v>658.62923775</v>
      </c>
      <c r="BX163" s="104">
        <v>57.81839725</v>
      </c>
      <c r="BY163" s="104">
        <v>1.128457</v>
      </c>
      <c r="BZ163" s="104">
        <v>3.3068132500000003</v>
      </c>
      <c r="CA163" s="37">
        <v>779173.2400084999</v>
      </c>
      <c r="CB163" s="37">
        <v>1183.2061465000002</v>
      </c>
      <c r="CC163" s="37">
        <v>0.99128525</v>
      </c>
      <c r="CD163" s="37">
        <v>2.668555</v>
      </c>
      <c r="CE163" s="37">
        <v>3602.1413965</v>
      </c>
      <c r="CF163" s="37">
        <v>133.7341385</v>
      </c>
      <c r="CG163" s="37">
        <v>1.176163</v>
      </c>
      <c r="CH163" s="37">
        <v>3.4234315000000004</v>
      </c>
      <c r="CI163" s="37">
        <v>4400.902078</v>
      </c>
      <c r="CJ163" s="2">
        <v>144.06892325</v>
      </c>
      <c r="CK163" s="2">
        <v>1.099367</v>
      </c>
      <c r="CL163" s="2">
        <v>3.07604475</v>
      </c>
      <c r="CM163" s="40">
        <f t="shared" si="2"/>
        <v>4.428571429</v>
      </c>
      <c r="CN163" s="41">
        <f t="shared" si="3"/>
        <v>4.555555556</v>
      </c>
      <c r="CO163" s="2">
        <v>6.0</v>
      </c>
      <c r="CP163" s="2">
        <v>2.0</v>
      </c>
      <c r="CQ163" s="2">
        <v>6.0</v>
      </c>
      <c r="CR163" s="2">
        <v>4.0</v>
      </c>
      <c r="CS163" s="2">
        <v>6.0</v>
      </c>
      <c r="CT163" s="2">
        <v>3.0</v>
      </c>
      <c r="CU163" s="2">
        <v>4.0</v>
      </c>
      <c r="CV163" s="2">
        <v>4.0</v>
      </c>
      <c r="CW163" s="2">
        <v>6.0</v>
      </c>
      <c r="CX163" s="2">
        <f t="shared" si="4"/>
        <v>4</v>
      </c>
      <c r="CY163" s="42" t="str">
        <f t="shared" si="55"/>
        <v>0</v>
      </c>
      <c r="CZ163" s="42" t="str">
        <f t="shared" si="6"/>
        <v>0</v>
      </c>
      <c r="DA163" s="2">
        <f t="shared" si="7"/>
        <v>1</v>
      </c>
      <c r="DB163" s="42" t="str">
        <f t="shared" si="56"/>
        <v>0</v>
      </c>
      <c r="DC163" s="42" t="str">
        <f t="shared" si="8"/>
        <v>0</v>
      </c>
      <c r="DD163" s="2">
        <v>1.0</v>
      </c>
      <c r="DE163" s="27">
        <v>2.0</v>
      </c>
      <c r="DF163" s="2">
        <v>1.0</v>
      </c>
      <c r="DG163" s="27">
        <v>2.0</v>
      </c>
      <c r="DH163" s="2">
        <v>0.0</v>
      </c>
      <c r="DI163" s="27">
        <v>1.0</v>
      </c>
      <c r="DJ163" s="2">
        <v>0.0</v>
      </c>
      <c r="DK163" s="27">
        <v>1.0</v>
      </c>
      <c r="DL163" s="2">
        <v>0.0</v>
      </c>
      <c r="DM163" s="27">
        <v>1.0</v>
      </c>
      <c r="DN163" s="2">
        <v>1.0</v>
      </c>
      <c r="DO163" s="27">
        <v>2.0</v>
      </c>
      <c r="DP163" s="2">
        <v>0.0</v>
      </c>
      <c r="DQ163" s="27">
        <v>1.0</v>
      </c>
      <c r="DR163" s="2">
        <v>1.0</v>
      </c>
      <c r="DS163" s="27">
        <v>2.0</v>
      </c>
      <c r="DT163" s="2">
        <v>0.0</v>
      </c>
      <c r="DU163" s="27">
        <v>1.0</v>
      </c>
      <c r="DV163" s="2">
        <v>0.0</v>
      </c>
      <c r="DW163" s="27">
        <v>1.0</v>
      </c>
      <c r="DX163" s="2">
        <v>0.0</v>
      </c>
      <c r="DY163" s="27">
        <v>1.0</v>
      </c>
      <c r="DZ163" s="2">
        <v>0.0</v>
      </c>
      <c r="EA163" s="27">
        <v>1.0</v>
      </c>
      <c r="EB163" s="2">
        <v>1.0</v>
      </c>
      <c r="EC163" s="27">
        <v>2.0</v>
      </c>
      <c r="ED163" s="2">
        <v>0.0</v>
      </c>
      <c r="EE163" s="27">
        <v>1.0</v>
      </c>
      <c r="EF163" s="2">
        <v>0.0</v>
      </c>
      <c r="EG163" s="27">
        <v>1.0</v>
      </c>
      <c r="EH163" s="2">
        <v>2.0</v>
      </c>
      <c r="EI163" s="27">
        <v>3.0</v>
      </c>
      <c r="EJ163" s="2" t="s">
        <v>199</v>
      </c>
      <c r="EK163" s="2" t="s">
        <v>585</v>
      </c>
      <c r="EL163" s="37">
        <v>3.0</v>
      </c>
      <c r="EM163" s="37">
        <v>2.0</v>
      </c>
      <c r="EN163" s="37">
        <v>0.0</v>
      </c>
      <c r="EO163" s="37">
        <v>0.0</v>
      </c>
      <c r="EP163" s="37">
        <v>1.0</v>
      </c>
      <c r="EQ163" s="37">
        <v>0.0</v>
      </c>
      <c r="ER163" s="37">
        <v>0.0</v>
      </c>
      <c r="ES163" s="37">
        <v>0.0</v>
      </c>
      <c r="ET163" s="37">
        <v>1.0</v>
      </c>
      <c r="EU163" s="37">
        <v>0.0</v>
      </c>
      <c r="EV163" s="2"/>
      <c r="EW163" s="37">
        <v>1.0</v>
      </c>
      <c r="EX163" s="2" t="s">
        <v>201</v>
      </c>
      <c r="EY163" s="43">
        <v>41153.0</v>
      </c>
      <c r="EZ163" s="2" t="s">
        <v>196</v>
      </c>
      <c r="FA163" s="2" t="s">
        <v>262</v>
      </c>
      <c r="FB163" s="2" t="s">
        <v>233</v>
      </c>
      <c r="FC163" s="2" t="s">
        <v>205</v>
      </c>
      <c r="FD163" s="2" t="s">
        <v>205</v>
      </c>
      <c r="FE163" s="37">
        <v>0.0</v>
      </c>
      <c r="FF163" s="37">
        <v>0.0</v>
      </c>
      <c r="FG163" s="37">
        <v>0.0</v>
      </c>
      <c r="FH163" s="37">
        <v>0.0</v>
      </c>
      <c r="FI163" s="37">
        <v>0.0</v>
      </c>
      <c r="FJ163" s="37">
        <v>0.0</v>
      </c>
      <c r="FK163" s="37">
        <v>1.0</v>
      </c>
      <c r="FL163" s="2"/>
      <c r="FM163" s="2" t="s">
        <v>205</v>
      </c>
      <c r="FN163" s="37">
        <v>0.0</v>
      </c>
      <c r="FO163" s="37">
        <v>0.0</v>
      </c>
      <c r="FP163" s="37">
        <v>0.0</v>
      </c>
      <c r="FQ163" s="37">
        <v>0.0</v>
      </c>
      <c r="FR163" s="37">
        <v>0.0</v>
      </c>
      <c r="FS163" s="37">
        <v>0.0</v>
      </c>
      <c r="FT163" s="37">
        <v>1.0</v>
      </c>
      <c r="FU163" s="2"/>
      <c r="FV163" s="2" t="s">
        <v>280</v>
      </c>
      <c r="FW163" s="37">
        <v>0.0</v>
      </c>
      <c r="FX163" s="37">
        <v>0.0</v>
      </c>
      <c r="FY163" s="37">
        <v>1.0</v>
      </c>
      <c r="FZ163" s="37">
        <v>0.0</v>
      </c>
      <c r="GA163" s="37">
        <v>1.0</v>
      </c>
      <c r="GB163" s="2" t="s">
        <v>270</v>
      </c>
      <c r="GC163" s="2" t="s">
        <v>243</v>
      </c>
      <c r="GD163" s="37">
        <v>4.0</v>
      </c>
      <c r="GE163" s="2"/>
      <c r="GF163" s="2" t="s">
        <v>209</v>
      </c>
      <c r="GG163" s="2" t="s">
        <v>628</v>
      </c>
      <c r="GH163" s="45">
        <v>0.0</v>
      </c>
      <c r="GI163" s="45">
        <v>0.0</v>
      </c>
      <c r="GJ163" s="45">
        <v>3.0</v>
      </c>
      <c r="GK163" s="45">
        <v>0.0</v>
      </c>
      <c r="GL163" s="45">
        <f t="shared" si="52"/>
        <v>0</v>
      </c>
      <c r="GM163" s="45">
        <f t="shared" si="53"/>
        <v>3</v>
      </c>
    </row>
    <row r="164" ht="15.0" customHeight="1">
      <c r="A164" s="1">
        <v>208.0</v>
      </c>
      <c r="B164" s="2" t="s">
        <v>246</v>
      </c>
      <c r="C164" s="48"/>
      <c r="D164" s="27" t="s">
        <v>265</v>
      </c>
      <c r="E164" s="81" t="s">
        <v>629</v>
      </c>
      <c r="F164" s="27">
        <v>2.0</v>
      </c>
      <c r="G164" s="2" t="s">
        <v>214</v>
      </c>
      <c r="H164" s="2" t="s">
        <v>583</v>
      </c>
      <c r="I164" s="81">
        <v>1.0</v>
      </c>
      <c r="J164" s="81">
        <v>10.0</v>
      </c>
      <c r="K164" s="2" t="s">
        <v>530</v>
      </c>
      <c r="L164" s="82">
        <v>72776.0</v>
      </c>
      <c r="M164" s="2">
        <v>10396.6</v>
      </c>
      <c r="N164" s="29">
        <v>1.142443180977309</v>
      </c>
      <c r="O164" s="30">
        <v>0.231436427623076</v>
      </c>
      <c r="P164" s="30">
        <v>0.493495223563871</v>
      </c>
      <c r="Q164" s="2">
        <v>3.089286</v>
      </c>
      <c r="R164" s="2">
        <v>877347.904762</v>
      </c>
      <c r="S164" s="2">
        <v>1074.493974</v>
      </c>
      <c r="T164" s="2">
        <v>0.952066</v>
      </c>
      <c r="U164" s="2">
        <v>2.701226</v>
      </c>
      <c r="V164" s="2">
        <v>2109.035714</v>
      </c>
      <c r="W164" s="2">
        <v>92.775059</v>
      </c>
      <c r="X164" s="2">
        <v>1.127845</v>
      </c>
      <c r="Y164" s="2">
        <v>3.300042</v>
      </c>
      <c r="Z164" s="2">
        <v>414.940476</v>
      </c>
      <c r="AA164" s="2">
        <v>37.606388</v>
      </c>
      <c r="AB164" s="2">
        <v>1.092407</v>
      </c>
      <c r="AC164" s="2">
        <v>3.117972</v>
      </c>
      <c r="AD164" s="2">
        <v>2598.178571</v>
      </c>
      <c r="AE164" s="2">
        <v>86.913148</v>
      </c>
      <c r="AF164" s="2">
        <v>1.064805</v>
      </c>
      <c r="AG164" s="2">
        <v>2.89439</v>
      </c>
      <c r="AH164" s="93">
        <v>0.12</v>
      </c>
      <c r="AI164" s="40">
        <v>4.754186511377388</v>
      </c>
      <c r="AJ164" s="41">
        <v>0.24718672564318922</v>
      </c>
      <c r="AK164" s="41">
        <v>0.4954994234339521</v>
      </c>
      <c r="AL164" s="80">
        <v>2.940633</v>
      </c>
      <c r="AM164" s="80">
        <v>788293.726913</v>
      </c>
      <c r="AN164" s="80">
        <v>1138.875585</v>
      </c>
      <c r="AO164" s="80">
        <v>0.963366</v>
      </c>
      <c r="AP164" s="80">
        <v>2.643507</v>
      </c>
      <c r="AQ164" s="80">
        <v>2006.040897</v>
      </c>
      <c r="AR164" s="80">
        <v>87.771015</v>
      </c>
      <c r="AS164" s="80">
        <v>1.159261</v>
      </c>
      <c r="AT164" s="80">
        <v>3.322225</v>
      </c>
      <c r="AU164" s="80">
        <v>3491.994723</v>
      </c>
      <c r="AV164" s="80">
        <v>43.64859</v>
      </c>
      <c r="AW164" s="80">
        <v>3.191642</v>
      </c>
      <c r="AX164" s="80">
        <v>1.112764</v>
      </c>
      <c r="AY164" s="80">
        <v>559.779683</v>
      </c>
      <c r="AZ164" s="80">
        <v>94.756669</v>
      </c>
      <c r="BA164" s="80">
        <v>1.085299</v>
      </c>
      <c r="BB164" s="80">
        <v>2.931554</v>
      </c>
      <c r="BC164" s="93">
        <v>0.1095</v>
      </c>
      <c r="BD164" s="95">
        <v>0.09</v>
      </c>
      <c r="BE164" s="93">
        <v>0.12</v>
      </c>
      <c r="BF164" s="93">
        <v>0.125</v>
      </c>
      <c r="BG164" s="93">
        <v>0.122</v>
      </c>
      <c r="BH164" s="93">
        <v>0.105</v>
      </c>
      <c r="BI164" s="92">
        <v>0.107</v>
      </c>
      <c r="BJ164" s="92">
        <v>0.107</v>
      </c>
      <c r="BK164" s="92">
        <v>0.106</v>
      </c>
      <c r="BL164" s="34"/>
      <c r="BM164" s="34"/>
      <c r="BN164" s="34"/>
      <c r="BO164" s="34"/>
      <c r="BP164" s="34"/>
      <c r="BQ164" s="35">
        <f t="shared" si="1"/>
        <v>8</v>
      </c>
      <c r="BR164" s="101">
        <v>1.3293208081541104</v>
      </c>
      <c r="BS164" s="102">
        <v>0.2724402300135688</v>
      </c>
      <c r="BT164" s="103">
        <v>0.47334169800795234</v>
      </c>
      <c r="BU164" s="39">
        <v>0.11</v>
      </c>
      <c r="BV164" s="104">
        <v>3.1701232499999996</v>
      </c>
      <c r="BW164" s="104">
        <v>562.809230625</v>
      </c>
      <c r="BX164" s="104">
        <v>47.072380624999994</v>
      </c>
      <c r="BY164" s="104">
        <v>1.1094278750000002</v>
      </c>
      <c r="BZ164" s="104">
        <v>3.2145797499999995</v>
      </c>
      <c r="CA164" s="37">
        <v>894792.5588563749</v>
      </c>
      <c r="CB164" s="37">
        <v>1215.52914825</v>
      </c>
      <c r="CC164" s="37">
        <v>0.9828757499999999</v>
      </c>
      <c r="CD164" s="37">
        <v>2.686818625</v>
      </c>
      <c r="CE164" s="37">
        <v>2477.7041695</v>
      </c>
      <c r="CF164" s="37">
        <v>108.40794325</v>
      </c>
      <c r="CG164" s="37">
        <v>1.153493875</v>
      </c>
      <c r="CH164" s="37">
        <v>3.35187075</v>
      </c>
      <c r="CI164" s="37">
        <v>3348.4998268749996</v>
      </c>
      <c r="CJ164" s="2">
        <v>110.42419562499998</v>
      </c>
      <c r="CK164" s="2">
        <v>1.092749375</v>
      </c>
      <c r="CL164" s="2">
        <v>2.9947861249999996</v>
      </c>
      <c r="CM164" s="73">
        <f t="shared" si="2"/>
        <v>3.857142857</v>
      </c>
      <c r="CN164" s="74">
        <f t="shared" si="3"/>
        <v>4.222222222</v>
      </c>
      <c r="CO164" s="27">
        <v>6.0</v>
      </c>
      <c r="CP164" s="27">
        <v>2.0</v>
      </c>
      <c r="CQ164" s="27">
        <v>4.0</v>
      </c>
      <c r="CR164" s="27">
        <v>3.0</v>
      </c>
      <c r="CS164" s="27">
        <v>6.0</v>
      </c>
      <c r="CT164" s="27">
        <v>3.0</v>
      </c>
      <c r="CU164" s="27">
        <v>3.0</v>
      </c>
      <c r="CV164" s="27">
        <v>6.0</v>
      </c>
      <c r="CW164" s="27">
        <v>5.0</v>
      </c>
      <c r="CX164" s="27">
        <f t="shared" si="4"/>
        <v>9</v>
      </c>
      <c r="CY164" s="75" t="str">
        <f t="shared" si="55"/>
        <v>0</v>
      </c>
      <c r="CZ164" s="75" t="str">
        <f t="shared" si="6"/>
        <v>0</v>
      </c>
      <c r="DA164" s="27">
        <f t="shared" si="7"/>
        <v>2</v>
      </c>
      <c r="DB164" s="75" t="str">
        <f t="shared" si="56"/>
        <v>0</v>
      </c>
      <c r="DC164" s="75" t="str">
        <f t="shared" si="8"/>
        <v>0</v>
      </c>
      <c r="DD164" s="27">
        <v>1.0</v>
      </c>
      <c r="DE164" s="27">
        <v>2.0</v>
      </c>
      <c r="DF164" s="27">
        <v>1.0</v>
      </c>
      <c r="DG164" s="27">
        <v>2.0</v>
      </c>
      <c r="DH164" s="27">
        <v>1.0</v>
      </c>
      <c r="DI164" s="27">
        <v>2.0</v>
      </c>
      <c r="DJ164" s="27">
        <v>1.0</v>
      </c>
      <c r="DK164" s="27">
        <v>2.0</v>
      </c>
      <c r="DL164" s="27">
        <v>1.0</v>
      </c>
      <c r="DM164" s="27">
        <v>2.0</v>
      </c>
      <c r="DN164" s="27">
        <v>0.0</v>
      </c>
      <c r="DO164" s="27">
        <v>1.0</v>
      </c>
      <c r="DP164" s="27">
        <v>1.0</v>
      </c>
      <c r="DQ164" s="27">
        <v>2.0</v>
      </c>
      <c r="DR164" s="27">
        <v>1.0</v>
      </c>
      <c r="DS164" s="27">
        <v>2.0</v>
      </c>
      <c r="DT164" s="27">
        <v>0.0</v>
      </c>
      <c r="DU164" s="27">
        <v>1.0</v>
      </c>
      <c r="DV164" s="27">
        <v>2.0</v>
      </c>
      <c r="DW164" s="27">
        <v>3.0</v>
      </c>
      <c r="DX164" s="27">
        <v>1.0</v>
      </c>
      <c r="DY164" s="27">
        <v>2.0</v>
      </c>
      <c r="DZ164" s="27">
        <v>0.0</v>
      </c>
      <c r="EA164" s="27">
        <v>1.0</v>
      </c>
      <c r="EB164" s="27">
        <v>1.0</v>
      </c>
      <c r="EC164" s="27">
        <v>2.0</v>
      </c>
      <c r="ED164" s="27">
        <v>2.0</v>
      </c>
      <c r="EE164" s="27">
        <v>3.0</v>
      </c>
      <c r="EF164" s="27">
        <v>0.0</v>
      </c>
      <c r="EG164" s="27">
        <v>1.0</v>
      </c>
      <c r="EH164" s="27">
        <v>2.0</v>
      </c>
      <c r="EI164" s="27">
        <v>3.0</v>
      </c>
      <c r="EJ164" s="2" t="s">
        <v>199</v>
      </c>
      <c r="EK164" s="2" t="s">
        <v>630</v>
      </c>
      <c r="EL164" s="37">
        <v>4.0</v>
      </c>
      <c r="EM164" s="37">
        <v>2.0</v>
      </c>
      <c r="EN164" s="37">
        <v>0.0</v>
      </c>
      <c r="EO164" s="37">
        <v>0.0</v>
      </c>
      <c r="EP164" s="37">
        <v>1.0</v>
      </c>
      <c r="EQ164" s="37">
        <v>1.0</v>
      </c>
      <c r="ER164" s="37">
        <v>0.0</v>
      </c>
      <c r="ES164" s="37">
        <v>1.0</v>
      </c>
      <c r="ET164" s="37">
        <v>0.0</v>
      </c>
      <c r="EU164" s="37">
        <v>0.0</v>
      </c>
      <c r="EV164" s="2"/>
      <c r="EW164" s="37">
        <v>2.0</v>
      </c>
      <c r="EX164" s="2" t="s">
        <v>201</v>
      </c>
      <c r="EY164" s="43">
        <v>41122.0</v>
      </c>
      <c r="EZ164" s="2" t="s">
        <v>214</v>
      </c>
      <c r="FA164" s="2" t="s">
        <v>262</v>
      </c>
      <c r="FB164" s="2" t="s">
        <v>233</v>
      </c>
      <c r="FC164" s="2" t="s">
        <v>205</v>
      </c>
      <c r="FD164" s="2" t="s">
        <v>204</v>
      </c>
      <c r="FE164" s="37">
        <v>0.0</v>
      </c>
      <c r="FF164" s="37">
        <v>0.0</v>
      </c>
      <c r="FG164" s="37">
        <v>0.0</v>
      </c>
      <c r="FH164" s="37">
        <v>0.0</v>
      </c>
      <c r="FI164" s="37">
        <v>1.0</v>
      </c>
      <c r="FJ164" s="37">
        <v>0.0</v>
      </c>
      <c r="FK164" s="37">
        <v>1.0</v>
      </c>
      <c r="FL164" s="2"/>
      <c r="FM164" s="2" t="s">
        <v>204</v>
      </c>
      <c r="FN164" s="37">
        <v>0.0</v>
      </c>
      <c r="FO164" s="37">
        <v>0.0</v>
      </c>
      <c r="FP164" s="37">
        <v>0.0</v>
      </c>
      <c r="FQ164" s="37">
        <v>0.0</v>
      </c>
      <c r="FR164" s="37">
        <v>1.0</v>
      </c>
      <c r="FS164" s="37">
        <v>0.0</v>
      </c>
      <c r="FT164" s="37">
        <v>1.0</v>
      </c>
      <c r="FU164" s="2"/>
      <c r="FV164" s="2" t="s">
        <v>206</v>
      </c>
      <c r="FW164" s="37">
        <v>0.0</v>
      </c>
      <c r="FX164" s="37">
        <v>0.0</v>
      </c>
      <c r="FY164" s="37">
        <v>1.0</v>
      </c>
      <c r="FZ164" s="37">
        <v>0.0</v>
      </c>
      <c r="GA164" s="37">
        <v>2.0</v>
      </c>
      <c r="GB164" s="2" t="s">
        <v>270</v>
      </c>
      <c r="GC164" s="2" t="s">
        <v>263</v>
      </c>
      <c r="GD164" s="37">
        <v>4.0</v>
      </c>
      <c r="GE164" s="2"/>
      <c r="GF164" s="2" t="s">
        <v>286</v>
      </c>
      <c r="GG164" s="2" t="s">
        <v>631</v>
      </c>
      <c r="GH164" s="45">
        <v>6.0</v>
      </c>
      <c r="GI164" s="45">
        <v>1.0</v>
      </c>
      <c r="GJ164" s="45">
        <v>0.0</v>
      </c>
      <c r="GK164" s="45">
        <v>0.0</v>
      </c>
      <c r="GL164" s="45">
        <f t="shared" si="52"/>
        <v>7</v>
      </c>
      <c r="GM164" s="45">
        <f t="shared" si="53"/>
        <v>0</v>
      </c>
    </row>
    <row r="165" ht="15.75" customHeight="1">
      <c r="A165" s="1">
        <v>209.0</v>
      </c>
      <c r="B165" s="2" t="s">
        <v>396</v>
      </c>
      <c r="D165" s="2" t="s">
        <v>330</v>
      </c>
      <c r="E165" s="2" t="s">
        <v>632</v>
      </c>
      <c r="F165" s="79">
        <v>1.0</v>
      </c>
      <c r="G165" s="2" t="s">
        <v>196</v>
      </c>
      <c r="H165" s="2" t="s">
        <v>583</v>
      </c>
      <c r="I165" s="81">
        <v>1.0</v>
      </c>
      <c r="J165" s="81">
        <v>10.0</v>
      </c>
      <c r="K165" s="2" t="s">
        <v>530</v>
      </c>
      <c r="L165" s="82">
        <v>37319.0</v>
      </c>
      <c r="M165" s="2">
        <v>5331.3</v>
      </c>
      <c r="N165" s="29">
        <v>1.67762692693</v>
      </c>
      <c r="O165" s="30">
        <v>0.26890990876164117</v>
      </c>
      <c r="P165" s="30">
        <v>0.4042375425</v>
      </c>
      <c r="Q165" s="2">
        <v>2.864023</v>
      </c>
      <c r="R165" s="2">
        <v>645418.011331</v>
      </c>
      <c r="S165" s="2">
        <v>1131.820974</v>
      </c>
      <c r="T165" s="2">
        <v>1.037561</v>
      </c>
      <c r="U165" s="2">
        <v>2.738638</v>
      </c>
      <c r="V165" s="2">
        <v>4374.86119</v>
      </c>
      <c r="W165" s="2">
        <v>136.213327</v>
      </c>
      <c r="X165" s="2">
        <v>1.234633</v>
      </c>
      <c r="Y165" s="2">
        <v>3.463347</v>
      </c>
      <c r="Z165" s="2">
        <v>1229.05949</v>
      </c>
      <c r="AA165" s="2">
        <v>71.540498</v>
      </c>
      <c r="AB165" s="2">
        <v>1.196813</v>
      </c>
      <c r="AC165" s="2">
        <v>3.343443</v>
      </c>
      <c r="AD165" s="2">
        <v>6796.824363</v>
      </c>
      <c r="AE165" s="2">
        <v>154.755242</v>
      </c>
      <c r="AF165" s="2">
        <v>1.149894</v>
      </c>
      <c r="AG165" s="2">
        <v>3.090591</v>
      </c>
      <c r="AH165" s="31">
        <v>0.09</v>
      </c>
      <c r="AI165" s="29">
        <v>6.4098891962977715</v>
      </c>
      <c r="AJ165" s="30">
        <v>0.24937562811385794</v>
      </c>
      <c r="AK165" s="30">
        <v>0.429137862673872</v>
      </c>
      <c r="AL165" s="80">
        <v>3.109312</v>
      </c>
      <c r="AM165" s="80">
        <v>635645.892713</v>
      </c>
      <c r="AN165" s="80">
        <v>1172.835011</v>
      </c>
      <c r="AO165" s="80">
        <v>0.976614</v>
      </c>
      <c r="AP165" s="80">
        <v>2.662695</v>
      </c>
      <c r="AQ165" s="80">
        <v>3535.3917</v>
      </c>
      <c r="AR165" s="80">
        <v>123.992139</v>
      </c>
      <c r="AS165" s="80">
        <v>1.186134</v>
      </c>
      <c r="AT165" s="80">
        <v>3.416084</v>
      </c>
      <c r="AU165" s="80">
        <v>5144.305668</v>
      </c>
      <c r="AV165" s="80">
        <v>60.837866</v>
      </c>
      <c r="AW165" s="80">
        <v>3.311549</v>
      </c>
      <c r="AX165" s="80">
        <v>1.15529</v>
      </c>
      <c r="AY165" s="80">
        <v>825.330972</v>
      </c>
      <c r="AZ165" s="80">
        <v>140.077404</v>
      </c>
      <c r="BA165" s="80">
        <v>1.116415</v>
      </c>
      <c r="BB165" s="80">
        <v>3.065035</v>
      </c>
      <c r="BC165" s="31">
        <v>0.0915</v>
      </c>
      <c r="BD165" s="32">
        <v>0.09</v>
      </c>
      <c r="BE165" s="31">
        <v>0.09</v>
      </c>
      <c r="BF165" s="31">
        <v>0.102</v>
      </c>
      <c r="BG165" s="31">
        <v>0.095</v>
      </c>
      <c r="BH165" s="31">
        <v>0.089</v>
      </c>
      <c r="BI165" s="33">
        <v>0.093</v>
      </c>
      <c r="BJ165" s="34"/>
      <c r="BK165" s="34"/>
      <c r="BL165" s="34"/>
      <c r="BM165" s="34"/>
      <c r="BN165" s="34"/>
      <c r="BO165" s="34"/>
      <c r="BP165" s="34"/>
      <c r="BQ165" s="35">
        <f t="shared" si="1"/>
        <v>6</v>
      </c>
      <c r="BR165" s="101">
        <v>1.6961879055168527</v>
      </c>
      <c r="BS165" s="102">
        <v>0.2790032183660277</v>
      </c>
      <c r="BT165" s="103">
        <v>0.42005582172937433</v>
      </c>
      <c r="BU165" s="39">
        <v>0.093</v>
      </c>
      <c r="BV165" s="104">
        <v>2.844350166666666</v>
      </c>
      <c r="BW165" s="104">
        <v>1059.6512131666668</v>
      </c>
      <c r="BX165" s="104">
        <v>66.43330333333334</v>
      </c>
      <c r="BY165" s="104">
        <v>1.1981665</v>
      </c>
      <c r="BZ165" s="104">
        <v>3.335929333333333</v>
      </c>
      <c r="CA165" s="37">
        <v>673781.8063151665</v>
      </c>
      <c r="CB165" s="37">
        <v>1209.793958</v>
      </c>
      <c r="CC165" s="37">
        <v>1.0158663333333333</v>
      </c>
      <c r="CD165" s="37">
        <v>2.683577833333333</v>
      </c>
      <c r="CE165" s="37">
        <v>3748.838089333333</v>
      </c>
      <c r="CF165" s="37">
        <v>125.066606</v>
      </c>
      <c r="CG165" s="37">
        <v>1.2315281666666666</v>
      </c>
      <c r="CH165" s="37">
        <v>3.437208666666667</v>
      </c>
      <c r="CI165" s="37">
        <v>5974.474143333334</v>
      </c>
      <c r="CJ165" s="2">
        <v>143.43097633333332</v>
      </c>
      <c r="CK165" s="2">
        <v>1.1471058333333333</v>
      </c>
      <c r="CL165" s="2">
        <v>3.0669253333333333</v>
      </c>
      <c r="CM165" s="40">
        <f t="shared" si="2"/>
        <v>4.142857143</v>
      </c>
      <c r="CN165" s="41">
        <f t="shared" si="3"/>
        <v>4.555555556</v>
      </c>
      <c r="CO165" s="2">
        <v>6.0</v>
      </c>
      <c r="CP165" s="2">
        <v>3.0</v>
      </c>
      <c r="CQ165" s="2">
        <v>6.0</v>
      </c>
      <c r="CR165" s="2">
        <v>4.0</v>
      </c>
      <c r="CS165" s="2">
        <v>6.0</v>
      </c>
      <c r="CT165" s="2">
        <v>2.0</v>
      </c>
      <c r="CU165" s="2">
        <v>2.0</v>
      </c>
      <c r="CV165" s="2">
        <v>6.0</v>
      </c>
      <c r="CW165" s="2">
        <v>6.0</v>
      </c>
      <c r="CX165" s="2">
        <f t="shared" si="4"/>
        <v>12</v>
      </c>
      <c r="CY165" s="42">
        <v>2.0</v>
      </c>
      <c r="CZ165" s="42" t="str">
        <f t="shared" si="6"/>
        <v>1</v>
      </c>
      <c r="DA165" s="2">
        <f t="shared" si="7"/>
        <v>2</v>
      </c>
      <c r="DB165" s="42" t="str">
        <f t="shared" si="56"/>
        <v>0</v>
      </c>
      <c r="DC165" s="42" t="str">
        <f t="shared" si="8"/>
        <v>0</v>
      </c>
      <c r="DD165" s="2">
        <v>1.0</v>
      </c>
      <c r="DE165" s="27">
        <v>2.0</v>
      </c>
      <c r="DF165" s="2">
        <v>2.0</v>
      </c>
      <c r="DG165" s="27">
        <v>3.0</v>
      </c>
      <c r="DH165" s="2">
        <v>2.0</v>
      </c>
      <c r="DI165" s="27">
        <v>3.0</v>
      </c>
      <c r="DJ165" s="2">
        <v>1.0</v>
      </c>
      <c r="DK165" s="27">
        <v>2.0</v>
      </c>
      <c r="DL165" s="2">
        <v>1.0</v>
      </c>
      <c r="DM165" s="27">
        <v>2.0</v>
      </c>
      <c r="DN165" s="2">
        <v>2.0</v>
      </c>
      <c r="DO165" s="27">
        <v>3.0</v>
      </c>
      <c r="DP165" s="2">
        <v>2.0</v>
      </c>
      <c r="DQ165" s="27">
        <v>3.0</v>
      </c>
      <c r="DR165" s="2">
        <v>0.0</v>
      </c>
      <c r="DS165" s="27">
        <v>1.0</v>
      </c>
      <c r="DT165" s="2">
        <v>0.0</v>
      </c>
      <c r="DU165" s="27">
        <v>1.0</v>
      </c>
      <c r="DV165" s="2">
        <v>1.0</v>
      </c>
      <c r="DW165" s="27">
        <v>2.0</v>
      </c>
      <c r="DX165" s="2">
        <v>1.0</v>
      </c>
      <c r="DY165" s="27">
        <v>2.0</v>
      </c>
      <c r="DZ165" s="2">
        <v>0.0</v>
      </c>
      <c r="EA165" s="27">
        <v>1.0</v>
      </c>
      <c r="EB165" s="2">
        <v>1.0</v>
      </c>
      <c r="EC165" s="27">
        <v>2.0</v>
      </c>
      <c r="ED165" s="2">
        <v>0.0</v>
      </c>
      <c r="EE165" s="27">
        <v>1.0</v>
      </c>
      <c r="EF165" s="2">
        <v>0.0</v>
      </c>
      <c r="EG165" s="27">
        <v>1.0</v>
      </c>
      <c r="EH165" s="2">
        <v>2.0</v>
      </c>
      <c r="EI165" s="27">
        <v>3.0</v>
      </c>
      <c r="EJ165" s="2" t="s">
        <v>199</v>
      </c>
      <c r="EK165" s="2" t="s">
        <v>587</v>
      </c>
      <c r="EL165" s="37">
        <v>4.0</v>
      </c>
      <c r="EM165" s="37">
        <v>2.0</v>
      </c>
      <c r="EN165" s="37">
        <v>0.0</v>
      </c>
      <c r="EO165" s="37">
        <v>0.0</v>
      </c>
      <c r="EP165" s="37">
        <v>2.0</v>
      </c>
      <c r="EQ165" s="37">
        <v>0.0</v>
      </c>
      <c r="ER165" s="37">
        <v>1.0</v>
      </c>
      <c r="ES165" s="2"/>
      <c r="ET165" s="2"/>
      <c r="EU165" s="2"/>
      <c r="EV165" s="2"/>
      <c r="EW165" s="37">
        <v>2.0</v>
      </c>
      <c r="EX165" s="2" t="s">
        <v>201</v>
      </c>
      <c r="EY165" s="43">
        <v>41091.0</v>
      </c>
      <c r="EZ165" s="2" t="s">
        <v>196</v>
      </c>
      <c r="FA165" s="2" t="s">
        <v>262</v>
      </c>
      <c r="FB165" s="2" t="s">
        <v>203</v>
      </c>
      <c r="FC165" s="2" t="s">
        <v>204</v>
      </c>
      <c r="FD165" s="2" t="s">
        <v>205</v>
      </c>
      <c r="FE165" s="37">
        <v>0.0</v>
      </c>
      <c r="FF165" s="37">
        <v>0.0</v>
      </c>
      <c r="FG165" s="37">
        <v>0.0</v>
      </c>
      <c r="FH165" s="37">
        <v>0.0</v>
      </c>
      <c r="FI165" s="37">
        <v>0.0</v>
      </c>
      <c r="FJ165" s="37">
        <v>0.0</v>
      </c>
      <c r="FK165" s="37">
        <v>1.0</v>
      </c>
      <c r="FL165" s="2"/>
      <c r="FM165" s="2" t="s">
        <v>205</v>
      </c>
      <c r="FN165" s="37">
        <v>0.0</v>
      </c>
      <c r="FO165" s="37">
        <v>0.0</v>
      </c>
      <c r="FP165" s="37">
        <v>0.0</v>
      </c>
      <c r="FQ165" s="37">
        <v>0.0</v>
      </c>
      <c r="FR165" s="37">
        <v>0.0</v>
      </c>
      <c r="FS165" s="37">
        <v>0.0</v>
      </c>
      <c r="FT165" s="37">
        <v>1.0</v>
      </c>
      <c r="FU165" s="2"/>
      <c r="FV165" s="2" t="s">
        <v>206</v>
      </c>
      <c r="FW165" s="37">
        <v>1.0</v>
      </c>
      <c r="FX165" s="37">
        <v>0.0</v>
      </c>
      <c r="FY165" s="37">
        <v>1.0</v>
      </c>
      <c r="FZ165" s="37">
        <v>0.0</v>
      </c>
      <c r="GA165" s="37">
        <v>3.0</v>
      </c>
      <c r="GB165" s="2" t="s">
        <v>270</v>
      </c>
      <c r="GC165" s="2" t="s">
        <v>243</v>
      </c>
      <c r="GD165" s="37">
        <v>4.0</v>
      </c>
      <c r="GE165" s="2"/>
      <c r="GF165" s="2" t="s">
        <v>209</v>
      </c>
      <c r="GG165" s="2"/>
      <c r="GH165" s="45">
        <v>3.0</v>
      </c>
      <c r="GI165" s="45">
        <v>1.0</v>
      </c>
      <c r="GJ165" s="45">
        <v>0.0</v>
      </c>
      <c r="GK165" s="45">
        <v>0.0</v>
      </c>
      <c r="GL165" s="45">
        <f t="shared" si="52"/>
        <v>4</v>
      </c>
      <c r="GM165" s="45">
        <f t="shared" si="53"/>
        <v>0</v>
      </c>
    </row>
    <row r="166" ht="15.75" customHeight="1">
      <c r="A166" s="1">
        <v>210.0</v>
      </c>
      <c r="B166" s="2" t="s">
        <v>295</v>
      </c>
      <c r="D166" s="2" t="s">
        <v>194</v>
      </c>
      <c r="E166" s="2" t="s">
        <v>633</v>
      </c>
      <c r="F166" s="79">
        <v>2.0</v>
      </c>
      <c r="G166" s="2" t="s">
        <v>214</v>
      </c>
      <c r="H166" s="2" t="s">
        <v>583</v>
      </c>
      <c r="I166" s="81">
        <v>1.0</v>
      </c>
      <c r="J166" s="81">
        <v>10.0</v>
      </c>
      <c r="K166" s="2" t="s">
        <v>530</v>
      </c>
      <c r="L166" s="82">
        <v>69881.0</v>
      </c>
      <c r="M166" s="2">
        <v>9983.0</v>
      </c>
      <c r="N166" s="29">
        <v>1.7877862414</v>
      </c>
      <c r="O166" s="30">
        <v>0.2342383122589301</v>
      </c>
      <c r="P166" s="30">
        <v>0.3606149022</v>
      </c>
      <c r="Q166" s="2">
        <v>2.885794</v>
      </c>
      <c r="R166" s="2">
        <v>478754.933148</v>
      </c>
      <c r="S166" s="2">
        <v>1095.166471</v>
      </c>
      <c r="T166" s="2">
        <v>1.039231</v>
      </c>
      <c r="U166" s="2">
        <v>2.714717</v>
      </c>
      <c r="V166" s="2">
        <v>5586.236769</v>
      </c>
      <c r="W166" s="2">
        <v>155.146762</v>
      </c>
      <c r="X166" s="2">
        <v>1.26843</v>
      </c>
      <c r="Y166" s="2">
        <v>3.529557</v>
      </c>
      <c r="Z166" s="2">
        <v>1337.56546</v>
      </c>
      <c r="AA166" s="2">
        <v>81.173284</v>
      </c>
      <c r="AB166" s="2">
        <v>1.224682</v>
      </c>
      <c r="AC166" s="2">
        <v>3.439677</v>
      </c>
      <c r="AD166" s="2">
        <v>7783.545961</v>
      </c>
      <c r="AE166" s="2">
        <v>174.613557</v>
      </c>
      <c r="AF166" s="2">
        <v>1.175774</v>
      </c>
      <c r="AG166" s="2">
        <v>3.16672</v>
      </c>
      <c r="AH166" s="31">
        <v>0.08</v>
      </c>
      <c r="AI166" s="29">
        <v>6.003274576767516</v>
      </c>
      <c r="AJ166" s="30">
        <v>0.244574856254241</v>
      </c>
      <c r="AK166" s="30">
        <v>0.41225627074187904</v>
      </c>
      <c r="AL166" s="80">
        <v>3.018831</v>
      </c>
      <c r="AM166" s="80">
        <v>620449.02775</v>
      </c>
      <c r="AN166" s="80">
        <v>1149.596193</v>
      </c>
      <c r="AO166" s="80">
        <v>0.974793</v>
      </c>
      <c r="AP166" s="80">
        <v>2.649564</v>
      </c>
      <c r="AQ166" s="80">
        <v>3363.27552</v>
      </c>
      <c r="AR166" s="80">
        <v>120.520189</v>
      </c>
      <c r="AS166" s="80">
        <v>1.179651</v>
      </c>
      <c r="AT166" s="80">
        <v>3.409944</v>
      </c>
      <c r="AU166" s="80">
        <v>5143.629336</v>
      </c>
      <c r="AV166" s="80">
        <v>59.229187</v>
      </c>
      <c r="AW166" s="80">
        <v>3.295299</v>
      </c>
      <c r="AX166" s="80">
        <v>1.145637</v>
      </c>
      <c r="AY166" s="80">
        <v>801.158573</v>
      </c>
      <c r="AZ166" s="80">
        <v>137.615944</v>
      </c>
      <c r="BA166" s="80">
        <v>1.107246</v>
      </c>
      <c r="BB166" s="80">
        <v>3.047969</v>
      </c>
      <c r="BC166" s="31">
        <v>0.0965</v>
      </c>
      <c r="BD166" s="32">
        <v>0.09</v>
      </c>
      <c r="BE166" s="31">
        <v>0.08</v>
      </c>
      <c r="BF166" s="31">
        <v>0.095</v>
      </c>
      <c r="BG166" s="31">
        <v>0.108</v>
      </c>
      <c r="BH166" s="34"/>
      <c r="BI166" s="34"/>
      <c r="BJ166" s="34"/>
      <c r="BK166" s="34"/>
      <c r="BL166" s="34"/>
      <c r="BM166" s="34"/>
      <c r="BN166" s="34"/>
      <c r="BO166" s="34"/>
      <c r="BP166" s="34"/>
      <c r="BQ166" s="35">
        <f t="shared" si="1"/>
        <v>4</v>
      </c>
      <c r="BR166" s="101">
        <v>1.59956501162918</v>
      </c>
      <c r="BS166" s="102">
        <v>0.2594987360704125</v>
      </c>
      <c r="BT166" s="103">
        <v>0.446837667755166</v>
      </c>
      <c r="BU166" s="39">
        <v>0.093</v>
      </c>
      <c r="BV166" s="104">
        <v>3.04847375</v>
      </c>
      <c r="BW166" s="104">
        <v>825.33392625</v>
      </c>
      <c r="BX166" s="104">
        <v>58.77404525</v>
      </c>
      <c r="BY166" s="104">
        <v>1.1577722499999998</v>
      </c>
      <c r="BZ166" s="104">
        <v>3.3185784999999997</v>
      </c>
      <c r="CA166" s="37">
        <v>784999.52727325</v>
      </c>
      <c r="CB166" s="37">
        <v>1180.8128272500003</v>
      </c>
      <c r="CC166" s="37">
        <v>0.99903925</v>
      </c>
      <c r="CD166" s="37">
        <v>2.66720275</v>
      </c>
      <c r="CE166" s="37">
        <v>3527.4544985</v>
      </c>
      <c r="CF166" s="37">
        <v>123.328472</v>
      </c>
      <c r="CG166" s="37">
        <v>1.196806</v>
      </c>
      <c r="CH166" s="37">
        <v>3.4204972500000004</v>
      </c>
      <c r="CI166" s="37">
        <v>5193.42116</v>
      </c>
      <c r="CJ166" s="2">
        <v>132.79621425</v>
      </c>
      <c r="CK166" s="2">
        <v>1.1238675</v>
      </c>
      <c r="CL166" s="2">
        <v>3.0555754999999998</v>
      </c>
      <c r="CM166" s="40">
        <f t="shared" si="2"/>
        <v>4.571428571</v>
      </c>
      <c r="CN166" s="41">
        <f t="shared" si="3"/>
        <v>4.444444444</v>
      </c>
      <c r="CO166" s="2">
        <v>6.0</v>
      </c>
      <c r="CP166" s="2">
        <v>6.0</v>
      </c>
      <c r="CQ166" s="2">
        <v>1.0</v>
      </c>
      <c r="CR166" s="2">
        <v>1.0</v>
      </c>
      <c r="CS166" s="2">
        <v>6.0</v>
      </c>
      <c r="CT166" s="2">
        <v>6.0</v>
      </c>
      <c r="CU166" s="2">
        <v>6.0</v>
      </c>
      <c r="CV166" s="2">
        <v>6.0</v>
      </c>
      <c r="CW166" s="2">
        <v>2.0</v>
      </c>
      <c r="CX166" s="2">
        <f t="shared" si="4"/>
        <v>7</v>
      </c>
      <c r="CY166" s="42" t="str">
        <f>IF(OR(CX166&lt;9,CX166=9),"0", "1")</f>
        <v>0</v>
      </c>
      <c r="CZ166" s="42" t="str">
        <f t="shared" si="6"/>
        <v>0</v>
      </c>
      <c r="DA166" s="2">
        <f t="shared" si="7"/>
        <v>1</v>
      </c>
      <c r="DB166" s="42" t="str">
        <f t="shared" si="56"/>
        <v>0</v>
      </c>
      <c r="DC166" s="42" t="str">
        <f t="shared" si="8"/>
        <v>0</v>
      </c>
      <c r="DD166" s="2">
        <v>1.0</v>
      </c>
      <c r="DE166" s="27">
        <v>2.0</v>
      </c>
      <c r="DF166" s="2">
        <v>1.0</v>
      </c>
      <c r="DG166" s="27">
        <v>2.0</v>
      </c>
      <c r="DH166" s="2">
        <v>1.0</v>
      </c>
      <c r="DI166" s="27">
        <v>2.0</v>
      </c>
      <c r="DJ166" s="2">
        <v>0.0</v>
      </c>
      <c r="DK166" s="27">
        <v>1.0</v>
      </c>
      <c r="DL166" s="2">
        <v>1.0</v>
      </c>
      <c r="DM166" s="27">
        <v>2.0</v>
      </c>
      <c r="DN166" s="2">
        <v>1.0</v>
      </c>
      <c r="DO166" s="27">
        <v>2.0</v>
      </c>
      <c r="DP166" s="2">
        <v>1.0</v>
      </c>
      <c r="DQ166" s="27">
        <v>2.0</v>
      </c>
      <c r="DR166" s="2">
        <v>0.0</v>
      </c>
      <c r="DS166" s="27">
        <v>1.0</v>
      </c>
      <c r="DT166" s="2">
        <v>1.0</v>
      </c>
      <c r="DU166" s="27">
        <v>2.0</v>
      </c>
      <c r="DV166" s="2">
        <v>0.0</v>
      </c>
      <c r="DW166" s="27">
        <v>1.0</v>
      </c>
      <c r="DX166" s="2">
        <v>1.0</v>
      </c>
      <c r="DY166" s="27">
        <v>2.0</v>
      </c>
      <c r="DZ166" s="2">
        <v>0.0</v>
      </c>
      <c r="EA166" s="27">
        <v>1.0</v>
      </c>
      <c r="EB166" s="2">
        <v>0.0</v>
      </c>
      <c r="EC166" s="27">
        <v>1.0</v>
      </c>
      <c r="ED166" s="2">
        <v>0.0</v>
      </c>
      <c r="EE166" s="27">
        <v>1.0</v>
      </c>
      <c r="EF166" s="2">
        <v>0.0</v>
      </c>
      <c r="EG166" s="27">
        <v>1.0</v>
      </c>
      <c r="EH166" s="2">
        <v>2.0</v>
      </c>
      <c r="EI166" s="27">
        <v>3.0</v>
      </c>
      <c r="EJ166" s="2" t="s">
        <v>199</v>
      </c>
      <c r="EK166" s="2" t="s">
        <v>585</v>
      </c>
      <c r="EL166" s="37">
        <v>6.0</v>
      </c>
      <c r="EM166" s="37">
        <v>2.0</v>
      </c>
      <c r="EN166" s="37">
        <v>1.0</v>
      </c>
      <c r="EO166" s="37">
        <v>2.0</v>
      </c>
      <c r="EP166" s="37">
        <v>1.0</v>
      </c>
      <c r="EQ166" s="37">
        <v>0.0</v>
      </c>
      <c r="ER166" s="37">
        <v>0.0</v>
      </c>
      <c r="ES166" s="37">
        <v>1.0</v>
      </c>
      <c r="ET166" s="37">
        <v>0.0</v>
      </c>
      <c r="EU166" s="37">
        <v>0.0</v>
      </c>
      <c r="EV166" s="2" t="s">
        <v>634</v>
      </c>
      <c r="EW166" s="37">
        <v>2.0</v>
      </c>
      <c r="EX166" s="2" t="s">
        <v>201</v>
      </c>
      <c r="EY166" s="43">
        <v>40940.0</v>
      </c>
      <c r="EZ166" s="2" t="s">
        <v>214</v>
      </c>
      <c r="FA166" s="24"/>
      <c r="FB166" s="2" t="s">
        <v>203</v>
      </c>
      <c r="FC166" s="2" t="s">
        <v>205</v>
      </c>
      <c r="FD166" s="2" t="s">
        <v>205</v>
      </c>
      <c r="FE166" s="37">
        <v>0.0</v>
      </c>
      <c r="FF166" s="37">
        <v>0.0</v>
      </c>
      <c r="FG166" s="37">
        <v>0.0</v>
      </c>
      <c r="FH166" s="37">
        <v>0.0</v>
      </c>
      <c r="FI166" s="37">
        <v>0.0</v>
      </c>
      <c r="FJ166" s="37">
        <v>0.0</v>
      </c>
      <c r="FK166" s="37">
        <v>0.0</v>
      </c>
      <c r="FL166" s="2" t="s">
        <v>635</v>
      </c>
      <c r="FM166" s="2" t="s">
        <v>205</v>
      </c>
      <c r="FN166" s="37">
        <v>0.0</v>
      </c>
      <c r="FO166" s="37">
        <v>0.0</v>
      </c>
      <c r="FP166" s="37">
        <v>0.0</v>
      </c>
      <c r="FQ166" s="37">
        <v>0.0</v>
      </c>
      <c r="FR166" s="37">
        <v>0.0</v>
      </c>
      <c r="FS166" s="37">
        <v>0.0</v>
      </c>
      <c r="FT166" s="37">
        <v>0.0</v>
      </c>
      <c r="FU166" s="2" t="s">
        <v>636</v>
      </c>
      <c r="FV166" s="2" t="s">
        <v>206</v>
      </c>
      <c r="FW166" s="37">
        <v>0.0</v>
      </c>
      <c r="FX166" s="37">
        <v>1.0</v>
      </c>
      <c r="FY166" s="37">
        <v>1.0</v>
      </c>
      <c r="FZ166" s="37">
        <v>0.0</v>
      </c>
      <c r="GA166" s="37">
        <v>2.0</v>
      </c>
      <c r="GB166" s="2" t="s">
        <v>270</v>
      </c>
      <c r="GC166" s="2" t="s">
        <v>263</v>
      </c>
      <c r="GD166" s="37">
        <v>4.0</v>
      </c>
      <c r="GE166" s="2"/>
      <c r="GF166" s="2" t="s">
        <v>286</v>
      </c>
      <c r="GG166" s="2" t="s">
        <v>637</v>
      </c>
      <c r="GH166" s="45">
        <v>1.0</v>
      </c>
      <c r="GI166" s="45">
        <v>0.0</v>
      </c>
      <c r="GJ166" s="45">
        <v>2.0</v>
      </c>
      <c r="GK166" s="45">
        <v>1.0</v>
      </c>
      <c r="GL166" s="45">
        <f t="shared" si="52"/>
        <v>1</v>
      </c>
      <c r="GM166" s="45">
        <f t="shared" si="53"/>
        <v>3</v>
      </c>
    </row>
    <row r="167" ht="15.75" customHeight="1">
      <c r="A167" s="1">
        <v>211.0</v>
      </c>
      <c r="B167" s="2" t="s">
        <v>396</v>
      </c>
      <c r="C167" s="2" t="s">
        <v>267</v>
      </c>
      <c r="D167" s="2" t="s">
        <v>386</v>
      </c>
      <c r="E167" s="2" t="s">
        <v>638</v>
      </c>
      <c r="F167" s="79">
        <v>1.0</v>
      </c>
      <c r="G167" s="2" t="s">
        <v>196</v>
      </c>
      <c r="H167" s="2" t="s">
        <v>583</v>
      </c>
      <c r="I167" s="81">
        <v>1.0</v>
      </c>
      <c r="J167" s="81">
        <v>10.0</v>
      </c>
      <c r="K167" s="2" t="s">
        <v>530</v>
      </c>
      <c r="L167" s="80"/>
      <c r="M167" s="2"/>
      <c r="N167" s="29">
        <v>1.49304033414</v>
      </c>
      <c r="O167" s="30">
        <v>0.31227799596028577</v>
      </c>
      <c r="P167" s="30">
        <v>0.4674786778</v>
      </c>
      <c r="Q167" s="2">
        <v>2.886598</v>
      </c>
      <c r="R167" s="2">
        <v>721771.597938</v>
      </c>
      <c r="S167" s="2">
        <v>1139.429354</v>
      </c>
      <c r="T167" s="2">
        <v>1.026276</v>
      </c>
      <c r="U167" s="2">
        <v>2.743603</v>
      </c>
      <c r="V167" s="2">
        <v>3681.089347</v>
      </c>
      <c r="W167" s="2">
        <v>123.905478</v>
      </c>
      <c r="X167" s="2">
        <v>1.214486</v>
      </c>
      <c r="Y167" s="2">
        <v>3.4223</v>
      </c>
      <c r="Z167" s="2">
        <v>982.797251</v>
      </c>
      <c r="AA167" s="2">
        <v>63.788242</v>
      </c>
      <c r="AB167" s="2">
        <v>1.164526</v>
      </c>
      <c r="AC167" s="2">
        <v>3.304135</v>
      </c>
      <c r="AD167" s="2">
        <v>6103.522337</v>
      </c>
      <c r="AE167" s="2">
        <v>139.691991</v>
      </c>
      <c r="AF167" s="2">
        <v>1.133269</v>
      </c>
      <c r="AG167" s="2">
        <v>3.048142</v>
      </c>
      <c r="AH167" s="31">
        <v>0.095</v>
      </c>
      <c r="AI167" s="29">
        <v>5.985831615417994</v>
      </c>
      <c r="AJ167" s="30">
        <v>0.23287795420453267</v>
      </c>
      <c r="AK167" s="30">
        <v>0.44579575027771584</v>
      </c>
      <c r="AL167" s="80">
        <v>3.073753</v>
      </c>
      <c r="AM167" s="80">
        <v>693935.789588</v>
      </c>
      <c r="AN167" s="80">
        <v>1182.988304</v>
      </c>
      <c r="AO167" s="80">
        <v>0.972735</v>
      </c>
      <c r="AP167" s="80">
        <v>2.668432</v>
      </c>
      <c r="AQ167" s="80">
        <v>3210.864425</v>
      </c>
      <c r="AR167" s="80">
        <v>115.671653</v>
      </c>
      <c r="AS167" s="80">
        <v>1.172114</v>
      </c>
      <c r="AT167" s="80">
        <v>3.388535</v>
      </c>
      <c r="AU167" s="80">
        <v>4769.777657</v>
      </c>
      <c r="AV167" s="80">
        <v>56.742369</v>
      </c>
      <c r="AW167" s="80">
        <v>3.26584</v>
      </c>
      <c r="AX167" s="80">
        <v>1.141224</v>
      </c>
      <c r="AY167" s="80">
        <v>769.224512</v>
      </c>
      <c r="AZ167" s="80">
        <v>130.240201</v>
      </c>
      <c r="BA167" s="80">
        <v>1.107311</v>
      </c>
      <c r="BB167" s="80">
        <v>3.032587</v>
      </c>
      <c r="BC167" s="31">
        <v>0.098</v>
      </c>
      <c r="BD167" s="32">
        <v>0.09</v>
      </c>
      <c r="BE167" s="31">
        <v>0.095</v>
      </c>
      <c r="BF167" s="31">
        <v>0.106</v>
      </c>
      <c r="BG167" s="31">
        <v>0.103</v>
      </c>
      <c r="BH167" s="31">
        <v>0.102</v>
      </c>
      <c r="BI167" s="34"/>
      <c r="BJ167" s="34"/>
      <c r="BK167" s="34"/>
      <c r="BL167" s="34"/>
      <c r="BM167" s="34"/>
      <c r="BN167" s="34"/>
      <c r="BO167" s="34"/>
      <c r="BP167" s="34"/>
      <c r="BQ167" s="35">
        <f t="shared" si="1"/>
        <v>5</v>
      </c>
      <c r="BR167" s="101">
        <v>1.4862574386301752</v>
      </c>
      <c r="BS167" s="102">
        <v>0.2878745071400042</v>
      </c>
      <c r="BT167" s="103">
        <v>0.4692014707442257</v>
      </c>
      <c r="BU167" s="39">
        <v>0.099</v>
      </c>
      <c r="BV167" s="104">
        <v>3.0997139999999996</v>
      </c>
      <c r="BW167" s="104">
        <v>778.189294</v>
      </c>
      <c r="BX167" s="104">
        <v>57.24491020000001</v>
      </c>
      <c r="BY167" s="104">
        <v>1.146794</v>
      </c>
      <c r="BZ167" s="104">
        <v>3.2870652</v>
      </c>
      <c r="CA167" s="37">
        <v>921137.362368</v>
      </c>
      <c r="CB167" s="37">
        <v>1228.0841962</v>
      </c>
      <c r="CC167" s="37">
        <v>1.00637</v>
      </c>
      <c r="CD167" s="37">
        <v>2.6939128</v>
      </c>
      <c r="CE167" s="37">
        <v>3285.8697816</v>
      </c>
      <c r="CF167" s="37">
        <v>121.63608500000001</v>
      </c>
      <c r="CG167" s="37">
        <v>1.1925416</v>
      </c>
      <c r="CH167" s="37">
        <v>3.399834</v>
      </c>
      <c r="CI167" s="37">
        <v>4578.3321216</v>
      </c>
      <c r="CJ167" s="2">
        <v>130.3386156</v>
      </c>
      <c r="CK167" s="2">
        <v>1.1193503999999999</v>
      </c>
      <c r="CL167" s="2">
        <v>3.0465422</v>
      </c>
      <c r="CM167" s="40">
        <f t="shared" si="2"/>
        <v>3.142857143</v>
      </c>
      <c r="CN167" s="41">
        <f t="shared" si="3"/>
        <v>3.777777778</v>
      </c>
      <c r="CO167" s="2">
        <v>1.0</v>
      </c>
      <c r="CP167" s="2">
        <v>1.0</v>
      </c>
      <c r="CQ167" s="2">
        <v>6.0</v>
      </c>
      <c r="CR167" s="2">
        <v>6.0</v>
      </c>
      <c r="CS167" s="2">
        <v>3.0</v>
      </c>
      <c r="CT167" s="2">
        <v>4.0</v>
      </c>
      <c r="CU167" s="2">
        <v>1.0</v>
      </c>
      <c r="CV167" s="2">
        <v>6.0</v>
      </c>
      <c r="CW167" s="2">
        <v>6.0</v>
      </c>
      <c r="CX167" s="2">
        <f t="shared" si="4"/>
        <v>12</v>
      </c>
      <c r="CY167" s="42">
        <v>2.0</v>
      </c>
      <c r="CZ167" s="42" t="str">
        <f t="shared" si="6"/>
        <v>1</v>
      </c>
      <c r="DA167" s="2">
        <f t="shared" si="7"/>
        <v>3</v>
      </c>
      <c r="DB167" s="42" t="str">
        <f t="shared" si="56"/>
        <v>1</v>
      </c>
      <c r="DC167" s="42" t="str">
        <f t="shared" si="8"/>
        <v>0</v>
      </c>
      <c r="DD167" s="2">
        <v>1.0</v>
      </c>
      <c r="DE167" s="27">
        <v>2.0</v>
      </c>
      <c r="DF167" s="2">
        <v>2.0</v>
      </c>
      <c r="DG167" s="27">
        <v>3.0</v>
      </c>
      <c r="DH167" s="2">
        <v>1.0</v>
      </c>
      <c r="DI167" s="27">
        <v>2.0</v>
      </c>
      <c r="DJ167" s="2">
        <v>1.0</v>
      </c>
      <c r="DK167" s="27">
        <v>2.0</v>
      </c>
      <c r="DL167" s="2">
        <v>1.0</v>
      </c>
      <c r="DM167" s="27">
        <v>2.0</v>
      </c>
      <c r="DN167" s="2">
        <v>1.0</v>
      </c>
      <c r="DO167" s="27">
        <v>2.0</v>
      </c>
      <c r="DP167" s="2">
        <v>1.0</v>
      </c>
      <c r="DQ167" s="27">
        <v>2.0</v>
      </c>
      <c r="DR167" s="2">
        <v>2.0</v>
      </c>
      <c r="DS167" s="27">
        <v>3.0</v>
      </c>
      <c r="DT167" s="2">
        <v>1.0</v>
      </c>
      <c r="DU167" s="27">
        <v>2.0</v>
      </c>
      <c r="DV167" s="2">
        <v>1.0</v>
      </c>
      <c r="DW167" s="27">
        <v>2.0</v>
      </c>
      <c r="DX167" s="2">
        <v>1.0</v>
      </c>
      <c r="DY167" s="27">
        <v>2.0</v>
      </c>
      <c r="DZ167" s="2">
        <v>1.0</v>
      </c>
      <c r="EA167" s="27">
        <v>2.0</v>
      </c>
      <c r="EB167" s="2">
        <v>1.0</v>
      </c>
      <c r="EC167" s="27">
        <v>2.0</v>
      </c>
      <c r="ED167" s="2">
        <v>0.0</v>
      </c>
      <c r="EE167" s="27">
        <v>1.0</v>
      </c>
      <c r="EF167" s="2">
        <v>0.0</v>
      </c>
      <c r="EG167" s="27">
        <v>1.0</v>
      </c>
      <c r="EH167" s="2">
        <v>2.0</v>
      </c>
      <c r="EI167" s="27">
        <v>3.0</v>
      </c>
      <c r="EJ167" s="2" t="s">
        <v>199</v>
      </c>
      <c r="EK167" s="2" t="s">
        <v>587</v>
      </c>
      <c r="EL167" s="70">
        <v>3.0</v>
      </c>
      <c r="EM167" s="37">
        <v>2.0</v>
      </c>
      <c r="EN167" s="2"/>
      <c r="EO167" s="2"/>
      <c r="EP167" s="2"/>
      <c r="EQ167" s="2"/>
      <c r="ER167" s="37">
        <v>0.0</v>
      </c>
      <c r="ES167" s="37">
        <v>1.0</v>
      </c>
      <c r="ET167" s="37">
        <v>0.0</v>
      </c>
      <c r="EU167" s="37">
        <v>0.0</v>
      </c>
      <c r="EV167" s="2"/>
      <c r="EW167" s="37">
        <v>1.0</v>
      </c>
      <c r="EX167" s="2" t="s">
        <v>201</v>
      </c>
      <c r="EY167" s="43">
        <v>41122.0</v>
      </c>
      <c r="EZ167" s="2" t="s">
        <v>196</v>
      </c>
      <c r="FA167" s="2" t="s">
        <v>262</v>
      </c>
      <c r="FB167" s="2" t="s">
        <v>233</v>
      </c>
      <c r="FC167" s="2" t="s">
        <v>205</v>
      </c>
      <c r="FD167" s="2" t="s">
        <v>205</v>
      </c>
      <c r="FE167" s="37">
        <v>0.0</v>
      </c>
      <c r="FF167" s="37">
        <v>0.0</v>
      </c>
      <c r="FG167" s="37">
        <v>0.0</v>
      </c>
      <c r="FH167" s="37">
        <v>0.0</v>
      </c>
      <c r="FI167" s="37">
        <v>0.0</v>
      </c>
      <c r="FJ167" s="37">
        <v>0.0</v>
      </c>
      <c r="FK167" s="37">
        <v>1.0</v>
      </c>
      <c r="FL167" s="2" t="s">
        <v>639</v>
      </c>
      <c r="FM167" s="2" t="s">
        <v>205</v>
      </c>
      <c r="FN167" s="37">
        <v>0.0</v>
      </c>
      <c r="FO167" s="37">
        <v>0.0</v>
      </c>
      <c r="FP167" s="37">
        <v>0.0</v>
      </c>
      <c r="FQ167" s="37">
        <v>0.0</v>
      </c>
      <c r="FR167" s="37">
        <v>0.0</v>
      </c>
      <c r="FS167" s="37">
        <v>0.0</v>
      </c>
      <c r="FT167" s="37">
        <v>1.0</v>
      </c>
      <c r="FU167" s="2" t="s">
        <v>640</v>
      </c>
      <c r="FV167" s="2" t="s">
        <v>280</v>
      </c>
      <c r="FW167" s="37">
        <v>0.0</v>
      </c>
      <c r="FX167" s="37">
        <v>0.0</v>
      </c>
      <c r="FY167" s="37">
        <v>1.0</v>
      </c>
      <c r="FZ167" s="37">
        <v>0.0</v>
      </c>
      <c r="GA167" s="37">
        <v>3.0</v>
      </c>
      <c r="GB167" s="2" t="s">
        <v>270</v>
      </c>
      <c r="GC167" s="2" t="s">
        <v>243</v>
      </c>
      <c r="GD167" s="37">
        <v>2.0</v>
      </c>
      <c r="GE167" s="2"/>
      <c r="GF167" s="2" t="s">
        <v>286</v>
      </c>
      <c r="GG167" s="2" t="s">
        <v>641</v>
      </c>
      <c r="GH167" s="45">
        <v>2.0</v>
      </c>
      <c r="GI167" s="45">
        <v>0.0</v>
      </c>
      <c r="GJ167" s="37">
        <v>2.0</v>
      </c>
      <c r="GK167" s="37">
        <v>0.0</v>
      </c>
      <c r="GL167" s="45">
        <f t="shared" si="52"/>
        <v>2</v>
      </c>
      <c r="GM167" s="37">
        <f t="shared" si="53"/>
        <v>2</v>
      </c>
    </row>
    <row r="168" ht="15.75" customHeight="1">
      <c r="A168" s="1">
        <v>212.0</v>
      </c>
      <c r="B168" s="2" t="s">
        <v>323</v>
      </c>
      <c r="C168" s="48"/>
      <c r="D168" s="27" t="s">
        <v>192</v>
      </c>
      <c r="E168" s="81" t="s">
        <v>642</v>
      </c>
      <c r="F168" s="27">
        <v>2.0</v>
      </c>
      <c r="G168" s="2" t="s">
        <v>214</v>
      </c>
      <c r="H168" s="2" t="s">
        <v>583</v>
      </c>
      <c r="I168" s="81">
        <v>1.0</v>
      </c>
      <c r="J168" s="81">
        <v>10.0</v>
      </c>
      <c r="K168" s="2" t="s">
        <v>530</v>
      </c>
      <c r="L168" s="82">
        <v>46107.0</v>
      </c>
      <c r="M168" s="2">
        <v>6586.7</v>
      </c>
      <c r="N168" s="29">
        <v>1.8276791627</v>
      </c>
      <c r="O168" s="30">
        <v>0.24653754138012746</v>
      </c>
      <c r="P168" s="30">
        <v>0.3548125941</v>
      </c>
      <c r="Q168" s="2">
        <v>3.475771</v>
      </c>
      <c r="R168" s="2">
        <v>683336.515419</v>
      </c>
      <c r="S168" s="2">
        <v>1089.382276</v>
      </c>
      <c r="T168" s="2">
        <v>1.000721</v>
      </c>
      <c r="U168" s="2">
        <v>2.710942</v>
      </c>
      <c r="V168" s="2">
        <v>4505.779736</v>
      </c>
      <c r="W168" s="2">
        <v>157.106422</v>
      </c>
      <c r="X168" s="2">
        <v>1.179209</v>
      </c>
      <c r="Y168" s="2">
        <v>3.484655</v>
      </c>
      <c r="Z168" s="2">
        <v>616.740088</v>
      </c>
      <c r="AA168" s="2">
        <v>63.056946</v>
      </c>
      <c r="AB168" s="2">
        <v>1.124518</v>
      </c>
      <c r="AC168" s="2">
        <v>3.362655</v>
      </c>
      <c r="AD168" s="2">
        <v>4868.969163</v>
      </c>
      <c r="AE168" s="2">
        <v>166.74904</v>
      </c>
      <c r="AF168" s="2">
        <v>1.092322</v>
      </c>
      <c r="AG168" s="2">
        <v>3.124503</v>
      </c>
      <c r="AH168" s="93">
        <v>0.08</v>
      </c>
      <c r="AI168" s="29">
        <v>6.296599803630573</v>
      </c>
      <c r="AJ168" s="30">
        <v>0.24157154313419404</v>
      </c>
      <c r="AK168" s="30">
        <v>0.3800210082027947</v>
      </c>
      <c r="AL168" s="80">
        <v>3.126204</v>
      </c>
      <c r="AM168" s="80">
        <v>602169.22158</v>
      </c>
      <c r="AN168" s="80">
        <v>1109.980342</v>
      </c>
      <c r="AO168" s="80">
        <v>0.962083</v>
      </c>
      <c r="AP168" s="80">
        <v>2.62718</v>
      </c>
      <c r="AQ168" s="80">
        <v>3097.978805</v>
      </c>
      <c r="AR168" s="80">
        <v>116.423272</v>
      </c>
      <c r="AS168" s="80">
        <v>1.170735</v>
      </c>
      <c r="AT168" s="80">
        <v>3.386479</v>
      </c>
      <c r="AU168" s="80">
        <v>5288.093449</v>
      </c>
      <c r="AV168" s="80">
        <v>59.32244</v>
      </c>
      <c r="AW168" s="80">
        <v>3.22106</v>
      </c>
      <c r="AX168" s="80">
        <v>1.135264</v>
      </c>
      <c r="AY168" s="80">
        <v>811.296724</v>
      </c>
      <c r="AZ168" s="80">
        <v>142.51965</v>
      </c>
      <c r="BA168" s="80">
        <v>1.100331</v>
      </c>
      <c r="BB168" s="80">
        <v>3.011438</v>
      </c>
      <c r="BC168" s="93">
        <v>0.093</v>
      </c>
      <c r="BD168" s="95">
        <v>0.09</v>
      </c>
      <c r="BE168" s="93">
        <v>0.08</v>
      </c>
      <c r="BF168" s="93">
        <v>0.105</v>
      </c>
      <c r="BG168" s="93">
        <v>0.082</v>
      </c>
      <c r="BH168" s="34"/>
      <c r="BI168" s="34"/>
      <c r="BJ168" s="34"/>
      <c r="BK168" s="34"/>
      <c r="BL168" s="34"/>
      <c r="BM168" s="34"/>
      <c r="BN168" s="34"/>
      <c r="BO168" s="34"/>
      <c r="BP168" s="34"/>
      <c r="BQ168" s="35">
        <f t="shared" si="1"/>
        <v>4</v>
      </c>
      <c r="BR168" s="101">
        <v>1.6865458564385947</v>
      </c>
      <c r="BS168" s="102">
        <v>0.25987414342006154</v>
      </c>
      <c r="BT168" s="103">
        <v>0.40306257472999557</v>
      </c>
      <c r="BU168" s="39">
        <v>0.089</v>
      </c>
      <c r="BV168" s="104">
        <v>3.3180255</v>
      </c>
      <c r="BW168" s="104">
        <v>666.2822269999999</v>
      </c>
      <c r="BX168" s="104">
        <v>58.76690575</v>
      </c>
      <c r="BY168" s="104">
        <v>1.1333912499999999</v>
      </c>
      <c r="BZ168" s="104">
        <v>3.32329375</v>
      </c>
      <c r="CA168" s="37">
        <v>741845.3133557499</v>
      </c>
      <c r="CB168" s="37">
        <v>1175.9407017500002</v>
      </c>
      <c r="CC168" s="37">
        <v>0.99247975</v>
      </c>
      <c r="CD168" s="37">
        <v>2.6644497499999997</v>
      </c>
      <c r="CE168" s="37">
        <v>3771.62216675</v>
      </c>
      <c r="CF168" s="37">
        <v>137.22284075000002</v>
      </c>
      <c r="CG168" s="37">
        <v>1.1829455000000002</v>
      </c>
      <c r="CH168" s="37">
        <v>3.4402047500000004</v>
      </c>
      <c r="CI168" s="37">
        <v>4541.54544775</v>
      </c>
      <c r="CJ168" s="2">
        <v>145.397503</v>
      </c>
      <c r="CK168" s="2">
        <v>1.10263</v>
      </c>
      <c r="CL168" s="2">
        <v>3.078768</v>
      </c>
      <c r="CM168" s="73">
        <f t="shared" si="2"/>
        <v>4.285714286</v>
      </c>
      <c r="CN168" s="74">
        <f t="shared" si="3"/>
        <v>4.555555556</v>
      </c>
      <c r="CO168" s="27">
        <v>6.0</v>
      </c>
      <c r="CP168" s="27">
        <v>3.0</v>
      </c>
      <c r="CQ168" s="27">
        <v>5.0</v>
      </c>
      <c r="CR168" s="27">
        <v>3.0</v>
      </c>
      <c r="CS168" s="27">
        <v>6.0</v>
      </c>
      <c r="CT168" s="27">
        <v>2.0</v>
      </c>
      <c r="CU168" s="27">
        <v>5.0</v>
      </c>
      <c r="CV168" s="27">
        <v>6.0</v>
      </c>
      <c r="CW168" s="27">
        <v>5.0</v>
      </c>
      <c r="CX168" s="27">
        <f t="shared" si="4"/>
        <v>10</v>
      </c>
      <c r="CY168" s="75" t="str">
        <f t="shared" ref="CY168:CY169" si="57">IF(OR(CX168&lt;9,CX168=9),"0", "1")</f>
        <v>1</v>
      </c>
      <c r="CZ168" s="75" t="str">
        <f t="shared" si="6"/>
        <v>1</v>
      </c>
      <c r="DA168" s="27">
        <f t="shared" si="7"/>
        <v>4</v>
      </c>
      <c r="DB168" s="75">
        <v>2.0</v>
      </c>
      <c r="DC168" s="75" t="str">
        <f t="shared" si="8"/>
        <v>1</v>
      </c>
      <c r="DD168" s="27">
        <v>1.0</v>
      </c>
      <c r="DE168" s="27">
        <v>2.0</v>
      </c>
      <c r="DF168" s="27">
        <v>1.0</v>
      </c>
      <c r="DG168" s="27">
        <v>2.0</v>
      </c>
      <c r="DH168" s="27">
        <v>1.0</v>
      </c>
      <c r="DI168" s="27">
        <v>2.0</v>
      </c>
      <c r="DJ168" s="27">
        <v>0.0</v>
      </c>
      <c r="DK168" s="27">
        <v>1.0</v>
      </c>
      <c r="DL168" s="27">
        <v>1.0</v>
      </c>
      <c r="DM168" s="27">
        <v>2.0</v>
      </c>
      <c r="DN168" s="27">
        <v>1.0</v>
      </c>
      <c r="DO168" s="27">
        <v>2.0</v>
      </c>
      <c r="DP168" s="27">
        <v>1.0</v>
      </c>
      <c r="DQ168" s="27">
        <v>2.0</v>
      </c>
      <c r="DR168" s="27">
        <v>2.0</v>
      </c>
      <c r="DS168" s="27">
        <v>3.0</v>
      </c>
      <c r="DT168" s="27">
        <v>1.0</v>
      </c>
      <c r="DU168" s="27">
        <v>2.0</v>
      </c>
      <c r="DV168" s="27">
        <v>1.0</v>
      </c>
      <c r="DW168" s="27">
        <v>2.0</v>
      </c>
      <c r="DX168" s="27">
        <v>1.0</v>
      </c>
      <c r="DY168" s="27">
        <v>2.0</v>
      </c>
      <c r="DZ168" s="27">
        <v>2.0</v>
      </c>
      <c r="EA168" s="27">
        <v>3.0</v>
      </c>
      <c r="EB168" s="27">
        <v>1.0</v>
      </c>
      <c r="EC168" s="27">
        <v>2.0</v>
      </c>
      <c r="ED168" s="27">
        <v>1.0</v>
      </c>
      <c r="EE168" s="27">
        <v>2.0</v>
      </c>
      <c r="EF168" s="27">
        <v>1.0</v>
      </c>
      <c r="EG168" s="27">
        <v>2.0</v>
      </c>
      <c r="EH168" s="27">
        <v>0.0</v>
      </c>
      <c r="EI168" s="27">
        <v>1.0</v>
      </c>
      <c r="EJ168" s="2" t="s">
        <v>199</v>
      </c>
      <c r="EK168" s="2" t="s">
        <v>585</v>
      </c>
      <c r="EL168" s="37">
        <v>4.0</v>
      </c>
      <c r="EM168" s="37">
        <v>3.0</v>
      </c>
      <c r="EN168" s="37">
        <v>0.0</v>
      </c>
      <c r="EO168" s="37">
        <v>0.0</v>
      </c>
      <c r="EP168" s="37">
        <v>1.0</v>
      </c>
      <c r="EQ168" s="37">
        <v>0.0</v>
      </c>
      <c r="ER168" s="37">
        <v>1.0</v>
      </c>
      <c r="ES168" s="2"/>
      <c r="ET168" s="2"/>
      <c r="EU168" s="2"/>
      <c r="EV168" s="2"/>
      <c r="EW168" s="37">
        <v>1.0</v>
      </c>
      <c r="EX168" s="2" t="s">
        <v>201</v>
      </c>
      <c r="EY168" s="46">
        <v>41183.0</v>
      </c>
      <c r="EZ168" s="2" t="s">
        <v>214</v>
      </c>
      <c r="FA168" s="2" t="s">
        <v>262</v>
      </c>
      <c r="FB168" s="2" t="s">
        <v>203</v>
      </c>
      <c r="FC168" s="2" t="s">
        <v>205</v>
      </c>
      <c r="FD168" s="2" t="s">
        <v>205</v>
      </c>
      <c r="FE168" s="24"/>
      <c r="FF168" s="24"/>
      <c r="FG168" s="24"/>
      <c r="FH168" s="24"/>
      <c r="FI168" s="24"/>
      <c r="FJ168" s="24"/>
      <c r="FK168" s="24"/>
      <c r="FL168" s="24"/>
      <c r="FM168" s="2" t="s">
        <v>205</v>
      </c>
      <c r="FN168" s="24"/>
      <c r="FO168" s="24"/>
      <c r="FP168" s="24"/>
      <c r="FQ168" s="24"/>
      <c r="FR168" s="24"/>
      <c r="FS168" s="24"/>
      <c r="FT168" s="24"/>
      <c r="FU168" s="24"/>
      <c r="FV168" s="2" t="s">
        <v>206</v>
      </c>
      <c r="FW168" s="37">
        <v>0.0</v>
      </c>
      <c r="FX168" s="37">
        <v>1.0</v>
      </c>
      <c r="FY168" s="37">
        <v>0.0</v>
      </c>
      <c r="FZ168" s="37">
        <v>0.0</v>
      </c>
      <c r="GA168" s="37">
        <v>2.0</v>
      </c>
      <c r="GB168" s="2" t="s">
        <v>270</v>
      </c>
      <c r="GC168" s="2" t="s">
        <v>243</v>
      </c>
      <c r="GD168" s="37">
        <v>4.0</v>
      </c>
      <c r="GE168" s="2"/>
      <c r="GF168" s="2" t="s">
        <v>209</v>
      </c>
      <c r="GG168" s="2"/>
      <c r="GH168" s="45">
        <v>2.0</v>
      </c>
      <c r="GI168" s="45">
        <v>0.0</v>
      </c>
      <c r="GJ168" s="45">
        <v>0.0</v>
      </c>
      <c r="GK168" s="45">
        <v>0.0</v>
      </c>
      <c r="GL168" s="45">
        <f t="shared" si="52"/>
        <v>2</v>
      </c>
      <c r="GM168" s="45">
        <f t="shared" si="53"/>
        <v>0</v>
      </c>
    </row>
    <row r="169" ht="15.75" customHeight="1">
      <c r="A169" s="1">
        <v>213.0</v>
      </c>
      <c r="B169" s="2" t="s">
        <v>643</v>
      </c>
      <c r="C169" s="2" t="s">
        <v>211</v>
      </c>
      <c r="D169" s="2" t="s">
        <v>386</v>
      </c>
      <c r="E169" s="2" t="s">
        <v>644</v>
      </c>
      <c r="F169" s="79">
        <v>1.0</v>
      </c>
      <c r="G169" s="2" t="s">
        <v>196</v>
      </c>
      <c r="H169" s="2" t="s">
        <v>583</v>
      </c>
      <c r="I169" s="81">
        <v>1.0</v>
      </c>
      <c r="J169" s="81">
        <v>10.0</v>
      </c>
      <c r="K169" s="2" t="s">
        <v>530</v>
      </c>
      <c r="L169" s="82">
        <v>30356.0</v>
      </c>
      <c r="M169" s="2">
        <v>4336.6</v>
      </c>
      <c r="N169" s="29">
        <v>1.45411433254</v>
      </c>
      <c r="O169" s="30">
        <v>0.350675512442216</v>
      </c>
      <c r="P169" s="30">
        <v>0.4889795079</v>
      </c>
      <c r="Q169" s="2">
        <v>3.393519</v>
      </c>
      <c r="R169" s="2">
        <v>782071.490741</v>
      </c>
      <c r="S169" s="2">
        <v>1137.428289</v>
      </c>
      <c r="T169" s="2">
        <v>0.987605</v>
      </c>
      <c r="U169" s="2">
        <v>2.742297</v>
      </c>
      <c r="V169" s="2">
        <v>3289.00463</v>
      </c>
      <c r="W169" s="2">
        <v>129.121573</v>
      </c>
      <c r="X169" s="2">
        <v>1.136937</v>
      </c>
      <c r="Y169" s="2">
        <v>3.389613</v>
      </c>
      <c r="Z169" s="2">
        <v>726.847222</v>
      </c>
      <c r="AA169" s="2">
        <v>56.6589</v>
      </c>
      <c r="AB169" s="2">
        <v>1.091468</v>
      </c>
      <c r="AC169" s="2">
        <v>3.255292</v>
      </c>
      <c r="AD169" s="2">
        <v>3936.25</v>
      </c>
      <c r="AE169" s="2">
        <v>132.597052</v>
      </c>
      <c r="AF169" s="2">
        <v>1.081944</v>
      </c>
      <c r="AG169" s="2">
        <v>3.06602</v>
      </c>
      <c r="AH169" s="31">
        <v>0.1</v>
      </c>
      <c r="AI169" s="29">
        <v>5.850397066146496</v>
      </c>
      <c r="AJ169" s="30">
        <v>0.20922150919013152</v>
      </c>
      <c r="AK169" s="30">
        <v>0.42772195981354166</v>
      </c>
      <c r="AL169" s="80">
        <v>3.125689</v>
      </c>
      <c r="AM169" s="80">
        <v>701334.500551</v>
      </c>
      <c r="AN169" s="80">
        <v>1192.420952</v>
      </c>
      <c r="AO169" s="80">
        <v>0.97178</v>
      </c>
      <c r="AP169" s="80">
        <v>2.673762</v>
      </c>
      <c r="AQ169" s="80">
        <v>2785.339581</v>
      </c>
      <c r="AR169" s="80">
        <v>109.702123</v>
      </c>
      <c r="AS169" s="80">
        <v>1.168063</v>
      </c>
      <c r="AT169" s="80">
        <v>3.370108</v>
      </c>
      <c r="AU169" s="80">
        <v>4376.918412</v>
      </c>
      <c r="AV169" s="80">
        <v>54.184532</v>
      </c>
      <c r="AW169" s="80">
        <v>3.245406</v>
      </c>
      <c r="AX169" s="80">
        <v>1.13618</v>
      </c>
      <c r="AY169" s="80">
        <v>694.146637</v>
      </c>
      <c r="AZ169" s="80">
        <v>124.660431</v>
      </c>
      <c r="BA169" s="80">
        <v>1.102368</v>
      </c>
      <c r="BB169" s="80">
        <v>3.009953</v>
      </c>
      <c r="BC169" s="31">
        <v>0.1005</v>
      </c>
      <c r="BD169" s="32">
        <v>0.09</v>
      </c>
      <c r="BE169" s="31">
        <v>0.1</v>
      </c>
      <c r="BF169" s="31">
        <v>0.103</v>
      </c>
      <c r="BG169" s="31">
        <v>0.101</v>
      </c>
      <c r="BH169" s="31">
        <v>0.105</v>
      </c>
      <c r="BI169" s="33">
        <v>0.104</v>
      </c>
      <c r="BJ169" s="33">
        <v>0.083</v>
      </c>
      <c r="BK169" s="33">
        <v>0.099</v>
      </c>
      <c r="BL169" s="33">
        <v>0.102</v>
      </c>
      <c r="BM169" s="33">
        <v>0.102</v>
      </c>
      <c r="BN169" s="34"/>
      <c r="BO169" s="34"/>
      <c r="BP169" s="34"/>
      <c r="BQ169" s="35">
        <f t="shared" si="1"/>
        <v>10</v>
      </c>
      <c r="BR169" s="101">
        <v>1.4338107313507165</v>
      </c>
      <c r="BS169" s="102">
        <v>0.2705067962660782</v>
      </c>
      <c r="BT169" s="103">
        <v>0.47490569071916044</v>
      </c>
      <c r="BU169" s="39">
        <v>0.099</v>
      </c>
      <c r="BV169" s="104">
        <v>3.281272</v>
      </c>
      <c r="BW169" s="104">
        <v>646.5264070999999</v>
      </c>
      <c r="BX169" s="104">
        <v>53.81821649999999</v>
      </c>
      <c r="BY169" s="104">
        <v>1.1163757</v>
      </c>
      <c r="BZ169" s="104">
        <v>3.2572041000000005</v>
      </c>
      <c r="CA169" s="37">
        <v>1023642.8382589001</v>
      </c>
      <c r="CB169" s="37">
        <v>1225.3709622000001</v>
      </c>
      <c r="CC169" s="37">
        <v>0.9910726000000001</v>
      </c>
      <c r="CD169" s="37">
        <v>2.6923798000000003</v>
      </c>
      <c r="CE169" s="37">
        <v>3094.08764</v>
      </c>
      <c r="CF169" s="37">
        <v>121.35069469999999</v>
      </c>
      <c r="CG169" s="37">
        <v>1.1630727</v>
      </c>
      <c r="CH169" s="37">
        <v>3.3824204</v>
      </c>
      <c r="CI169" s="37">
        <v>3883.6867814999996</v>
      </c>
      <c r="CJ169" s="2">
        <v>127.33064239999999</v>
      </c>
      <c r="CK169" s="2">
        <v>1.098453</v>
      </c>
      <c r="CL169" s="2">
        <v>3.0425079</v>
      </c>
      <c r="CM169" s="40">
        <f t="shared" si="2"/>
        <v>4.428571429</v>
      </c>
      <c r="CN169" s="41">
        <f t="shared" si="3"/>
        <v>4.777777778</v>
      </c>
      <c r="CO169" s="2">
        <v>5.0</v>
      </c>
      <c r="CP169" s="2">
        <v>5.0</v>
      </c>
      <c r="CQ169" s="2">
        <v>3.0</v>
      </c>
      <c r="CR169" s="2">
        <v>3.0</v>
      </c>
      <c r="CS169" s="2">
        <v>6.0</v>
      </c>
      <c r="CT169" s="2">
        <v>5.0</v>
      </c>
      <c r="CU169" s="2">
        <v>4.0</v>
      </c>
      <c r="CV169" s="2">
        <v>6.0</v>
      </c>
      <c r="CW169" s="2">
        <v>6.0</v>
      </c>
      <c r="CX169" s="2">
        <f t="shared" si="4"/>
        <v>4</v>
      </c>
      <c r="CY169" s="42" t="str">
        <f t="shared" si="57"/>
        <v>0</v>
      </c>
      <c r="CZ169" s="42" t="str">
        <f t="shared" si="6"/>
        <v>0</v>
      </c>
      <c r="DA169" s="2">
        <f t="shared" si="7"/>
        <v>2</v>
      </c>
      <c r="DB169" s="42" t="str">
        <f t="shared" ref="DB169:DB173" si="58">IF(OR(DA169&lt;2,DA169=2),"0", "1")</f>
        <v>0</v>
      </c>
      <c r="DC169" s="42" t="str">
        <f t="shared" si="8"/>
        <v>0</v>
      </c>
      <c r="DD169" s="2">
        <v>0.0</v>
      </c>
      <c r="DE169" s="27">
        <v>1.0</v>
      </c>
      <c r="DF169" s="2">
        <v>1.0</v>
      </c>
      <c r="DG169" s="27">
        <v>2.0</v>
      </c>
      <c r="DH169" s="2">
        <v>1.0</v>
      </c>
      <c r="DI169" s="27">
        <v>2.0</v>
      </c>
      <c r="DJ169" s="2">
        <v>1.0</v>
      </c>
      <c r="DK169" s="27">
        <v>2.0</v>
      </c>
      <c r="DL169" s="2">
        <v>0.0</v>
      </c>
      <c r="DM169" s="27">
        <v>1.0</v>
      </c>
      <c r="DN169" s="2">
        <v>0.0</v>
      </c>
      <c r="DO169" s="27">
        <v>1.0</v>
      </c>
      <c r="DP169" s="2">
        <v>1.0</v>
      </c>
      <c r="DQ169" s="27">
        <v>2.0</v>
      </c>
      <c r="DR169" s="2">
        <v>0.0</v>
      </c>
      <c r="DS169" s="27">
        <v>1.0</v>
      </c>
      <c r="DT169" s="2">
        <v>0.0</v>
      </c>
      <c r="DU169" s="27">
        <v>1.0</v>
      </c>
      <c r="DV169" s="2">
        <v>0.0</v>
      </c>
      <c r="DW169" s="27">
        <v>1.0</v>
      </c>
      <c r="DX169" s="2">
        <v>0.0</v>
      </c>
      <c r="DY169" s="27">
        <v>1.0</v>
      </c>
      <c r="DZ169" s="2">
        <v>1.0</v>
      </c>
      <c r="EA169" s="27">
        <v>2.0</v>
      </c>
      <c r="EB169" s="2">
        <v>1.0</v>
      </c>
      <c r="EC169" s="27">
        <v>2.0</v>
      </c>
      <c r="ED169" s="2">
        <v>0.0</v>
      </c>
      <c r="EE169" s="27">
        <v>1.0</v>
      </c>
      <c r="EF169" s="2">
        <v>0.0</v>
      </c>
      <c r="EG169" s="27">
        <v>1.0</v>
      </c>
      <c r="EH169" s="2">
        <v>2.0</v>
      </c>
      <c r="EI169" s="27">
        <v>3.0</v>
      </c>
      <c r="EJ169" s="2" t="s">
        <v>199</v>
      </c>
      <c r="EK169" s="2" t="s">
        <v>587</v>
      </c>
      <c r="EL169" s="37">
        <v>11.0</v>
      </c>
      <c r="EM169" s="37">
        <v>4.0</v>
      </c>
      <c r="EN169" s="37">
        <v>3.0</v>
      </c>
      <c r="EO169" s="37">
        <v>2.0</v>
      </c>
      <c r="EP169" s="37">
        <v>2.0</v>
      </c>
      <c r="EQ169" s="37">
        <v>0.0</v>
      </c>
      <c r="ER169" s="37">
        <v>0.0</v>
      </c>
      <c r="ES169" s="37">
        <v>1.0</v>
      </c>
      <c r="ET169" s="37">
        <v>0.0</v>
      </c>
      <c r="EU169" s="37">
        <v>0.0</v>
      </c>
      <c r="EV169" s="2"/>
      <c r="EW169" s="37">
        <v>0.0</v>
      </c>
      <c r="EX169" s="2" t="s">
        <v>242</v>
      </c>
      <c r="EY169" s="46">
        <v>40848.0</v>
      </c>
      <c r="EZ169" s="2" t="s">
        <v>196</v>
      </c>
      <c r="FA169" s="2" t="s">
        <v>262</v>
      </c>
      <c r="FB169" s="2" t="s">
        <v>326</v>
      </c>
      <c r="FC169" s="2" t="s">
        <v>205</v>
      </c>
      <c r="FD169" s="2" t="s">
        <v>205</v>
      </c>
      <c r="FE169" s="37">
        <v>1.0</v>
      </c>
      <c r="FF169" s="37">
        <v>0.0</v>
      </c>
      <c r="FG169" s="37">
        <v>0.0</v>
      </c>
      <c r="FH169" s="37">
        <v>0.0</v>
      </c>
      <c r="FI169" s="37">
        <v>0.0</v>
      </c>
      <c r="FJ169" s="37">
        <v>0.0</v>
      </c>
      <c r="FK169" s="37">
        <v>0.0</v>
      </c>
      <c r="FL169" s="2"/>
      <c r="FM169" s="2" t="s">
        <v>205</v>
      </c>
      <c r="FN169" s="37">
        <v>1.0</v>
      </c>
      <c r="FO169" s="37">
        <v>0.0</v>
      </c>
      <c r="FP169" s="37">
        <v>0.0</v>
      </c>
      <c r="FQ169" s="37">
        <v>0.0</v>
      </c>
      <c r="FR169" s="37">
        <v>0.0</v>
      </c>
      <c r="FS169" s="37">
        <v>0.0</v>
      </c>
      <c r="FT169" s="37">
        <v>0.0</v>
      </c>
      <c r="FU169" s="2"/>
      <c r="FV169" s="2" t="s">
        <v>206</v>
      </c>
      <c r="FW169" s="37">
        <v>0.0</v>
      </c>
      <c r="FX169" s="37">
        <v>1.0</v>
      </c>
      <c r="FY169" s="37">
        <v>0.0</v>
      </c>
      <c r="FZ169" s="37">
        <v>0.0</v>
      </c>
      <c r="GA169" s="37">
        <v>2.0</v>
      </c>
      <c r="GB169" s="2" t="s">
        <v>298</v>
      </c>
      <c r="GC169" s="2" t="s">
        <v>263</v>
      </c>
      <c r="GD169" s="37">
        <v>4.0</v>
      </c>
      <c r="GE169" s="2"/>
      <c r="GF169" s="2" t="s">
        <v>209</v>
      </c>
      <c r="GG169" s="2"/>
      <c r="GH169" s="45">
        <v>6.0</v>
      </c>
      <c r="GI169" s="45">
        <v>1.0</v>
      </c>
      <c r="GJ169" s="45">
        <v>1.0</v>
      </c>
      <c r="GK169" s="45">
        <v>0.0</v>
      </c>
      <c r="GL169" s="45">
        <f t="shared" si="52"/>
        <v>7</v>
      </c>
      <c r="GM169" s="45">
        <f t="shared" si="53"/>
        <v>1</v>
      </c>
    </row>
    <row r="170" ht="15.75" customHeight="1">
      <c r="A170" s="1">
        <v>214.0</v>
      </c>
      <c r="B170" s="2" t="s">
        <v>601</v>
      </c>
      <c r="D170" s="2" t="s">
        <v>625</v>
      </c>
      <c r="E170" s="2" t="s">
        <v>645</v>
      </c>
      <c r="F170" s="79">
        <v>1.0</v>
      </c>
      <c r="G170" s="2" t="s">
        <v>196</v>
      </c>
      <c r="H170" s="2" t="s">
        <v>583</v>
      </c>
      <c r="I170" s="81">
        <v>1.0</v>
      </c>
      <c r="J170" s="81">
        <v>10.0</v>
      </c>
      <c r="K170" s="2" t="s">
        <v>530</v>
      </c>
      <c r="L170" s="82">
        <v>63310.0</v>
      </c>
      <c r="M170" s="2">
        <v>9044.3</v>
      </c>
      <c r="N170" s="29">
        <v>1.87103897862</v>
      </c>
      <c r="O170" s="30">
        <v>0.2730964601948852</v>
      </c>
      <c r="P170" s="30">
        <v>0.4093274016</v>
      </c>
      <c r="Q170" s="2">
        <v>3.425</v>
      </c>
      <c r="R170" s="2">
        <v>698962.904167</v>
      </c>
      <c r="S170" s="2">
        <v>1129.258247</v>
      </c>
      <c r="T170" s="2">
        <v>1.015657</v>
      </c>
      <c r="U170" s="2">
        <v>2.736965</v>
      </c>
      <c r="V170" s="2">
        <v>4395.566667</v>
      </c>
      <c r="W170" s="2">
        <v>146.297182</v>
      </c>
      <c r="X170" s="2">
        <v>1.185207</v>
      </c>
      <c r="Y170" s="2">
        <v>3.459721</v>
      </c>
      <c r="Z170" s="2">
        <v>762.170833</v>
      </c>
      <c r="AA170" s="2">
        <v>67.317962</v>
      </c>
      <c r="AB170" s="2">
        <v>1.134157</v>
      </c>
      <c r="AC170" s="2">
        <v>3.349452</v>
      </c>
      <c r="AD170" s="2">
        <v>5774.083333</v>
      </c>
      <c r="AE170" s="2">
        <v>169.02486</v>
      </c>
      <c r="AF170" s="2">
        <v>1.116113</v>
      </c>
      <c r="AG170" s="2">
        <v>3.127426</v>
      </c>
      <c r="AH170" s="31">
        <v>0.085</v>
      </c>
      <c r="AI170" s="29">
        <v>6.915931125718551</v>
      </c>
      <c r="AJ170" s="30">
        <v>0.23118264069835445</v>
      </c>
      <c r="AK170" s="30">
        <v>0.39036594081451303</v>
      </c>
      <c r="AL170" s="80">
        <v>3.143678</v>
      </c>
      <c r="AM170" s="80">
        <v>751699.963602</v>
      </c>
      <c r="AN170" s="80">
        <v>1164.69975</v>
      </c>
      <c r="AO170" s="80">
        <v>0.983203</v>
      </c>
      <c r="AP170" s="80">
        <v>2.658098</v>
      </c>
      <c r="AQ170" s="80">
        <v>3710.577586</v>
      </c>
      <c r="AR170" s="80">
        <v>129.962419</v>
      </c>
      <c r="AS170" s="80">
        <v>1.190182</v>
      </c>
      <c r="AT170" s="80">
        <v>3.429628</v>
      </c>
      <c r="AU170" s="80">
        <v>5244.671456</v>
      </c>
      <c r="AV170" s="80">
        <v>62.243927</v>
      </c>
      <c r="AW170" s="80">
        <v>3.308115</v>
      </c>
      <c r="AX170" s="80">
        <v>1.156996</v>
      </c>
      <c r="AY170" s="80">
        <v>830.003831</v>
      </c>
      <c r="AZ170" s="80">
        <v>146.407423</v>
      </c>
      <c r="BA170" s="80">
        <v>1.116238</v>
      </c>
      <c r="BB170" s="80">
        <v>3.07489</v>
      </c>
      <c r="BC170" s="31">
        <v>0.0845</v>
      </c>
      <c r="BD170" s="32">
        <v>0.09</v>
      </c>
      <c r="BE170" s="31">
        <v>0.085</v>
      </c>
      <c r="BF170" s="31">
        <v>0.085</v>
      </c>
      <c r="BG170" s="31">
        <v>0.084</v>
      </c>
      <c r="BH170" s="31">
        <v>0.075</v>
      </c>
      <c r="BI170" s="33">
        <v>0.087</v>
      </c>
      <c r="BJ170" s="34"/>
      <c r="BK170" s="34"/>
      <c r="BL170" s="34"/>
      <c r="BM170" s="34"/>
      <c r="BN170" s="34"/>
      <c r="BO170" s="34"/>
      <c r="BP170" s="34"/>
      <c r="BQ170" s="35">
        <f t="shared" si="1"/>
        <v>6</v>
      </c>
      <c r="BR170" s="101">
        <v>1.8553852523858811</v>
      </c>
      <c r="BS170" s="102">
        <v>0.275067970084777</v>
      </c>
      <c r="BT170" s="103">
        <v>0.3940716625012482</v>
      </c>
      <c r="BU170" s="39">
        <v>0.084</v>
      </c>
      <c r="BV170" s="104">
        <v>3.270595333333334</v>
      </c>
      <c r="BW170" s="104">
        <v>775.7876891666666</v>
      </c>
      <c r="BX170" s="104">
        <v>62.97565799999999</v>
      </c>
      <c r="BY170" s="104">
        <v>1.1457836666666668</v>
      </c>
      <c r="BZ170" s="104">
        <v>3.317319166666666</v>
      </c>
      <c r="CA170" s="37">
        <v>707954.4511998333</v>
      </c>
      <c r="CB170" s="37">
        <v>1177.4962073333334</v>
      </c>
      <c r="CC170" s="37">
        <v>0.9895671666666667</v>
      </c>
      <c r="CD170" s="37">
        <v>2.665328833333333</v>
      </c>
      <c r="CE170" s="37">
        <v>3849.8093649999996</v>
      </c>
      <c r="CF170" s="37">
        <v>133.29256816666665</v>
      </c>
      <c r="CG170" s="37">
        <v>1.1865158333333334</v>
      </c>
      <c r="CH170" s="37">
        <v>3.430483666666667</v>
      </c>
      <c r="CI170" s="37">
        <v>5160.481681666667</v>
      </c>
      <c r="CJ170" s="2">
        <v>154.38653616666667</v>
      </c>
      <c r="CK170" s="2">
        <v>1.1110151666666666</v>
      </c>
      <c r="CL170" s="2">
        <v>3.088252</v>
      </c>
      <c r="CM170" s="40">
        <f t="shared" si="2"/>
        <v>4.285714286</v>
      </c>
      <c r="CN170" s="41">
        <f t="shared" si="3"/>
        <v>4.666666667</v>
      </c>
      <c r="CO170" s="2">
        <v>6.0</v>
      </c>
      <c r="CP170" s="2">
        <v>2.0</v>
      </c>
      <c r="CQ170" s="2">
        <v>4.0</v>
      </c>
      <c r="CR170" s="2">
        <v>4.0</v>
      </c>
      <c r="CS170" s="2">
        <v>6.0</v>
      </c>
      <c r="CT170" s="2">
        <v>2.0</v>
      </c>
      <c r="CU170" s="2">
        <v>6.0</v>
      </c>
      <c r="CV170" s="2">
        <v>6.0</v>
      </c>
      <c r="CW170" s="2">
        <v>6.0</v>
      </c>
      <c r="CX170" s="2">
        <f t="shared" si="4"/>
        <v>16</v>
      </c>
      <c r="CY170" s="42">
        <v>2.0</v>
      </c>
      <c r="CZ170" s="42" t="str">
        <f t="shared" si="6"/>
        <v>1</v>
      </c>
      <c r="DA170" s="2">
        <f t="shared" si="7"/>
        <v>2</v>
      </c>
      <c r="DB170" s="42" t="str">
        <f t="shared" si="58"/>
        <v>0</v>
      </c>
      <c r="DC170" s="42" t="str">
        <f t="shared" si="8"/>
        <v>0</v>
      </c>
      <c r="DD170" s="2">
        <v>1.0</v>
      </c>
      <c r="DE170" s="27">
        <v>2.0</v>
      </c>
      <c r="DF170" s="2">
        <v>2.0</v>
      </c>
      <c r="DG170" s="27">
        <v>3.0</v>
      </c>
      <c r="DH170" s="2">
        <v>2.0</v>
      </c>
      <c r="DI170" s="27">
        <v>3.0</v>
      </c>
      <c r="DJ170" s="2">
        <v>1.0</v>
      </c>
      <c r="DK170" s="27">
        <v>2.0</v>
      </c>
      <c r="DL170" s="2">
        <v>2.0</v>
      </c>
      <c r="DM170" s="27">
        <v>3.0</v>
      </c>
      <c r="DN170" s="2">
        <v>2.0</v>
      </c>
      <c r="DO170" s="27">
        <v>3.0</v>
      </c>
      <c r="DP170" s="2">
        <v>2.0</v>
      </c>
      <c r="DQ170" s="27">
        <v>3.0</v>
      </c>
      <c r="DR170" s="2">
        <v>2.0</v>
      </c>
      <c r="DS170" s="27">
        <v>3.0</v>
      </c>
      <c r="DT170" s="2">
        <v>0.0</v>
      </c>
      <c r="DU170" s="27">
        <v>1.0</v>
      </c>
      <c r="DV170" s="2">
        <v>2.0</v>
      </c>
      <c r="DW170" s="27">
        <v>3.0</v>
      </c>
      <c r="DX170" s="2">
        <v>1.0</v>
      </c>
      <c r="DY170" s="27">
        <v>2.0</v>
      </c>
      <c r="DZ170" s="2">
        <v>1.0</v>
      </c>
      <c r="EA170" s="27">
        <v>2.0</v>
      </c>
      <c r="EB170" s="2">
        <v>0.0</v>
      </c>
      <c r="EC170" s="27">
        <v>1.0</v>
      </c>
      <c r="ED170" s="2">
        <v>2.0</v>
      </c>
      <c r="EE170" s="27">
        <v>3.0</v>
      </c>
      <c r="EF170" s="2">
        <v>0.0</v>
      </c>
      <c r="EG170" s="27">
        <v>1.0</v>
      </c>
      <c r="EH170" s="2">
        <v>0.0</v>
      </c>
      <c r="EI170" s="27">
        <v>1.0</v>
      </c>
      <c r="EJ170" s="2" t="s">
        <v>199</v>
      </c>
      <c r="EK170" s="2" t="s">
        <v>585</v>
      </c>
      <c r="EL170" s="37">
        <v>4.0</v>
      </c>
      <c r="EM170" s="37">
        <v>2.0</v>
      </c>
      <c r="EN170" s="37">
        <v>0.0</v>
      </c>
      <c r="EO170" s="37">
        <v>0.0</v>
      </c>
      <c r="EP170" s="37">
        <v>1.0</v>
      </c>
      <c r="EQ170" s="37">
        <v>1.0</v>
      </c>
      <c r="ER170" s="37">
        <v>0.0</v>
      </c>
      <c r="ES170" s="37">
        <v>1.0</v>
      </c>
      <c r="ET170" s="37">
        <v>0.0</v>
      </c>
      <c r="EU170" s="37">
        <v>0.0</v>
      </c>
      <c r="EV170" s="2"/>
      <c r="EW170" s="37">
        <v>2.0</v>
      </c>
      <c r="EX170" s="2" t="s">
        <v>201</v>
      </c>
      <c r="EY170" s="43">
        <v>41061.0</v>
      </c>
      <c r="EZ170" s="2" t="s">
        <v>196</v>
      </c>
      <c r="FA170" s="2" t="s">
        <v>262</v>
      </c>
      <c r="FB170" s="2" t="s">
        <v>203</v>
      </c>
      <c r="FC170" s="2" t="s">
        <v>294</v>
      </c>
      <c r="FD170" s="2" t="s">
        <v>205</v>
      </c>
      <c r="FE170" s="37">
        <v>0.0</v>
      </c>
      <c r="FF170" s="37">
        <v>0.0</v>
      </c>
      <c r="FG170" s="37">
        <v>0.0</v>
      </c>
      <c r="FH170" s="37">
        <v>0.0</v>
      </c>
      <c r="FI170" s="37">
        <v>0.0</v>
      </c>
      <c r="FJ170" s="37">
        <v>0.0</v>
      </c>
      <c r="FK170" s="37">
        <v>1.0</v>
      </c>
      <c r="FL170" s="2"/>
      <c r="FM170" s="2" t="s">
        <v>205</v>
      </c>
      <c r="FN170" s="37">
        <v>0.0</v>
      </c>
      <c r="FO170" s="37">
        <v>0.0</v>
      </c>
      <c r="FP170" s="37">
        <v>0.0</v>
      </c>
      <c r="FQ170" s="37">
        <v>0.0</v>
      </c>
      <c r="FR170" s="37">
        <v>0.0</v>
      </c>
      <c r="FS170" s="37">
        <v>0.0</v>
      </c>
      <c r="FT170" s="37">
        <v>1.0</v>
      </c>
      <c r="FU170" s="2"/>
      <c r="FV170" s="2" t="s">
        <v>206</v>
      </c>
      <c r="FW170" s="37">
        <v>0.0</v>
      </c>
      <c r="FX170" s="37">
        <v>1.0</v>
      </c>
      <c r="FY170" s="37">
        <v>0.0</v>
      </c>
      <c r="FZ170" s="37">
        <v>0.0</v>
      </c>
      <c r="GA170" s="37">
        <v>2.0</v>
      </c>
      <c r="GB170" s="2" t="s">
        <v>646</v>
      </c>
      <c r="GC170" s="2" t="s">
        <v>243</v>
      </c>
      <c r="GD170" s="37">
        <v>4.0</v>
      </c>
      <c r="GE170" s="2"/>
      <c r="GF170" s="2" t="s">
        <v>209</v>
      </c>
      <c r="GG170" s="2"/>
      <c r="GH170" s="45">
        <v>4.0</v>
      </c>
      <c r="GI170" s="45">
        <v>1.0</v>
      </c>
      <c r="GJ170" s="45">
        <v>7.0</v>
      </c>
      <c r="GK170" s="45">
        <v>1.0</v>
      </c>
      <c r="GL170" s="45">
        <f t="shared" si="52"/>
        <v>5</v>
      </c>
      <c r="GM170" s="45">
        <f t="shared" si="53"/>
        <v>8</v>
      </c>
    </row>
    <row r="171" ht="15.75" customHeight="1">
      <c r="A171" s="1">
        <v>215.0</v>
      </c>
      <c r="B171" s="2" t="s">
        <v>618</v>
      </c>
      <c r="C171" s="2" t="s">
        <v>211</v>
      </c>
      <c r="D171" s="2" t="s">
        <v>386</v>
      </c>
      <c r="E171" s="2" t="s">
        <v>647</v>
      </c>
      <c r="F171" s="79">
        <v>1.0</v>
      </c>
      <c r="G171" s="2" t="s">
        <v>196</v>
      </c>
      <c r="H171" s="2" t="s">
        <v>583</v>
      </c>
      <c r="I171" s="81">
        <v>1.0</v>
      </c>
      <c r="J171" s="81">
        <v>10.0</v>
      </c>
      <c r="K171" s="2" t="s">
        <v>530</v>
      </c>
      <c r="L171" s="82">
        <v>28860.0</v>
      </c>
      <c r="M171" s="2">
        <v>4122.9</v>
      </c>
      <c r="N171" s="29">
        <v>1.46564627346</v>
      </c>
      <c r="O171" s="30">
        <v>0.34954870567343227</v>
      </c>
      <c r="P171" s="30">
        <v>0.4858759447</v>
      </c>
      <c r="Q171" s="2">
        <v>3.395238</v>
      </c>
      <c r="R171" s="2">
        <v>789969.471429</v>
      </c>
      <c r="S171" s="2">
        <v>1137.148022</v>
      </c>
      <c r="T171" s="2">
        <v>0.98546</v>
      </c>
      <c r="U171" s="2">
        <v>2.742114</v>
      </c>
      <c r="V171" s="2">
        <v>3313.171429</v>
      </c>
      <c r="W171" s="2">
        <v>129.106662</v>
      </c>
      <c r="X171" s="2">
        <v>1.134284</v>
      </c>
      <c r="Y171" s="2">
        <v>3.388179</v>
      </c>
      <c r="Z171" s="2">
        <v>712.514286</v>
      </c>
      <c r="AA171" s="2">
        <v>56.134523</v>
      </c>
      <c r="AB171" s="2">
        <v>1.089278</v>
      </c>
      <c r="AC171" s="2">
        <v>3.256054</v>
      </c>
      <c r="AD171" s="2">
        <v>3887.490476</v>
      </c>
      <c r="AE171" s="2">
        <v>132.638317</v>
      </c>
      <c r="AF171" s="2">
        <v>1.079315</v>
      </c>
      <c r="AG171" s="2">
        <v>3.067259</v>
      </c>
      <c r="AH171" s="31">
        <v>0.1</v>
      </c>
      <c r="AI171" s="29">
        <v>5.901077129100319</v>
      </c>
      <c r="AJ171" s="30">
        <v>0.2109679046827035</v>
      </c>
      <c r="AK171" s="30">
        <v>0.43034528737532945</v>
      </c>
      <c r="AL171" s="80">
        <v>3.135762</v>
      </c>
      <c r="AM171" s="80">
        <v>711212.160044</v>
      </c>
      <c r="AN171" s="80">
        <v>1192.680219</v>
      </c>
      <c r="AO171" s="80">
        <v>0.972934</v>
      </c>
      <c r="AP171" s="80">
        <v>2.673908</v>
      </c>
      <c r="AQ171" s="80">
        <v>2803.178808</v>
      </c>
      <c r="AR171" s="80">
        <v>109.70989</v>
      </c>
      <c r="AS171" s="80">
        <v>1.169886</v>
      </c>
      <c r="AT171" s="80">
        <v>3.369717</v>
      </c>
      <c r="AU171" s="80">
        <v>4385.45585</v>
      </c>
      <c r="AV171" s="80">
        <v>54.329422</v>
      </c>
      <c r="AW171" s="80">
        <v>3.245788</v>
      </c>
      <c r="AX171" s="80">
        <v>1.137918</v>
      </c>
      <c r="AY171" s="80">
        <v>698.096026</v>
      </c>
      <c r="AZ171" s="80">
        <v>124.853753</v>
      </c>
      <c r="BA171" s="80">
        <v>1.103569</v>
      </c>
      <c r="BB171" s="80">
        <v>3.010184</v>
      </c>
      <c r="BC171" s="31">
        <v>0.0995</v>
      </c>
      <c r="BD171" s="32">
        <v>0.09</v>
      </c>
      <c r="BE171" s="31">
        <v>0.1</v>
      </c>
      <c r="BF171" s="31">
        <v>0.103</v>
      </c>
      <c r="BG171" s="31">
        <v>0.121</v>
      </c>
      <c r="BH171" s="31">
        <v>0.105</v>
      </c>
      <c r="BI171" s="33">
        <v>0.089</v>
      </c>
      <c r="BJ171" s="33">
        <v>0.083</v>
      </c>
      <c r="BK171" s="33">
        <v>0.126</v>
      </c>
      <c r="BL171" s="33">
        <v>0.087</v>
      </c>
      <c r="BM171" s="33">
        <v>0.102</v>
      </c>
      <c r="BN171" s="33">
        <v>0.102</v>
      </c>
      <c r="BO171" s="34"/>
      <c r="BP171" s="34"/>
      <c r="BQ171" s="35">
        <f t="shared" si="1"/>
        <v>11</v>
      </c>
      <c r="BR171" s="101">
        <v>1.438176653143457</v>
      </c>
      <c r="BS171" s="102">
        <v>0.25692985699949644</v>
      </c>
      <c r="BT171" s="103">
        <v>0.4608480781714772</v>
      </c>
      <c r="BU171" s="39">
        <v>0.101</v>
      </c>
      <c r="BV171" s="104">
        <v>3.250608909090909</v>
      </c>
      <c r="BW171" s="104">
        <v>631.9822233636364</v>
      </c>
      <c r="BX171" s="104">
        <v>52.322743181818176</v>
      </c>
      <c r="BY171" s="104">
        <v>1.1156835454545455</v>
      </c>
      <c r="BZ171" s="104">
        <v>3.2294768181818188</v>
      </c>
      <c r="CA171" s="37">
        <v>947308.9434466363</v>
      </c>
      <c r="CB171" s="37">
        <v>1215.7479323636364</v>
      </c>
      <c r="CC171" s="37">
        <v>0.9801507272727273</v>
      </c>
      <c r="CD171" s="37">
        <v>2.686942272727273</v>
      </c>
      <c r="CE171" s="37">
        <v>2731.5438492727267</v>
      </c>
      <c r="CF171" s="37">
        <v>112.82805227272728</v>
      </c>
      <c r="CG171" s="37">
        <v>1.156386727272727</v>
      </c>
      <c r="CH171" s="37">
        <v>3.361403545454545</v>
      </c>
      <c r="CI171" s="37">
        <v>3746.1314276363632</v>
      </c>
      <c r="CJ171" s="2">
        <v>122.33111990909092</v>
      </c>
      <c r="CK171" s="2">
        <v>1.0957653636363636</v>
      </c>
      <c r="CL171" s="2">
        <v>3.018540909090909</v>
      </c>
      <c r="CM171" s="40">
        <f t="shared" si="2"/>
        <v>4.142857143</v>
      </c>
      <c r="CN171" s="41">
        <f t="shared" si="3"/>
        <v>3.666666667</v>
      </c>
      <c r="CO171" s="2">
        <v>5.0</v>
      </c>
      <c r="CP171" s="2">
        <v>5.0</v>
      </c>
      <c r="CQ171" s="2">
        <v>2.0</v>
      </c>
      <c r="CR171" s="2">
        <v>2.0</v>
      </c>
      <c r="CS171" s="2">
        <v>5.0</v>
      </c>
      <c r="CT171" s="2">
        <v>5.0</v>
      </c>
      <c r="CU171" s="2">
        <v>5.0</v>
      </c>
      <c r="CV171" s="2">
        <v>2.0</v>
      </c>
      <c r="CW171" s="2">
        <v>2.0</v>
      </c>
      <c r="CX171" s="2">
        <f t="shared" si="4"/>
        <v>4</v>
      </c>
      <c r="CY171" s="42" t="str">
        <f t="shared" ref="CY171:CY172" si="59">IF(OR(CX171&lt;9,CX171=9),"0", "1")</f>
        <v>0</v>
      </c>
      <c r="CZ171" s="42" t="str">
        <f t="shared" si="6"/>
        <v>0</v>
      </c>
      <c r="DA171" s="2">
        <f t="shared" si="7"/>
        <v>2</v>
      </c>
      <c r="DB171" s="42" t="str">
        <f t="shared" si="58"/>
        <v>0</v>
      </c>
      <c r="DC171" s="42" t="str">
        <f t="shared" si="8"/>
        <v>0</v>
      </c>
      <c r="DD171" s="2">
        <v>0.0</v>
      </c>
      <c r="DE171" s="27">
        <v>1.0</v>
      </c>
      <c r="DF171" s="2">
        <v>0.0</v>
      </c>
      <c r="DG171" s="27">
        <v>1.0</v>
      </c>
      <c r="DH171" s="2">
        <v>1.0</v>
      </c>
      <c r="DI171" s="27">
        <v>2.0</v>
      </c>
      <c r="DJ171" s="2">
        <v>0.0</v>
      </c>
      <c r="DK171" s="27">
        <v>1.0</v>
      </c>
      <c r="DL171" s="2">
        <v>0.0</v>
      </c>
      <c r="DM171" s="27">
        <v>1.0</v>
      </c>
      <c r="DN171" s="2">
        <v>0.0</v>
      </c>
      <c r="DO171" s="27">
        <v>1.0</v>
      </c>
      <c r="DP171" s="2">
        <v>2.0</v>
      </c>
      <c r="DQ171" s="27">
        <v>3.0</v>
      </c>
      <c r="DR171" s="2">
        <v>0.0</v>
      </c>
      <c r="DS171" s="27">
        <v>1.0</v>
      </c>
      <c r="DT171" s="2">
        <v>0.0</v>
      </c>
      <c r="DU171" s="27">
        <v>1.0</v>
      </c>
      <c r="DV171" s="2">
        <v>1.0</v>
      </c>
      <c r="DW171" s="27">
        <v>2.0</v>
      </c>
      <c r="DX171" s="2">
        <v>0.0</v>
      </c>
      <c r="DY171" s="27">
        <v>1.0</v>
      </c>
      <c r="DZ171" s="2">
        <v>0.0</v>
      </c>
      <c r="EA171" s="27">
        <v>1.0</v>
      </c>
      <c r="EB171" s="2">
        <v>2.0</v>
      </c>
      <c r="EC171" s="27">
        <v>3.0</v>
      </c>
      <c r="ED171" s="2">
        <v>0.0</v>
      </c>
      <c r="EE171" s="27">
        <v>1.0</v>
      </c>
      <c r="EF171" s="2">
        <v>0.0</v>
      </c>
      <c r="EG171" s="27">
        <v>1.0</v>
      </c>
      <c r="EH171" s="2">
        <v>2.0</v>
      </c>
      <c r="EI171" s="27">
        <v>3.0</v>
      </c>
      <c r="EJ171" s="2" t="s">
        <v>199</v>
      </c>
      <c r="EK171" s="2" t="s">
        <v>587</v>
      </c>
      <c r="EL171" s="37">
        <v>11.0</v>
      </c>
      <c r="EM171" s="37">
        <v>4.0</v>
      </c>
      <c r="EN171" s="37">
        <v>3.0</v>
      </c>
      <c r="EO171" s="37">
        <v>2.0</v>
      </c>
      <c r="EP171" s="37">
        <v>2.0</v>
      </c>
      <c r="EQ171" s="37">
        <v>0.0</v>
      </c>
      <c r="ER171" s="37">
        <v>0.0</v>
      </c>
      <c r="ES171" s="37">
        <v>1.0</v>
      </c>
      <c r="ET171" s="37">
        <v>0.0</v>
      </c>
      <c r="EU171" s="37">
        <v>0.0</v>
      </c>
      <c r="EV171" s="2"/>
      <c r="EW171" s="37">
        <v>0.0</v>
      </c>
      <c r="EX171" s="2" t="s">
        <v>242</v>
      </c>
      <c r="EY171" s="43">
        <v>40360.0</v>
      </c>
      <c r="EZ171" s="2" t="s">
        <v>196</v>
      </c>
      <c r="FA171" s="2" t="s">
        <v>262</v>
      </c>
      <c r="FB171" s="2" t="s">
        <v>326</v>
      </c>
      <c r="FC171" s="2" t="s">
        <v>205</v>
      </c>
      <c r="FD171" s="2" t="s">
        <v>205</v>
      </c>
      <c r="FE171" s="37">
        <v>1.0</v>
      </c>
      <c r="FF171" s="37">
        <v>0.0</v>
      </c>
      <c r="FG171" s="37">
        <v>0.0</v>
      </c>
      <c r="FH171" s="37">
        <v>0.0</v>
      </c>
      <c r="FI171" s="37">
        <v>0.0</v>
      </c>
      <c r="FJ171" s="37">
        <v>0.0</v>
      </c>
      <c r="FK171" s="37">
        <v>0.0</v>
      </c>
      <c r="FL171" s="2"/>
      <c r="FM171" s="2" t="s">
        <v>205</v>
      </c>
      <c r="FN171" s="37">
        <v>1.0</v>
      </c>
      <c r="FO171" s="37">
        <v>0.0</v>
      </c>
      <c r="FP171" s="37">
        <v>0.0</v>
      </c>
      <c r="FQ171" s="37">
        <v>0.0</v>
      </c>
      <c r="FR171" s="37">
        <v>0.0</v>
      </c>
      <c r="FS171" s="37">
        <v>0.0</v>
      </c>
      <c r="FT171" s="37">
        <v>0.0</v>
      </c>
      <c r="FU171" s="2"/>
      <c r="FV171" s="2" t="s">
        <v>206</v>
      </c>
      <c r="FW171" s="37">
        <v>0.0</v>
      </c>
      <c r="FX171" s="37">
        <v>1.0</v>
      </c>
      <c r="FY171" s="37">
        <v>0.0</v>
      </c>
      <c r="FZ171" s="37">
        <v>0.0</v>
      </c>
      <c r="GA171" s="37">
        <v>2.0</v>
      </c>
      <c r="GB171" s="2" t="s">
        <v>298</v>
      </c>
      <c r="GC171" s="2" t="s">
        <v>263</v>
      </c>
      <c r="GD171" s="37">
        <v>4.0</v>
      </c>
      <c r="GE171" s="2"/>
      <c r="GF171" s="2" t="s">
        <v>209</v>
      </c>
      <c r="GG171" s="2"/>
      <c r="GH171" s="45">
        <v>6.0</v>
      </c>
      <c r="GI171" s="45">
        <v>1.0</v>
      </c>
      <c r="GJ171" s="45">
        <v>1.0</v>
      </c>
      <c r="GK171" s="45">
        <v>0.0</v>
      </c>
      <c r="GL171" s="45">
        <f t="shared" si="52"/>
        <v>7</v>
      </c>
      <c r="GM171" s="45">
        <f t="shared" si="53"/>
        <v>1</v>
      </c>
    </row>
    <row r="172" ht="15.75" customHeight="1">
      <c r="A172" s="1">
        <v>216.0</v>
      </c>
      <c r="B172" s="2" t="s">
        <v>244</v>
      </c>
      <c r="C172" s="2" t="s">
        <v>341</v>
      </c>
      <c r="D172" s="2" t="s">
        <v>212</v>
      </c>
      <c r="E172" s="2" t="s">
        <v>648</v>
      </c>
      <c r="F172" s="79">
        <v>1.0</v>
      </c>
      <c r="G172" s="2" t="s">
        <v>196</v>
      </c>
      <c r="H172" s="2" t="s">
        <v>583</v>
      </c>
      <c r="I172" s="81">
        <v>1.0</v>
      </c>
      <c r="J172" s="81">
        <v>10.0</v>
      </c>
      <c r="K172" s="2" t="s">
        <v>530</v>
      </c>
      <c r="L172" s="82">
        <v>43710.0</v>
      </c>
      <c r="M172" s="2">
        <v>6244.3</v>
      </c>
      <c r="N172" s="29">
        <v>1.83986878532</v>
      </c>
      <c r="O172" s="30">
        <v>0.27673196166086766</v>
      </c>
      <c r="P172" s="30">
        <v>0.3985208055</v>
      </c>
      <c r="Q172" s="2">
        <v>3.121107</v>
      </c>
      <c r="R172" s="2">
        <v>640955.626298</v>
      </c>
      <c r="S172" s="2">
        <v>1119.798467</v>
      </c>
      <c r="T172" s="2">
        <v>1.022852</v>
      </c>
      <c r="U172" s="2">
        <v>2.730792</v>
      </c>
      <c r="V172" s="2">
        <v>5213.072664</v>
      </c>
      <c r="W172" s="2">
        <v>151.178996</v>
      </c>
      <c r="X172" s="2">
        <v>1.22379</v>
      </c>
      <c r="Y172" s="2">
        <v>3.494597</v>
      </c>
      <c r="Z172" s="2">
        <v>1122.968858</v>
      </c>
      <c r="AA172" s="2">
        <v>74.391665</v>
      </c>
      <c r="AB172" s="2">
        <v>1.17263</v>
      </c>
      <c r="AC172" s="2">
        <v>3.386603</v>
      </c>
      <c r="AD172" s="2">
        <v>6634.723183</v>
      </c>
      <c r="AE172" s="2">
        <v>173.052132</v>
      </c>
      <c r="AF172" s="2">
        <v>1.136626</v>
      </c>
      <c r="AG172" s="2">
        <v>3.14977</v>
      </c>
      <c r="AH172" s="31">
        <v>0.085</v>
      </c>
      <c r="AI172" s="29">
        <v>6.728507209800956</v>
      </c>
      <c r="AJ172" s="30">
        <v>0.23090087607546622</v>
      </c>
      <c r="AK172" s="30">
        <v>0.38463733401933703</v>
      </c>
      <c r="AL172" s="80">
        <v>3.074713</v>
      </c>
      <c r="AM172" s="80">
        <v>653027.215517</v>
      </c>
      <c r="AN172" s="80">
        <v>1158.965093</v>
      </c>
      <c r="AO172" s="80">
        <v>0.974418</v>
      </c>
      <c r="AP172" s="80">
        <v>2.654858</v>
      </c>
      <c r="AQ172" s="80">
        <v>3532.697318</v>
      </c>
      <c r="AR172" s="80">
        <v>126.01193</v>
      </c>
      <c r="AS172" s="80">
        <v>1.18433</v>
      </c>
      <c r="AT172" s="80">
        <v>3.420353</v>
      </c>
      <c r="AU172" s="80">
        <v>5191.119732</v>
      </c>
      <c r="AV172" s="80">
        <v>61.493388</v>
      </c>
      <c r="AW172" s="80">
        <v>3.301962</v>
      </c>
      <c r="AX172" s="80">
        <v>1.154085</v>
      </c>
      <c r="AY172" s="80">
        <v>824.159962</v>
      </c>
      <c r="AZ172" s="80">
        <v>144.000542</v>
      </c>
      <c r="BA172" s="80">
        <v>1.111879</v>
      </c>
      <c r="BB172" s="80">
        <v>3.06581</v>
      </c>
      <c r="BC172" s="31">
        <v>0.0885</v>
      </c>
      <c r="BD172" s="32">
        <v>0.09</v>
      </c>
      <c r="BE172" s="31">
        <v>0.085</v>
      </c>
      <c r="BF172" s="31">
        <v>0.075</v>
      </c>
      <c r="BG172" s="31">
        <v>0.084</v>
      </c>
      <c r="BH172" s="31">
        <v>0.085</v>
      </c>
      <c r="BI172" s="33">
        <v>0.088</v>
      </c>
      <c r="BJ172" s="33">
        <v>0.083</v>
      </c>
      <c r="BK172" s="34"/>
      <c r="BL172" s="34"/>
      <c r="BM172" s="34"/>
      <c r="BN172" s="34"/>
      <c r="BO172" s="34"/>
      <c r="BP172" s="34"/>
      <c r="BQ172" s="35">
        <f t="shared" si="1"/>
        <v>7</v>
      </c>
      <c r="BR172" s="101">
        <v>1.878331793281392</v>
      </c>
      <c r="BS172" s="102">
        <v>0.2731981867744209</v>
      </c>
      <c r="BT172" s="103">
        <v>0.39678858409685747</v>
      </c>
      <c r="BU172" s="39">
        <v>0.084</v>
      </c>
      <c r="BV172" s="104">
        <v>3.0956669999999997</v>
      </c>
      <c r="BW172" s="104">
        <v>962.517237</v>
      </c>
      <c r="BX172" s="104">
        <v>68.34512657142857</v>
      </c>
      <c r="BY172" s="104">
        <v>1.1748297142857143</v>
      </c>
      <c r="BZ172" s="104">
        <v>3.363118</v>
      </c>
      <c r="CA172" s="37">
        <v>587362.5710181427</v>
      </c>
      <c r="CB172" s="37">
        <v>1178.780967857143</v>
      </c>
      <c r="CC172" s="37">
        <v>0.9996315714285713</v>
      </c>
      <c r="CD172" s="37">
        <v>2.6660547142857145</v>
      </c>
      <c r="CE172" s="37">
        <v>4347.759700714286</v>
      </c>
      <c r="CF172" s="37">
        <v>138.17568785714286</v>
      </c>
      <c r="CG172" s="37">
        <v>1.2153142857142856</v>
      </c>
      <c r="CH172" s="37">
        <v>3.462103857142857</v>
      </c>
      <c r="CI172" s="37">
        <v>5913.955038</v>
      </c>
      <c r="CJ172" s="2">
        <v>159.07883114285713</v>
      </c>
      <c r="CK172" s="2">
        <v>1.1318645714285713</v>
      </c>
      <c r="CL172" s="2">
        <v>3.1114767142857143</v>
      </c>
      <c r="CM172" s="40">
        <f t="shared" si="2"/>
        <v>3.142857143</v>
      </c>
      <c r="CN172" s="41">
        <f t="shared" si="3"/>
        <v>3.666666667</v>
      </c>
      <c r="CO172" s="2">
        <v>5.0</v>
      </c>
      <c r="CP172" s="2">
        <v>2.0</v>
      </c>
      <c r="CQ172" s="2">
        <v>1.0</v>
      </c>
      <c r="CR172" s="2">
        <v>2.0</v>
      </c>
      <c r="CS172" s="2">
        <v>5.0</v>
      </c>
      <c r="CT172" s="2">
        <v>3.0</v>
      </c>
      <c r="CU172" s="2">
        <v>4.0</v>
      </c>
      <c r="CV172" s="2">
        <v>6.0</v>
      </c>
      <c r="CW172" s="2">
        <v>5.0</v>
      </c>
      <c r="CX172" s="2">
        <f t="shared" si="4"/>
        <v>4</v>
      </c>
      <c r="CY172" s="42" t="str">
        <f t="shared" si="59"/>
        <v>0</v>
      </c>
      <c r="CZ172" s="42" t="str">
        <f t="shared" si="6"/>
        <v>0</v>
      </c>
      <c r="DA172" s="2">
        <f t="shared" si="7"/>
        <v>2</v>
      </c>
      <c r="DB172" s="42" t="str">
        <f t="shared" si="58"/>
        <v>0</v>
      </c>
      <c r="DC172" s="42" t="str">
        <f t="shared" si="8"/>
        <v>0</v>
      </c>
      <c r="DD172" s="2">
        <v>0.0</v>
      </c>
      <c r="DE172" s="27">
        <v>1.0</v>
      </c>
      <c r="DF172" s="2">
        <v>1.0</v>
      </c>
      <c r="DG172" s="27">
        <v>2.0</v>
      </c>
      <c r="DH172" s="2">
        <v>1.0</v>
      </c>
      <c r="DI172" s="27">
        <v>2.0</v>
      </c>
      <c r="DJ172" s="2">
        <v>0.0</v>
      </c>
      <c r="DK172" s="27">
        <v>1.0</v>
      </c>
      <c r="DL172" s="2">
        <v>1.0</v>
      </c>
      <c r="DM172" s="27">
        <v>2.0</v>
      </c>
      <c r="DN172" s="2">
        <v>0.0</v>
      </c>
      <c r="DO172" s="27">
        <v>1.0</v>
      </c>
      <c r="DP172" s="2">
        <v>1.0</v>
      </c>
      <c r="DQ172" s="27">
        <v>2.0</v>
      </c>
      <c r="DR172" s="2">
        <v>0.0</v>
      </c>
      <c r="DS172" s="27">
        <v>1.0</v>
      </c>
      <c r="DT172" s="2">
        <v>0.0</v>
      </c>
      <c r="DU172" s="27">
        <v>1.0</v>
      </c>
      <c r="DV172" s="2">
        <v>0.0</v>
      </c>
      <c r="DW172" s="27">
        <v>1.0</v>
      </c>
      <c r="DX172" s="2">
        <v>1.0</v>
      </c>
      <c r="DY172" s="27">
        <v>2.0</v>
      </c>
      <c r="DZ172" s="2">
        <v>0.0</v>
      </c>
      <c r="EA172" s="27">
        <v>1.0</v>
      </c>
      <c r="EB172" s="2">
        <v>1.0</v>
      </c>
      <c r="EC172" s="27">
        <v>2.0</v>
      </c>
      <c r="ED172" s="2">
        <v>1.0</v>
      </c>
      <c r="EE172" s="27">
        <v>2.0</v>
      </c>
      <c r="EF172" s="2">
        <v>1.0</v>
      </c>
      <c r="EG172" s="27">
        <v>2.0</v>
      </c>
      <c r="EH172" s="2">
        <v>0.0</v>
      </c>
      <c r="EI172" s="27">
        <v>1.0</v>
      </c>
      <c r="EJ172" s="2" t="s">
        <v>199</v>
      </c>
      <c r="EK172" s="2" t="s">
        <v>585</v>
      </c>
      <c r="EL172" s="37">
        <v>4.0</v>
      </c>
      <c r="EM172" s="37">
        <v>2.0</v>
      </c>
      <c r="EN172" s="37">
        <v>0.0</v>
      </c>
      <c r="EO172" s="37">
        <v>0.0</v>
      </c>
      <c r="EP172" s="37">
        <v>2.0</v>
      </c>
      <c r="EQ172" s="37">
        <v>0.0</v>
      </c>
      <c r="ER172" s="37">
        <v>1.0</v>
      </c>
      <c r="ES172" s="2"/>
      <c r="ET172" s="2"/>
      <c r="EU172" s="2"/>
      <c r="EV172" s="2"/>
      <c r="EW172" s="37">
        <v>2.0</v>
      </c>
      <c r="EX172" s="2" t="s">
        <v>201</v>
      </c>
      <c r="EY172" s="43">
        <v>41153.0</v>
      </c>
      <c r="EZ172" s="2" t="s">
        <v>196</v>
      </c>
      <c r="FA172" s="2" t="s">
        <v>262</v>
      </c>
      <c r="FB172" s="2" t="s">
        <v>326</v>
      </c>
      <c r="FC172" s="2" t="s">
        <v>205</v>
      </c>
      <c r="FD172" s="2" t="s">
        <v>205</v>
      </c>
      <c r="FE172" s="37">
        <v>0.0</v>
      </c>
      <c r="FF172" s="37">
        <v>0.0</v>
      </c>
      <c r="FG172" s="37">
        <v>0.0</v>
      </c>
      <c r="FH172" s="37">
        <v>0.0</v>
      </c>
      <c r="FI172" s="37">
        <v>0.0</v>
      </c>
      <c r="FJ172" s="37">
        <v>0.0</v>
      </c>
      <c r="FK172" s="37">
        <v>1.0</v>
      </c>
      <c r="FL172" s="2"/>
      <c r="FM172" s="2" t="s">
        <v>205</v>
      </c>
      <c r="FN172" s="37">
        <v>0.0</v>
      </c>
      <c r="FO172" s="37">
        <v>0.0</v>
      </c>
      <c r="FP172" s="37">
        <v>0.0</v>
      </c>
      <c r="FQ172" s="37">
        <v>0.0</v>
      </c>
      <c r="FR172" s="37">
        <v>0.0</v>
      </c>
      <c r="FS172" s="37">
        <v>0.0</v>
      </c>
      <c r="FT172" s="37">
        <v>1.0</v>
      </c>
      <c r="FU172" s="2"/>
      <c r="FV172" s="2" t="s">
        <v>206</v>
      </c>
      <c r="FW172" s="37">
        <v>1.0</v>
      </c>
      <c r="FX172" s="37">
        <v>0.0</v>
      </c>
      <c r="FY172" s="37">
        <v>0.0</v>
      </c>
      <c r="FZ172" s="37">
        <v>0.0</v>
      </c>
      <c r="GA172" s="37">
        <v>1.0</v>
      </c>
      <c r="GB172" s="2" t="s">
        <v>270</v>
      </c>
      <c r="GC172" s="2" t="s">
        <v>208</v>
      </c>
      <c r="GD172" s="37">
        <v>3.0</v>
      </c>
      <c r="GE172" s="2"/>
      <c r="GF172" s="2" t="s">
        <v>209</v>
      </c>
      <c r="GG172" s="2"/>
      <c r="GH172" s="45">
        <v>2.0</v>
      </c>
      <c r="GI172" s="45">
        <v>2.0</v>
      </c>
      <c r="GJ172" s="45">
        <v>0.0</v>
      </c>
      <c r="GK172" s="45">
        <v>0.0</v>
      </c>
      <c r="GL172" s="45">
        <f t="shared" si="52"/>
        <v>4</v>
      </c>
      <c r="GM172" s="45">
        <f t="shared" si="53"/>
        <v>0</v>
      </c>
    </row>
    <row r="173" ht="15.75" customHeight="1">
      <c r="A173" s="1">
        <v>218.0</v>
      </c>
      <c r="B173" s="2" t="s">
        <v>352</v>
      </c>
      <c r="C173" s="2" t="s">
        <v>341</v>
      </c>
      <c r="D173" s="2" t="s">
        <v>212</v>
      </c>
      <c r="E173" s="2" t="s">
        <v>649</v>
      </c>
      <c r="F173" s="79">
        <v>1.0</v>
      </c>
      <c r="G173" s="2" t="s">
        <v>196</v>
      </c>
      <c r="H173" s="2" t="s">
        <v>583</v>
      </c>
      <c r="I173" s="81">
        <v>1.0</v>
      </c>
      <c r="J173" s="81">
        <v>10.0</v>
      </c>
      <c r="K173" s="2" t="s">
        <v>530</v>
      </c>
      <c r="L173" s="82">
        <v>52982.0</v>
      </c>
      <c r="M173" s="2">
        <v>7568.9</v>
      </c>
      <c r="N173" s="29">
        <v>1.84647499577</v>
      </c>
      <c r="O173" s="30">
        <v>0.2758936505470528</v>
      </c>
      <c r="P173" s="30">
        <v>0.3958619294</v>
      </c>
      <c r="Q173" s="2">
        <v>3.173759</v>
      </c>
      <c r="R173" s="2">
        <v>634204.758865</v>
      </c>
      <c r="S173" s="2">
        <v>1118.400695</v>
      </c>
      <c r="T173" s="2">
        <v>1.014726</v>
      </c>
      <c r="U173" s="2">
        <v>2.72988</v>
      </c>
      <c r="V173" s="2">
        <v>4831.723404</v>
      </c>
      <c r="W173" s="2">
        <v>147.079032</v>
      </c>
      <c r="X173" s="2">
        <v>1.21404</v>
      </c>
      <c r="Y173" s="2">
        <v>3.48179</v>
      </c>
      <c r="Z173" s="2">
        <v>1053.48227</v>
      </c>
      <c r="AA173" s="2">
        <v>72.378494</v>
      </c>
      <c r="AB173" s="2">
        <v>1.165128</v>
      </c>
      <c r="AC173" s="2">
        <v>3.370459</v>
      </c>
      <c r="AD173" s="2">
        <v>6317.943262</v>
      </c>
      <c r="AE173" s="2">
        <v>171.035492</v>
      </c>
      <c r="AF173" s="2">
        <v>1.129254</v>
      </c>
      <c r="AG173" s="2">
        <v>3.137821</v>
      </c>
      <c r="AH173" s="31">
        <v>0.05</v>
      </c>
      <c r="AI173" s="113">
        <v>6.712</v>
      </c>
      <c r="AJ173" s="30">
        <v>0.22580872635936727</v>
      </c>
      <c r="AK173" s="30">
        <v>0.3804313308991204</v>
      </c>
      <c r="AL173" s="80">
        <v>3.075145</v>
      </c>
      <c r="AM173" s="80">
        <v>601413.916185</v>
      </c>
      <c r="AN173" s="80">
        <v>1157.600192</v>
      </c>
      <c r="AO173" s="80">
        <v>0.971454</v>
      </c>
      <c r="AP173" s="80">
        <v>2.654087</v>
      </c>
      <c r="AQ173" s="80">
        <v>3469.646435</v>
      </c>
      <c r="AR173" s="80">
        <v>125.472227</v>
      </c>
      <c r="AS173" s="80">
        <v>1.182726</v>
      </c>
      <c r="AT173" s="80">
        <v>3.419781</v>
      </c>
      <c r="AU173" s="80">
        <v>5150.822736</v>
      </c>
      <c r="AV173" s="80">
        <v>61.537036</v>
      </c>
      <c r="AW173" s="80">
        <v>3.300765</v>
      </c>
      <c r="AX173" s="80">
        <v>1.152773</v>
      </c>
      <c r="AY173" s="80">
        <v>823.488439</v>
      </c>
      <c r="AZ173" s="80">
        <v>143.874543</v>
      </c>
      <c r="BA173" s="80">
        <v>1.110093</v>
      </c>
      <c r="BB173" s="80">
        <v>3.064396</v>
      </c>
      <c r="BC173" s="31">
        <v>0.0875</v>
      </c>
      <c r="BD173" s="32">
        <v>0.09</v>
      </c>
      <c r="BE173" s="31">
        <v>0.05</v>
      </c>
      <c r="BF173" s="31">
        <v>0.087</v>
      </c>
      <c r="BG173" s="31">
        <v>0.084</v>
      </c>
      <c r="BH173" s="31">
        <v>0.085</v>
      </c>
      <c r="BI173" s="33">
        <v>0.084</v>
      </c>
      <c r="BJ173" s="34"/>
      <c r="BK173" s="34"/>
      <c r="BL173" s="34"/>
      <c r="BM173" s="34"/>
      <c r="BN173" s="34"/>
      <c r="BO173" s="34"/>
      <c r="BP173" s="34"/>
      <c r="BQ173" s="35">
        <f t="shared" si="1"/>
        <v>6</v>
      </c>
      <c r="BR173" s="101">
        <v>1.8674606123142252</v>
      </c>
      <c r="BS173" s="102">
        <v>0.2706651098097855</v>
      </c>
      <c r="BT173" s="103">
        <v>0.40070831401435514</v>
      </c>
      <c r="BU173" s="39">
        <v>0.08</v>
      </c>
      <c r="BV173" s="104">
        <v>3.0172189999999994</v>
      </c>
      <c r="BW173" s="104">
        <v>991.2829466666666</v>
      </c>
      <c r="BX173" s="104">
        <v>68.4476535</v>
      </c>
      <c r="BY173" s="104">
        <v>1.1791321666666665</v>
      </c>
      <c r="BZ173" s="104">
        <v>3.3567629999999995</v>
      </c>
      <c r="CA173" s="37">
        <v>579985.1088861666</v>
      </c>
      <c r="CB173" s="37">
        <v>1182.744539</v>
      </c>
      <c r="CC173" s="37">
        <v>0.9991148333333334</v>
      </c>
      <c r="CD173" s="37">
        <v>2.668294</v>
      </c>
      <c r="CE173" s="37">
        <v>4238.228367833332</v>
      </c>
      <c r="CF173" s="37">
        <v>134.56202283333334</v>
      </c>
      <c r="CG173" s="37">
        <v>1.218774</v>
      </c>
      <c r="CH173" s="37">
        <v>3.458175666666667</v>
      </c>
      <c r="CI173" s="37">
        <v>5922.9016053333335</v>
      </c>
      <c r="CJ173" s="2">
        <v>156.85958733333337</v>
      </c>
      <c r="CK173" s="2">
        <v>1.1327004999999999</v>
      </c>
      <c r="CL173" s="2">
        <v>3.1023061666666667</v>
      </c>
      <c r="CM173" s="40">
        <f t="shared" si="2"/>
        <v>4.142857143</v>
      </c>
      <c r="CN173" s="41">
        <f t="shared" si="3"/>
        <v>4.444444444</v>
      </c>
      <c r="CO173" s="2">
        <v>6.0</v>
      </c>
      <c r="CP173" s="2">
        <v>4.0</v>
      </c>
      <c r="CQ173" s="2">
        <v>3.0</v>
      </c>
      <c r="CR173" s="2">
        <v>3.0</v>
      </c>
      <c r="CS173" s="2">
        <v>5.0</v>
      </c>
      <c r="CT173" s="2">
        <v>4.0</v>
      </c>
      <c r="CU173" s="2">
        <v>4.0</v>
      </c>
      <c r="CV173" s="2">
        <v>6.0</v>
      </c>
      <c r="CW173" s="2">
        <v>5.0</v>
      </c>
      <c r="CX173" s="2">
        <f t="shared" si="4"/>
        <v>12</v>
      </c>
      <c r="CY173" s="42">
        <v>2.0</v>
      </c>
      <c r="CZ173" s="42" t="str">
        <f t="shared" si="6"/>
        <v>1</v>
      </c>
      <c r="DA173" s="2">
        <f t="shared" si="7"/>
        <v>1</v>
      </c>
      <c r="DB173" s="42" t="str">
        <f t="shared" si="58"/>
        <v>0</v>
      </c>
      <c r="DC173" s="42" t="str">
        <f t="shared" si="8"/>
        <v>0</v>
      </c>
      <c r="DD173" s="2">
        <v>1.0</v>
      </c>
      <c r="DE173" s="27">
        <v>2.0</v>
      </c>
      <c r="DF173" s="2">
        <v>1.0</v>
      </c>
      <c r="DG173" s="27">
        <v>2.0</v>
      </c>
      <c r="DH173" s="2">
        <v>1.0</v>
      </c>
      <c r="DI173" s="27">
        <v>2.0</v>
      </c>
      <c r="DJ173" s="2">
        <v>2.0</v>
      </c>
      <c r="DK173" s="27">
        <v>3.0</v>
      </c>
      <c r="DL173" s="2">
        <v>2.0</v>
      </c>
      <c r="DM173" s="27">
        <v>3.0</v>
      </c>
      <c r="DN173" s="2">
        <v>1.0</v>
      </c>
      <c r="DO173" s="27">
        <v>2.0</v>
      </c>
      <c r="DP173" s="2">
        <v>1.0</v>
      </c>
      <c r="DQ173" s="27">
        <v>2.0</v>
      </c>
      <c r="DR173" s="2">
        <v>1.0</v>
      </c>
      <c r="DS173" s="27">
        <v>2.0</v>
      </c>
      <c r="DT173" s="2">
        <v>1.0</v>
      </c>
      <c r="DU173" s="27">
        <v>2.0</v>
      </c>
      <c r="DV173" s="2">
        <v>1.0</v>
      </c>
      <c r="DW173" s="27">
        <v>2.0</v>
      </c>
      <c r="DX173" s="2">
        <v>1.0</v>
      </c>
      <c r="DY173" s="27">
        <v>2.0</v>
      </c>
      <c r="DZ173" s="2">
        <v>0.0</v>
      </c>
      <c r="EA173" s="27">
        <v>1.0</v>
      </c>
      <c r="EB173" s="2">
        <v>0.0</v>
      </c>
      <c r="EC173" s="27">
        <v>1.0</v>
      </c>
      <c r="ED173" s="2">
        <v>2.0</v>
      </c>
      <c r="EE173" s="27">
        <v>3.0</v>
      </c>
      <c r="EF173" s="2">
        <v>2.0</v>
      </c>
      <c r="EG173" s="27">
        <v>3.0</v>
      </c>
      <c r="EH173" s="2">
        <v>0.0</v>
      </c>
      <c r="EI173" s="27">
        <v>1.0</v>
      </c>
      <c r="EJ173" s="2" t="s">
        <v>199</v>
      </c>
      <c r="EK173" s="2" t="s">
        <v>585</v>
      </c>
      <c r="EL173" s="37">
        <v>4.0</v>
      </c>
      <c r="EM173" s="37">
        <v>2.0</v>
      </c>
      <c r="EN173" s="37">
        <v>0.0</v>
      </c>
      <c r="EO173" s="37">
        <v>0.0</v>
      </c>
      <c r="EP173" s="37">
        <v>2.0</v>
      </c>
      <c r="EQ173" s="37">
        <v>0.0</v>
      </c>
      <c r="ER173" s="37">
        <v>1.0</v>
      </c>
      <c r="ES173" s="2"/>
      <c r="ET173" s="2"/>
      <c r="EU173" s="2"/>
      <c r="EV173" s="2"/>
      <c r="EW173" s="37">
        <v>2.0</v>
      </c>
      <c r="EX173" s="2" t="s">
        <v>201</v>
      </c>
      <c r="EY173" s="43">
        <v>41153.0</v>
      </c>
      <c r="EZ173" s="2" t="s">
        <v>196</v>
      </c>
      <c r="FA173" s="2" t="s">
        <v>262</v>
      </c>
      <c r="FB173" s="2" t="s">
        <v>326</v>
      </c>
      <c r="FC173" s="2" t="s">
        <v>205</v>
      </c>
      <c r="FD173" s="2" t="s">
        <v>205</v>
      </c>
      <c r="FE173" s="37">
        <v>0.0</v>
      </c>
      <c r="FF173" s="37">
        <v>0.0</v>
      </c>
      <c r="FG173" s="37">
        <v>0.0</v>
      </c>
      <c r="FH173" s="37">
        <v>0.0</v>
      </c>
      <c r="FI173" s="37">
        <v>0.0</v>
      </c>
      <c r="FJ173" s="37">
        <v>0.0</v>
      </c>
      <c r="FK173" s="37">
        <v>1.0</v>
      </c>
      <c r="FL173" s="2"/>
      <c r="FM173" s="2" t="s">
        <v>205</v>
      </c>
      <c r="FN173" s="37">
        <v>0.0</v>
      </c>
      <c r="FO173" s="37">
        <v>0.0</v>
      </c>
      <c r="FP173" s="37">
        <v>0.0</v>
      </c>
      <c r="FQ173" s="37">
        <v>0.0</v>
      </c>
      <c r="FR173" s="37">
        <v>0.0</v>
      </c>
      <c r="FS173" s="37">
        <v>0.0</v>
      </c>
      <c r="FT173" s="37">
        <v>1.0</v>
      </c>
      <c r="FU173" s="2"/>
      <c r="FV173" s="2" t="s">
        <v>280</v>
      </c>
      <c r="FW173" s="37">
        <v>0.0</v>
      </c>
      <c r="FX173" s="37">
        <v>1.0</v>
      </c>
      <c r="FY173" s="37">
        <v>0.0</v>
      </c>
      <c r="FZ173" s="37">
        <v>0.0</v>
      </c>
      <c r="GA173" s="37">
        <v>1.0</v>
      </c>
      <c r="GB173" s="2" t="s">
        <v>270</v>
      </c>
      <c r="GC173" s="2" t="s">
        <v>263</v>
      </c>
      <c r="GD173" s="37">
        <v>3.0</v>
      </c>
      <c r="GE173" s="2"/>
      <c r="GF173" s="2" t="s">
        <v>209</v>
      </c>
      <c r="GG173" s="2"/>
      <c r="GH173" s="45">
        <v>3.0</v>
      </c>
      <c r="GI173" s="45">
        <v>1.0</v>
      </c>
      <c r="GJ173" s="45">
        <v>0.0</v>
      </c>
      <c r="GK173" s="45">
        <v>0.0</v>
      </c>
      <c r="GL173" s="45">
        <f t="shared" si="52"/>
        <v>4</v>
      </c>
      <c r="GM173" s="45">
        <f t="shared" si="53"/>
        <v>0</v>
      </c>
    </row>
    <row r="174" ht="15.75" customHeight="1">
      <c r="A174" s="1">
        <v>219.0</v>
      </c>
      <c r="B174" s="2" t="s">
        <v>650</v>
      </c>
      <c r="C174" s="2" t="s">
        <v>452</v>
      </c>
      <c r="D174" s="2" t="s">
        <v>399</v>
      </c>
      <c r="E174" s="2" t="s">
        <v>651</v>
      </c>
      <c r="F174" s="79">
        <v>1.0</v>
      </c>
      <c r="G174" s="2" t="s">
        <v>196</v>
      </c>
      <c r="H174" s="2" t="s">
        <v>583</v>
      </c>
      <c r="I174" s="81">
        <v>1.0</v>
      </c>
      <c r="J174" s="81">
        <v>10.0</v>
      </c>
      <c r="K174" s="2" t="s">
        <v>530</v>
      </c>
      <c r="L174" s="82">
        <v>54391.0</v>
      </c>
      <c r="M174" s="2">
        <v>7770.1</v>
      </c>
      <c r="N174" s="29">
        <v>1.3032494364</v>
      </c>
      <c r="O174" s="30">
        <v>0.32960836318044195</v>
      </c>
      <c r="P174" s="30">
        <v>0.4783193914</v>
      </c>
      <c r="Q174" s="2">
        <v>3.445055</v>
      </c>
      <c r="R174" s="2">
        <v>632539.950549</v>
      </c>
      <c r="S174" s="2">
        <v>1130.679031</v>
      </c>
      <c r="T174" s="2">
        <v>0.975272</v>
      </c>
      <c r="U174" s="2">
        <v>2.737893</v>
      </c>
      <c r="V174" s="2">
        <v>2994.203297</v>
      </c>
      <c r="W174" s="2">
        <v>126.315474</v>
      </c>
      <c r="X174" s="2">
        <v>1.119441</v>
      </c>
      <c r="Y174" s="2">
        <v>3.38019</v>
      </c>
      <c r="Z174" s="2">
        <v>584.917582</v>
      </c>
      <c r="AA174" s="2">
        <v>50.731253</v>
      </c>
      <c r="AB174" s="2">
        <v>1.069794</v>
      </c>
      <c r="AC174" s="2">
        <v>3.242134</v>
      </c>
      <c r="AD174" s="2">
        <v>3546.104396</v>
      </c>
      <c r="AE174" s="2">
        <v>122.995793</v>
      </c>
      <c r="AF174" s="2">
        <v>1.068479</v>
      </c>
      <c r="AG174" s="2">
        <v>3.043291</v>
      </c>
      <c r="AH174" s="31">
        <v>0.105</v>
      </c>
      <c r="AI174" s="29">
        <v>5.440341676622213</v>
      </c>
      <c r="AJ174" s="30">
        <v>0.216349061643829</v>
      </c>
      <c r="AK174" s="30">
        <v>0.4349510821369514</v>
      </c>
      <c r="AL174" s="80">
        <v>3.065041</v>
      </c>
      <c r="AM174" s="80">
        <v>772012.808362</v>
      </c>
      <c r="AN174" s="80">
        <v>1194.08905</v>
      </c>
      <c r="AO174" s="80">
        <v>0.97994</v>
      </c>
      <c r="AP174" s="80">
        <v>2.674704</v>
      </c>
      <c r="AQ174" s="80">
        <v>2728.950058</v>
      </c>
      <c r="AR174" s="80">
        <v>107.947442</v>
      </c>
      <c r="AS174" s="80">
        <v>1.171665</v>
      </c>
      <c r="AT174" s="80">
        <v>3.36794</v>
      </c>
      <c r="AU174" s="80">
        <v>4215.573751</v>
      </c>
      <c r="AV174" s="80">
        <v>52.192812</v>
      </c>
      <c r="AW174" s="80">
        <v>3.248198</v>
      </c>
      <c r="AX174" s="80">
        <v>1.136726</v>
      </c>
      <c r="AY174" s="80">
        <v>663.089431</v>
      </c>
      <c r="AZ174" s="80">
        <v>118.56999</v>
      </c>
      <c r="BA174" s="80">
        <v>1.105909</v>
      </c>
      <c r="BB174" s="80">
        <v>3.005236</v>
      </c>
      <c r="BC174" s="31">
        <v>0.106</v>
      </c>
      <c r="BD174" s="32">
        <v>0.09</v>
      </c>
      <c r="BE174" s="31">
        <v>0.105</v>
      </c>
      <c r="BF174" s="31">
        <v>0.125</v>
      </c>
      <c r="BG174" s="31">
        <v>0.107</v>
      </c>
      <c r="BH174" s="34"/>
      <c r="BI174" s="34"/>
      <c r="BJ174" s="34"/>
      <c r="BK174" s="34"/>
      <c r="BL174" s="34"/>
      <c r="BM174" s="34"/>
      <c r="BN174" s="34"/>
      <c r="BO174" s="34"/>
      <c r="BP174" s="34"/>
      <c r="BQ174" s="35">
        <f t="shared" si="1"/>
        <v>4</v>
      </c>
      <c r="BR174" s="101">
        <v>1.4154385458434515</v>
      </c>
      <c r="BS174" s="102">
        <v>0.2697243552797168</v>
      </c>
      <c r="BT174" s="103">
        <v>0.4657088192317066</v>
      </c>
      <c r="BU174" s="39">
        <v>0.107</v>
      </c>
      <c r="BV174" s="104">
        <v>3.1903895</v>
      </c>
      <c r="BW174" s="104">
        <v>617.335594</v>
      </c>
      <c r="BX174" s="104">
        <v>49.8678495</v>
      </c>
      <c r="BY174" s="104">
        <v>1.1207669999999998</v>
      </c>
      <c r="BZ174" s="104">
        <v>3.23771675</v>
      </c>
      <c r="CA174" s="37">
        <v>806062.0876175</v>
      </c>
      <c r="CB174" s="37">
        <v>1213.41476625</v>
      </c>
      <c r="CC174" s="37">
        <v>0.98362975</v>
      </c>
      <c r="CD174" s="37">
        <v>2.6856240000000002</v>
      </c>
      <c r="CE174" s="37">
        <v>2768.69687575</v>
      </c>
      <c r="CF174" s="37">
        <v>113.36478275000002</v>
      </c>
      <c r="CG174" s="37">
        <v>1.162939</v>
      </c>
      <c r="CH174" s="37">
        <v>3.3680835</v>
      </c>
      <c r="CI174" s="37">
        <v>3712.13363175</v>
      </c>
      <c r="CJ174" s="2">
        <v>116.94919449999999</v>
      </c>
      <c r="CK174" s="2">
        <v>1.0981202499999998</v>
      </c>
      <c r="CL174" s="2">
        <v>3.009271</v>
      </c>
      <c r="CM174" s="40">
        <f t="shared" si="2"/>
        <v>5.285714286</v>
      </c>
      <c r="CN174" s="41">
        <f t="shared" si="3"/>
        <v>4.888888889</v>
      </c>
      <c r="CO174" s="2">
        <v>6.0</v>
      </c>
      <c r="CP174" s="2">
        <v>5.0</v>
      </c>
      <c r="CQ174" s="2">
        <v>6.0</v>
      </c>
      <c r="CR174" s="2">
        <v>6.0</v>
      </c>
      <c r="CS174" s="2">
        <v>6.0</v>
      </c>
      <c r="CT174" s="2">
        <v>4.0</v>
      </c>
      <c r="CU174" s="2">
        <v>4.0</v>
      </c>
      <c r="CV174" s="2">
        <v>4.0</v>
      </c>
      <c r="CW174" s="2">
        <v>3.0</v>
      </c>
      <c r="CX174" s="2">
        <f t="shared" si="4"/>
        <v>1</v>
      </c>
      <c r="CY174" s="42" t="str">
        <f>IF(OR(CX174&lt;9,CX174=9),"0", "1")</f>
        <v>0</v>
      </c>
      <c r="CZ174" s="42" t="str">
        <f t="shared" si="6"/>
        <v>0</v>
      </c>
      <c r="DA174" s="2">
        <f t="shared" si="7"/>
        <v>4</v>
      </c>
      <c r="DB174" s="42">
        <v>2.0</v>
      </c>
      <c r="DC174" s="42" t="str">
        <f t="shared" si="8"/>
        <v>1</v>
      </c>
      <c r="DD174" s="2">
        <v>0.0</v>
      </c>
      <c r="DE174" s="27">
        <v>1.0</v>
      </c>
      <c r="DF174" s="2">
        <v>0.0</v>
      </c>
      <c r="DG174" s="27">
        <v>1.0</v>
      </c>
      <c r="DH174" s="2">
        <v>0.0</v>
      </c>
      <c r="DI174" s="27">
        <v>1.0</v>
      </c>
      <c r="DJ174" s="2">
        <v>0.0</v>
      </c>
      <c r="DK174" s="27">
        <v>1.0</v>
      </c>
      <c r="DL174" s="2">
        <v>0.0</v>
      </c>
      <c r="DM174" s="27">
        <v>1.0</v>
      </c>
      <c r="DN174" s="2">
        <v>0.0</v>
      </c>
      <c r="DO174" s="27">
        <v>1.0</v>
      </c>
      <c r="DP174" s="2">
        <v>1.0</v>
      </c>
      <c r="DQ174" s="27">
        <v>2.0</v>
      </c>
      <c r="DR174" s="2">
        <v>0.0</v>
      </c>
      <c r="DS174" s="27">
        <v>1.0</v>
      </c>
      <c r="DT174" s="2">
        <v>0.0</v>
      </c>
      <c r="DU174" s="27">
        <v>1.0</v>
      </c>
      <c r="DV174" s="2">
        <v>0.0</v>
      </c>
      <c r="DW174" s="27">
        <v>1.0</v>
      </c>
      <c r="DX174" s="2">
        <v>1.0</v>
      </c>
      <c r="DY174" s="27">
        <v>2.0</v>
      </c>
      <c r="DZ174" s="2">
        <v>2.0</v>
      </c>
      <c r="EA174" s="27">
        <v>3.0</v>
      </c>
      <c r="EB174" s="2">
        <v>1.0</v>
      </c>
      <c r="EC174" s="27">
        <v>2.0</v>
      </c>
      <c r="ED174" s="2">
        <v>0.0</v>
      </c>
      <c r="EE174" s="27">
        <v>1.0</v>
      </c>
      <c r="EF174" s="2">
        <v>0.0</v>
      </c>
      <c r="EG174" s="27">
        <v>1.0</v>
      </c>
      <c r="EH174" s="2">
        <v>2.0</v>
      </c>
      <c r="EI174" s="27">
        <v>3.0</v>
      </c>
      <c r="EJ174" s="2" t="s">
        <v>238</v>
      </c>
      <c r="EK174" s="2" t="s">
        <v>652</v>
      </c>
      <c r="EL174" s="37">
        <v>4.0</v>
      </c>
      <c r="EM174" s="37">
        <v>3.0</v>
      </c>
      <c r="EN174" s="37">
        <v>0.0</v>
      </c>
      <c r="EO174" s="37">
        <v>0.0</v>
      </c>
      <c r="EP174" s="37">
        <v>1.0</v>
      </c>
      <c r="EQ174" s="37">
        <v>0.0</v>
      </c>
      <c r="ER174" s="37">
        <v>1.0</v>
      </c>
      <c r="ES174" s="2"/>
      <c r="ET174" s="2"/>
      <c r="EU174" s="2"/>
      <c r="EV174" s="2"/>
      <c r="EW174" s="37">
        <v>1.0</v>
      </c>
      <c r="EX174" s="2" t="s">
        <v>201</v>
      </c>
      <c r="EY174" s="46">
        <v>41214.0</v>
      </c>
      <c r="EZ174" s="2" t="s">
        <v>196</v>
      </c>
      <c r="FA174" s="2" t="s">
        <v>262</v>
      </c>
      <c r="FB174" s="2" t="s">
        <v>233</v>
      </c>
      <c r="FC174" s="2" t="s">
        <v>204</v>
      </c>
      <c r="FD174" s="2" t="s">
        <v>204</v>
      </c>
      <c r="FE174" s="37">
        <v>0.0</v>
      </c>
      <c r="FF174" s="37">
        <v>0.0</v>
      </c>
      <c r="FG174" s="37">
        <v>1.0</v>
      </c>
      <c r="FH174" s="37">
        <v>0.0</v>
      </c>
      <c r="FI174" s="37">
        <v>0.0</v>
      </c>
      <c r="FJ174" s="37">
        <v>0.0</v>
      </c>
      <c r="FK174" s="37">
        <v>1.0</v>
      </c>
      <c r="FL174" s="2"/>
      <c r="FM174" s="2" t="s">
        <v>204</v>
      </c>
      <c r="FN174" s="37">
        <v>0.0</v>
      </c>
      <c r="FO174" s="37">
        <v>0.0</v>
      </c>
      <c r="FP174" s="37">
        <v>1.0</v>
      </c>
      <c r="FQ174" s="37">
        <v>0.0</v>
      </c>
      <c r="FR174" s="37">
        <v>0.0</v>
      </c>
      <c r="FS174" s="37">
        <v>0.0</v>
      </c>
      <c r="FT174" s="37">
        <v>0.0</v>
      </c>
      <c r="FU174" s="2"/>
      <c r="FV174" s="2" t="s">
        <v>206</v>
      </c>
      <c r="FW174" s="37">
        <v>1.0</v>
      </c>
      <c r="FX174" s="37">
        <v>0.0</v>
      </c>
      <c r="FY174" s="37">
        <v>1.0</v>
      </c>
      <c r="FZ174" s="37">
        <v>0.0</v>
      </c>
      <c r="GA174" s="37">
        <v>2.0</v>
      </c>
      <c r="GB174" s="2" t="s">
        <v>270</v>
      </c>
      <c r="GC174" s="2" t="s">
        <v>243</v>
      </c>
      <c r="GD174" s="37">
        <v>4.0</v>
      </c>
      <c r="GE174" s="2"/>
      <c r="GF174" s="2" t="s">
        <v>209</v>
      </c>
      <c r="GG174" s="2"/>
      <c r="GH174" s="45">
        <v>2.0</v>
      </c>
      <c r="GI174" s="45">
        <v>0.0</v>
      </c>
      <c r="GJ174" s="45">
        <v>0.0</v>
      </c>
      <c r="GK174" s="45">
        <v>0.0</v>
      </c>
      <c r="GL174" s="45">
        <f t="shared" si="52"/>
        <v>2</v>
      </c>
      <c r="GM174" s="45">
        <f t="shared" si="53"/>
        <v>0</v>
      </c>
    </row>
    <row r="175" ht="15.75" customHeight="1">
      <c r="A175" s="1">
        <v>220.0</v>
      </c>
      <c r="B175" s="2" t="s">
        <v>305</v>
      </c>
      <c r="C175" s="2" t="s">
        <v>267</v>
      </c>
      <c r="D175" s="2" t="s">
        <v>334</v>
      </c>
      <c r="E175" s="81" t="s">
        <v>653</v>
      </c>
      <c r="F175" s="2">
        <v>2.0</v>
      </c>
      <c r="G175" s="2" t="s">
        <v>214</v>
      </c>
      <c r="H175" s="2" t="s">
        <v>583</v>
      </c>
      <c r="I175" s="81">
        <v>1.0</v>
      </c>
      <c r="J175" s="81">
        <v>10.0</v>
      </c>
      <c r="K175" s="2" t="s">
        <v>530</v>
      </c>
      <c r="L175" s="82">
        <v>38585.0</v>
      </c>
      <c r="M175" s="2">
        <v>5512.1</v>
      </c>
      <c r="N175" s="29">
        <v>1.8405948575437898</v>
      </c>
      <c r="O175" s="30">
        <v>0.209546509194312</v>
      </c>
      <c r="P175" s="30">
        <v>0.3753454578</v>
      </c>
      <c r="Q175" s="2">
        <v>3.431111</v>
      </c>
      <c r="R175" s="2">
        <v>832012.466667</v>
      </c>
      <c r="S175" s="2">
        <v>1087.58264</v>
      </c>
      <c r="T175" s="2">
        <v>0.948359</v>
      </c>
      <c r="U175" s="2">
        <v>2.709767</v>
      </c>
      <c r="V175" s="2">
        <v>2536.693333</v>
      </c>
      <c r="W175" s="2">
        <v>113.249999</v>
      </c>
      <c r="X175" s="2">
        <v>1.10261</v>
      </c>
      <c r="Y175" s="2">
        <v>3.338802</v>
      </c>
      <c r="Z175" s="2">
        <v>527.96</v>
      </c>
      <c r="AA175" s="2">
        <v>50.190937</v>
      </c>
      <c r="AB175" s="2">
        <v>1.074218</v>
      </c>
      <c r="AC175" s="2">
        <v>3.151831</v>
      </c>
      <c r="AD175" s="2">
        <v>3593.444444</v>
      </c>
      <c r="AE175" s="2">
        <v>135.084445</v>
      </c>
      <c r="AF175" s="2">
        <v>1.048503</v>
      </c>
      <c r="AG175" s="2">
        <v>3.010229</v>
      </c>
      <c r="AH175" s="93">
        <v>0.085</v>
      </c>
      <c r="AI175" s="40">
        <v>6.675695337687102</v>
      </c>
      <c r="AJ175" s="41">
        <v>0.21599914310781704</v>
      </c>
      <c r="AK175" s="41">
        <v>0.37992125448835123</v>
      </c>
      <c r="AL175" s="80">
        <v>3.442391</v>
      </c>
      <c r="AM175" s="80">
        <v>728034.507609</v>
      </c>
      <c r="AN175" s="80">
        <v>1141.365249</v>
      </c>
      <c r="AO175" s="80">
        <v>0.959627</v>
      </c>
      <c r="AP175" s="80">
        <v>2.644913</v>
      </c>
      <c r="AQ175" s="80">
        <v>2947.379348</v>
      </c>
      <c r="AR175" s="80">
        <v>119.803083</v>
      </c>
      <c r="AS175" s="80">
        <v>1.147496</v>
      </c>
      <c r="AT175" s="80">
        <v>3.383306</v>
      </c>
      <c r="AU175" s="80">
        <v>4191.591304</v>
      </c>
      <c r="AV175" s="80">
        <v>54.457218</v>
      </c>
      <c r="AW175" s="80">
        <v>3.215325</v>
      </c>
      <c r="AX175" s="80">
        <v>1.102594</v>
      </c>
      <c r="AY175" s="80">
        <v>579.175</v>
      </c>
      <c r="AZ175" s="80">
        <v>139.51802</v>
      </c>
      <c r="BA175" s="80">
        <v>1.081256</v>
      </c>
      <c r="BB175" s="80">
        <v>3.027842</v>
      </c>
      <c r="BC175" s="93">
        <v>0.086</v>
      </c>
      <c r="BD175" s="95">
        <v>0.09</v>
      </c>
      <c r="BE175" s="93">
        <v>0.085</v>
      </c>
      <c r="BF175" s="93">
        <v>0.085</v>
      </c>
      <c r="BG175" s="93">
        <v>0.102</v>
      </c>
      <c r="BH175" s="34"/>
      <c r="BI175" s="34"/>
      <c r="BJ175" s="34"/>
      <c r="BK175" s="34"/>
      <c r="BL175" s="34"/>
      <c r="BM175" s="34"/>
      <c r="BN175" s="34"/>
      <c r="BO175" s="34"/>
      <c r="BP175" s="34"/>
      <c r="BQ175" s="35">
        <f t="shared" si="1"/>
        <v>4</v>
      </c>
      <c r="BR175" s="101">
        <v>1.6764852788136944</v>
      </c>
      <c r="BS175" s="102">
        <v>0.25163754401214866</v>
      </c>
      <c r="BT175" s="103">
        <v>0.4119159554035179</v>
      </c>
      <c r="BU175" s="39">
        <v>0.091</v>
      </c>
      <c r="BV175" s="104">
        <v>3.28066275</v>
      </c>
      <c r="BW175" s="104">
        <v>615.968761</v>
      </c>
      <c r="BX175" s="104">
        <v>52.500659</v>
      </c>
      <c r="BY175" s="104">
        <v>1.11255025</v>
      </c>
      <c r="BZ175" s="104">
        <v>3.2229590000000004</v>
      </c>
      <c r="CA175" s="37">
        <v>891937.5171032499</v>
      </c>
      <c r="CB175" s="37">
        <v>1179.84101625</v>
      </c>
      <c r="CC175" s="37">
        <v>0.9751715000000001</v>
      </c>
      <c r="CD175" s="37">
        <v>2.6666535000000002</v>
      </c>
      <c r="CE175" s="37">
        <v>2899.4985905</v>
      </c>
      <c r="CF175" s="37">
        <v>115.99044650000002</v>
      </c>
      <c r="CG175" s="37">
        <v>1.1552535000000002</v>
      </c>
      <c r="CH175" s="37">
        <v>3.3692462499999998</v>
      </c>
      <c r="CI175" s="37">
        <v>3917.8308724999997</v>
      </c>
      <c r="CJ175" s="2">
        <v>130.39237275</v>
      </c>
      <c r="CK175" s="2">
        <v>1.0853115</v>
      </c>
      <c r="CL175" s="2">
        <v>3.02249875</v>
      </c>
      <c r="CM175" s="73">
        <f t="shared" si="2"/>
        <v>3.571428571</v>
      </c>
      <c r="CN175" s="74">
        <f t="shared" si="3"/>
        <v>3.777777778</v>
      </c>
      <c r="CO175" s="27">
        <v>5.0</v>
      </c>
      <c r="CP175" s="27">
        <v>4.0</v>
      </c>
      <c r="CQ175" s="27">
        <v>1.0</v>
      </c>
      <c r="CR175" s="27">
        <v>1.0</v>
      </c>
      <c r="CS175" s="27">
        <v>5.0</v>
      </c>
      <c r="CT175" s="27">
        <v>4.0</v>
      </c>
      <c r="CU175" s="27">
        <v>5.0</v>
      </c>
      <c r="CV175" s="27">
        <v>5.0</v>
      </c>
      <c r="CW175" s="27">
        <v>4.0</v>
      </c>
      <c r="CX175" s="27">
        <f t="shared" si="4"/>
        <v>17</v>
      </c>
      <c r="CY175" s="75">
        <v>2.0</v>
      </c>
      <c r="CZ175" s="75" t="str">
        <f t="shared" si="6"/>
        <v>1</v>
      </c>
      <c r="DA175" s="27">
        <f t="shared" si="7"/>
        <v>6</v>
      </c>
      <c r="DB175" s="75">
        <v>2.0</v>
      </c>
      <c r="DC175" s="75" t="str">
        <f t="shared" si="8"/>
        <v>1</v>
      </c>
      <c r="DD175" s="27">
        <v>1.0</v>
      </c>
      <c r="DE175" s="27">
        <v>2.0</v>
      </c>
      <c r="DF175" s="27">
        <v>2.0</v>
      </c>
      <c r="DG175" s="27">
        <v>3.0</v>
      </c>
      <c r="DH175" s="27">
        <v>2.0</v>
      </c>
      <c r="DI175" s="27">
        <v>3.0</v>
      </c>
      <c r="DJ175" s="27">
        <v>2.0</v>
      </c>
      <c r="DK175" s="27">
        <v>3.0</v>
      </c>
      <c r="DL175" s="27">
        <v>2.0</v>
      </c>
      <c r="DM175" s="27">
        <v>3.0</v>
      </c>
      <c r="DN175" s="27">
        <v>2.0</v>
      </c>
      <c r="DO175" s="27">
        <v>3.0</v>
      </c>
      <c r="DP175" s="27">
        <v>1.0</v>
      </c>
      <c r="DQ175" s="27">
        <v>2.0</v>
      </c>
      <c r="DR175" s="27">
        <v>2.0</v>
      </c>
      <c r="DS175" s="27">
        <v>3.0</v>
      </c>
      <c r="DT175" s="27">
        <v>2.0</v>
      </c>
      <c r="DU175" s="27">
        <v>3.0</v>
      </c>
      <c r="DV175" s="27">
        <v>1.0</v>
      </c>
      <c r="DW175" s="27">
        <v>2.0</v>
      </c>
      <c r="DX175" s="27">
        <v>2.0</v>
      </c>
      <c r="DY175" s="27">
        <v>3.0</v>
      </c>
      <c r="DZ175" s="27">
        <v>2.0</v>
      </c>
      <c r="EA175" s="27">
        <v>3.0</v>
      </c>
      <c r="EB175" s="27">
        <v>2.0</v>
      </c>
      <c r="EC175" s="27">
        <v>3.0</v>
      </c>
      <c r="ED175" s="27">
        <v>0.0</v>
      </c>
      <c r="EE175" s="27">
        <v>1.0</v>
      </c>
      <c r="EF175" s="27">
        <v>1.0</v>
      </c>
      <c r="EG175" s="27">
        <v>2.0</v>
      </c>
      <c r="EH175" s="27">
        <v>2.0</v>
      </c>
      <c r="EI175" s="27">
        <v>3.0</v>
      </c>
      <c r="EJ175" s="2" t="s">
        <v>199</v>
      </c>
      <c r="EK175" s="2" t="s">
        <v>536</v>
      </c>
      <c r="EL175" s="37">
        <v>4.0</v>
      </c>
      <c r="EM175" s="37">
        <v>2.0</v>
      </c>
      <c r="EN175" s="37">
        <v>1.0</v>
      </c>
      <c r="EO175" s="37">
        <v>0.0</v>
      </c>
      <c r="EP175" s="37">
        <v>1.0</v>
      </c>
      <c r="EQ175" s="37">
        <v>0.0</v>
      </c>
      <c r="ER175" s="37">
        <v>1.0</v>
      </c>
      <c r="ES175" s="2"/>
      <c r="ET175" s="2"/>
      <c r="EU175" s="2"/>
      <c r="EV175" s="2"/>
      <c r="EW175" s="37">
        <v>1.0</v>
      </c>
      <c r="EX175" s="2" t="s">
        <v>201</v>
      </c>
      <c r="EY175" s="43">
        <v>41091.0</v>
      </c>
      <c r="EZ175" s="2" t="s">
        <v>214</v>
      </c>
      <c r="FA175" s="2" t="s">
        <v>262</v>
      </c>
      <c r="FB175" s="2" t="s">
        <v>203</v>
      </c>
      <c r="FC175" s="2" t="s">
        <v>204</v>
      </c>
      <c r="FD175" s="2" t="s">
        <v>294</v>
      </c>
      <c r="FE175" s="37">
        <v>1.0</v>
      </c>
      <c r="FF175" s="37">
        <v>0.0</v>
      </c>
      <c r="FG175" s="37">
        <v>1.0</v>
      </c>
      <c r="FH175" s="37">
        <v>0.0</v>
      </c>
      <c r="FI175" s="37">
        <v>0.0</v>
      </c>
      <c r="FJ175" s="37">
        <v>0.0</v>
      </c>
      <c r="FK175" s="37">
        <v>1.0</v>
      </c>
      <c r="FL175" s="2"/>
      <c r="FM175" s="2" t="s">
        <v>294</v>
      </c>
      <c r="FN175" s="37">
        <v>1.0</v>
      </c>
      <c r="FO175" s="37">
        <v>0.0</v>
      </c>
      <c r="FP175" s="37">
        <v>0.0</v>
      </c>
      <c r="FQ175" s="37">
        <v>0.0</v>
      </c>
      <c r="FR175" s="37">
        <v>0.0</v>
      </c>
      <c r="FS175" s="37">
        <v>0.0</v>
      </c>
      <c r="FT175" s="37">
        <v>1.0</v>
      </c>
      <c r="FU175" s="2"/>
      <c r="FV175" s="2" t="s">
        <v>206</v>
      </c>
      <c r="FW175" s="37">
        <v>0.0</v>
      </c>
      <c r="FX175" s="37">
        <v>0.0</v>
      </c>
      <c r="FY175" s="37">
        <v>1.0</v>
      </c>
      <c r="FZ175" s="37">
        <v>0.0</v>
      </c>
      <c r="GA175" s="37">
        <v>2.0</v>
      </c>
      <c r="GB175" s="2" t="s">
        <v>270</v>
      </c>
      <c r="GC175" s="2" t="s">
        <v>263</v>
      </c>
      <c r="GD175" s="37">
        <v>4.0</v>
      </c>
      <c r="GE175" s="2"/>
      <c r="GF175" s="2" t="s">
        <v>286</v>
      </c>
      <c r="GG175" s="2" t="s">
        <v>654</v>
      </c>
      <c r="GH175" s="45">
        <v>0.0</v>
      </c>
      <c r="GI175" s="45">
        <v>1.0</v>
      </c>
      <c r="GJ175" s="45">
        <v>2.0</v>
      </c>
      <c r="GK175" s="45">
        <v>1.0</v>
      </c>
      <c r="GL175" s="45">
        <f t="shared" si="52"/>
        <v>1</v>
      </c>
      <c r="GM175" s="45">
        <f t="shared" si="53"/>
        <v>3</v>
      </c>
    </row>
    <row r="176" ht="15.75" customHeight="1">
      <c r="A176" s="1">
        <v>221.0</v>
      </c>
      <c r="B176" s="2" t="s">
        <v>399</v>
      </c>
      <c r="D176" s="2" t="s">
        <v>572</v>
      </c>
      <c r="E176" s="2" t="s">
        <v>655</v>
      </c>
      <c r="F176" s="79">
        <v>1.0</v>
      </c>
      <c r="G176" s="2" t="s">
        <v>196</v>
      </c>
      <c r="H176" s="2" t="s">
        <v>583</v>
      </c>
      <c r="I176" s="81">
        <v>1.0</v>
      </c>
      <c r="J176" s="81">
        <v>10.0</v>
      </c>
      <c r="K176" s="2" t="s">
        <v>656</v>
      </c>
      <c r="L176" s="82">
        <v>46854.0</v>
      </c>
      <c r="M176" s="2">
        <v>6693.4</v>
      </c>
      <c r="N176" s="29">
        <v>1.94295335375</v>
      </c>
      <c r="O176" s="30">
        <v>0.30021432373811313</v>
      </c>
      <c r="P176" s="30">
        <v>0.368794093</v>
      </c>
      <c r="Q176" s="2">
        <v>3.422764</v>
      </c>
      <c r="R176" s="2">
        <v>636670.04065</v>
      </c>
      <c r="S176" s="2">
        <v>1106.129311</v>
      </c>
      <c r="T176" s="2">
        <v>1.024285</v>
      </c>
      <c r="U176" s="2">
        <v>2.721871</v>
      </c>
      <c r="V176" s="2">
        <v>5189.666667</v>
      </c>
      <c r="W176" s="2">
        <v>162.843725</v>
      </c>
      <c r="X176" s="2">
        <v>1.203879</v>
      </c>
      <c r="Y176" s="2">
        <v>3.499914</v>
      </c>
      <c r="Z176" s="2">
        <v>787.495935</v>
      </c>
      <c r="AA176" s="2">
        <v>70.610006</v>
      </c>
      <c r="AB176" s="2">
        <v>1.148201</v>
      </c>
      <c r="AC176" s="2">
        <v>3.410685</v>
      </c>
      <c r="AD176" s="2">
        <v>6094.406504</v>
      </c>
      <c r="AE176" s="2">
        <v>178.368843</v>
      </c>
      <c r="AF176" s="2">
        <v>1.12382</v>
      </c>
      <c r="AG176" s="2">
        <v>3.173922</v>
      </c>
      <c r="AH176" s="31">
        <v>0.075</v>
      </c>
      <c r="AI176" s="29">
        <v>6.690751068409634</v>
      </c>
      <c r="AJ176" s="30">
        <v>0.23008400326539352</v>
      </c>
      <c r="AK176" s="30">
        <v>0.37129943919577174</v>
      </c>
      <c r="AL176" s="80">
        <v>3.096993</v>
      </c>
      <c r="AM176" s="80">
        <v>604845.347236</v>
      </c>
      <c r="AN176" s="80">
        <v>1136.951615</v>
      </c>
      <c r="AO176" s="80">
        <v>0.968972</v>
      </c>
      <c r="AP176" s="80">
        <v>2.64242</v>
      </c>
      <c r="AQ176" s="80">
        <v>3359.743938</v>
      </c>
      <c r="AR176" s="80">
        <v>123.76219</v>
      </c>
      <c r="AS176" s="80">
        <v>1.179902</v>
      </c>
      <c r="AT176" s="80">
        <v>3.414245</v>
      </c>
      <c r="AU176" s="80">
        <v>5185.972842</v>
      </c>
      <c r="AV176" s="80">
        <v>61.122651</v>
      </c>
      <c r="AW176" s="80">
        <v>3.273689</v>
      </c>
      <c r="AX176" s="80">
        <v>1.145663</v>
      </c>
      <c r="AY176" s="80">
        <v>817.922405</v>
      </c>
      <c r="AZ176" s="80">
        <v>144.014039</v>
      </c>
      <c r="BA176" s="80">
        <v>1.107108</v>
      </c>
      <c r="BB176" s="80">
        <v>3.045583</v>
      </c>
      <c r="BC176" s="31">
        <v>0.089</v>
      </c>
      <c r="BD176" s="32">
        <v>0.09</v>
      </c>
      <c r="BE176" s="31">
        <v>0.075</v>
      </c>
      <c r="BF176" s="31">
        <v>0.075</v>
      </c>
      <c r="BG176" s="31">
        <v>0.086</v>
      </c>
      <c r="BH176" s="34"/>
      <c r="BI176" s="34"/>
      <c r="BJ176" s="34"/>
      <c r="BK176" s="34"/>
      <c r="BL176" s="34"/>
      <c r="BM176" s="34"/>
      <c r="BN176" s="34"/>
      <c r="BO176" s="34"/>
      <c r="BP176" s="34"/>
      <c r="BQ176" s="35">
        <f t="shared" si="1"/>
        <v>4</v>
      </c>
      <c r="BR176" s="101">
        <v>1.8663166188246416</v>
      </c>
      <c r="BS176" s="102">
        <v>0.28035531130112856</v>
      </c>
      <c r="BT176" s="103">
        <v>0.3823928115906141</v>
      </c>
      <c r="BU176" s="39">
        <v>0.082</v>
      </c>
      <c r="BV176" s="104">
        <v>3.3006499999999996</v>
      </c>
      <c r="BW176" s="104">
        <v>745.24982875</v>
      </c>
      <c r="BX176" s="104">
        <v>62.484666749999995</v>
      </c>
      <c r="BY176" s="104">
        <v>1.1411114999999998</v>
      </c>
      <c r="BZ176" s="104">
        <v>3.320144</v>
      </c>
      <c r="CA176" s="37">
        <v>728428.4732555</v>
      </c>
      <c r="CB176" s="37">
        <v>1167.97938575</v>
      </c>
      <c r="CC176" s="37">
        <v>0.98820475</v>
      </c>
      <c r="CD176" s="37">
        <v>2.65995125</v>
      </c>
      <c r="CE176" s="37">
        <v>3937.4681445</v>
      </c>
      <c r="CF176" s="37">
        <v>136.85673525</v>
      </c>
      <c r="CG176" s="37">
        <v>1.1838935000000002</v>
      </c>
      <c r="CH176" s="37">
        <v>3.4343915000000003</v>
      </c>
      <c r="CI176" s="37">
        <v>5047.2458557499995</v>
      </c>
      <c r="CJ176" s="2">
        <v>154.75531775000002</v>
      </c>
      <c r="CK176" s="2">
        <v>1.10841525</v>
      </c>
      <c r="CL176" s="2">
        <v>3.0967350000000002</v>
      </c>
      <c r="CM176" s="40">
        <f t="shared" si="2"/>
        <v>5.428571429</v>
      </c>
      <c r="CN176" s="41">
        <f t="shared" si="3"/>
        <v>5.555555556</v>
      </c>
      <c r="CO176" s="2">
        <v>6.0</v>
      </c>
      <c r="CP176" s="2">
        <v>4.0</v>
      </c>
      <c r="CQ176" s="2">
        <v>6.0</v>
      </c>
      <c r="CR176" s="2">
        <v>6.0</v>
      </c>
      <c r="CS176" s="2">
        <v>6.0</v>
      </c>
      <c r="CT176" s="2">
        <v>4.0</v>
      </c>
      <c r="CU176" s="2">
        <v>6.0</v>
      </c>
      <c r="CV176" s="2">
        <v>6.0</v>
      </c>
      <c r="CW176" s="2">
        <v>6.0</v>
      </c>
      <c r="CX176" s="2">
        <f t="shared" si="4"/>
        <v>14</v>
      </c>
      <c r="CY176" s="42">
        <v>2.0</v>
      </c>
      <c r="CZ176" s="42" t="str">
        <f t="shared" si="6"/>
        <v>1</v>
      </c>
      <c r="DA176" s="2">
        <f t="shared" si="7"/>
        <v>6</v>
      </c>
      <c r="DB176" s="42">
        <v>2.0</v>
      </c>
      <c r="DC176" s="42" t="str">
        <f t="shared" si="8"/>
        <v>1</v>
      </c>
      <c r="DD176" s="2">
        <v>1.0</v>
      </c>
      <c r="DE176" s="27">
        <v>2.0</v>
      </c>
      <c r="DF176" s="2">
        <v>2.0</v>
      </c>
      <c r="DG176" s="27">
        <v>3.0</v>
      </c>
      <c r="DH176" s="2">
        <v>1.0</v>
      </c>
      <c r="DI176" s="27">
        <v>2.0</v>
      </c>
      <c r="DJ176" s="2">
        <v>0.0</v>
      </c>
      <c r="DK176" s="27">
        <v>1.0</v>
      </c>
      <c r="DL176" s="2">
        <v>2.0</v>
      </c>
      <c r="DM176" s="27">
        <v>3.0</v>
      </c>
      <c r="DN176" s="2">
        <v>1.0</v>
      </c>
      <c r="DO176" s="27">
        <v>2.0</v>
      </c>
      <c r="DP176" s="2">
        <v>2.0</v>
      </c>
      <c r="DQ176" s="27">
        <v>3.0</v>
      </c>
      <c r="DR176" s="2">
        <v>2.0</v>
      </c>
      <c r="DS176" s="27">
        <v>3.0</v>
      </c>
      <c r="DT176" s="2">
        <v>1.0</v>
      </c>
      <c r="DU176" s="27">
        <v>2.0</v>
      </c>
      <c r="DV176" s="2">
        <v>2.0</v>
      </c>
      <c r="DW176" s="27">
        <v>3.0</v>
      </c>
      <c r="DX176" s="2">
        <v>2.0</v>
      </c>
      <c r="DY176" s="27">
        <v>3.0</v>
      </c>
      <c r="DZ176" s="2">
        <v>2.0</v>
      </c>
      <c r="EA176" s="27">
        <v>3.0</v>
      </c>
      <c r="EB176" s="2">
        <v>2.0</v>
      </c>
      <c r="EC176" s="27">
        <v>3.0</v>
      </c>
      <c r="ED176" s="2">
        <v>0.0</v>
      </c>
      <c r="EE176" s="27">
        <v>1.0</v>
      </c>
      <c r="EF176" s="2">
        <v>0.0</v>
      </c>
      <c r="EG176" s="27">
        <v>1.0</v>
      </c>
      <c r="EH176" s="2">
        <v>2.0</v>
      </c>
      <c r="EI176" s="27">
        <v>3.0</v>
      </c>
      <c r="EJ176" s="2" t="s">
        <v>199</v>
      </c>
      <c r="EK176" s="2" t="s">
        <v>585</v>
      </c>
      <c r="EL176" s="37">
        <v>6.0</v>
      </c>
      <c r="EM176" s="37">
        <v>4.0</v>
      </c>
      <c r="EN176" s="37">
        <v>1.0</v>
      </c>
      <c r="EO176" s="37">
        <v>0.0</v>
      </c>
      <c r="EP176" s="37">
        <v>1.0</v>
      </c>
      <c r="EQ176" s="37">
        <v>0.0</v>
      </c>
      <c r="ER176" s="37">
        <v>1.0</v>
      </c>
      <c r="ES176" s="2"/>
      <c r="ET176" s="2"/>
      <c r="EU176" s="2"/>
      <c r="EV176" s="2"/>
      <c r="EW176" s="37">
        <v>1.0</v>
      </c>
      <c r="EX176" s="2" t="s">
        <v>201</v>
      </c>
      <c r="EY176" s="43">
        <v>40603.0</v>
      </c>
      <c r="EZ176" s="2" t="s">
        <v>196</v>
      </c>
      <c r="FA176" s="2" t="s">
        <v>202</v>
      </c>
      <c r="FB176" s="2" t="s">
        <v>203</v>
      </c>
      <c r="FC176" s="2" t="s">
        <v>204</v>
      </c>
      <c r="FD176" s="2" t="s">
        <v>294</v>
      </c>
      <c r="FE176" s="37">
        <v>0.0</v>
      </c>
      <c r="FF176" s="37">
        <v>0.0</v>
      </c>
      <c r="FG176" s="37">
        <v>0.0</v>
      </c>
      <c r="FH176" s="37">
        <v>0.0</v>
      </c>
      <c r="FI176" s="37">
        <v>0.0</v>
      </c>
      <c r="FJ176" s="37">
        <v>0.0</v>
      </c>
      <c r="FK176" s="37">
        <v>1.0</v>
      </c>
      <c r="FL176" s="2"/>
      <c r="FM176" s="2" t="s">
        <v>294</v>
      </c>
      <c r="FN176" s="37">
        <v>0.0</v>
      </c>
      <c r="FO176" s="37">
        <v>0.0</v>
      </c>
      <c r="FP176" s="37">
        <v>0.0</v>
      </c>
      <c r="FQ176" s="37">
        <v>0.0</v>
      </c>
      <c r="FR176" s="37">
        <v>0.0</v>
      </c>
      <c r="FS176" s="37">
        <v>0.0</v>
      </c>
      <c r="FT176" s="37">
        <v>1.0</v>
      </c>
      <c r="FU176" s="2"/>
      <c r="FV176" s="2" t="s">
        <v>206</v>
      </c>
      <c r="FW176" s="37">
        <v>1.0</v>
      </c>
      <c r="FX176" s="37">
        <v>0.0</v>
      </c>
      <c r="FY176" s="37">
        <v>1.0</v>
      </c>
      <c r="FZ176" s="37">
        <v>0.0</v>
      </c>
      <c r="GA176" s="37">
        <v>3.0</v>
      </c>
      <c r="GB176" s="2" t="s">
        <v>270</v>
      </c>
      <c r="GC176" s="2" t="s">
        <v>243</v>
      </c>
      <c r="GD176" s="37">
        <v>4.0</v>
      </c>
      <c r="GE176" s="2"/>
      <c r="GF176" s="2" t="s">
        <v>209</v>
      </c>
      <c r="GG176" s="2"/>
      <c r="GH176" s="45">
        <v>2.0</v>
      </c>
      <c r="GI176" s="45">
        <v>0.0</v>
      </c>
      <c r="GJ176" s="45">
        <v>1.0</v>
      </c>
      <c r="GK176" s="45">
        <v>0.0</v>
      </c>
      <c r="GL176" s="45">
        <f t="shared" si="52"/>
        <v>2</v>
      </c>
      <c r="GM176" s="45">
        <f t="shared" si="53"/>
        <v>1</v>
      </c>
    </row>
    <row r="177" ht="15.75" customHeight="1">
      <c r="A177" s="1">
        <v>222.0</v>
      </c>
      <c r="B177" s="2" t="s">
        <v>523</v>
      </c>
      <c r="D177" s="2" t="s">
        <v>657</v>
      </c>
      <c r="E177" s="2" t="s">
        <v>658</v>
      </c>
      <c r="F177" s="79">
        <v>2.0</v>
      </c>
      <c r="G177" s="2" t="s">
        <v>214</v>
      </c>
      <c r="H177" s="2" t="s">
        <v>583</v>
      </c>
      <c r="I177" s="81">
        <v>1.0</v>
      </c>
      <c r="J177" s="81">
        <v>10.0</v>
      </c>
      <c r="K177" s="2" t="s">
        <v>656</v>
      </c>
      <c r="L177" s="82">
        <v>28341.0</v>
      </c>
      <c r="M177" s="2">
        <v>4723.5</v>
      </c>
      <c r="N177" s="29">
        <v>1.6090115265</v>
      </c>
      <c r="O177" s="30">
        <v>0.3712675695885828</v>
      </c>
      <c r="P177" s="30">
        <v>0.4651218725</v>
      </c>
      <c r="Q177" s="2">
        <v>3.200803</v>
      </c>
      <c r="R177" s="2">
        <v>722174.638554</v>
      </c>
      <c r="S177" s="2">
        <v>1136.86643</v>
      </c>
      <c r="T177" s="2">
        <v>0.986854</v>
      </c>
      <c r="U177" s="2">
        <v>2.741931</v>
      </c>
      <c r="V177" s="2">
        <v>3248.317269</v>
      </c>
      <c r="W177" s="2">
        <v>125.291012</v>
      </c>
      <c r="X177" s="2">
        <v>1.147981</v>
      </c>
      <c r="Y177" s="2">
        <v>3.397822</v>
      </c>
      <c r="Z177" s="2">
        <v>823.168675</v>
      </c>
      <c r="AA177" s="2">
        <v>60.064425</v>
      </c>
      <c r="AB177" s="2">
        <v>1.110084</v>
      </c>
      <c r="AC177" s="2">
        <v>3.263848</v>
      </c>
      <c r="AD177" s="2">
        <v>4528.497992</v>
      </c>
      <c r="AE177" s="2">
        <v>135.172375</v>
      </c>
      <c r="AF177" s="2">
        <v>1.088073</v>
      </c>
      <c r="AG177" s="2">
        <v>3.050866</v>
      </c>
      <c r="AH177" s="31">
        <v>0.095</v>
      </c>
      <c r="AI177" s="29">
        <v>6.075449847430335</v>
      </c>
      <c r="AJ177" s="30">
        <v>0.21787101678939044</v>
      </c>
      <c r="AK177" s="30">
        <v>0.4231684811941646</v>
      </c>
      <c r="AL177" s="80">
        <v>3.127001</v>
      </c>
      <c r="AM177" s="80">
        <v>680147.313767</v>
      </c>
      <c r="AN177" s="80">
        <v>1188.566057</v>
      </c>
      <c r="AO177" s="80">
        <v>0.971067</v>
      </c>
      <c r="AP177" s="80">
        <v>2.671584</v>
      </c>
      <c r="AQ177" s="80">
        <v>2947.944504</v>
      </c>
      <c r="AR177" s="80">
        <v>113.6433</v>
      </c>
      <c r="AS177" s="80">
        <v>1.170361</v>
      </c>
      <c r="AT177" s="80">
        <v>3.381659</v>
      </c>
      <c r="AU177" s="80">
        <v>4600.504803</v>
      </c>
      <c r="AV177" s="80">
        <v>56.007761</v>
      </c>
      <c r="AW177" s="80">
        <v>3.248194</v>
      </c>
      <c r="AX177" s="80">
        <v>1.136656</v>
      </c>
      <c r="AY177" s="80">
        <v>729.748132</v>
      </c>
      <c r="AZ177" s="80">
        <v>130.089789</v>
      </c>
      <c r="BA177" s="80">
        <v>1.105459</v>
      </c>
      <c r="BB177" s="80">
        <v>3.023328</v>
      </c>
      <c r="BC177" s="31">
        <v>0.095</v>
      </c>
      <c r="BD177" s="32">
        <v>0.09</v>
      </c>
      <c r="BE177" s="31">
        <v>0.095</v>
      </c>
      <c r="BF177" s="31">
        <v>0.112</v>
      </c>
      <c r="BG177" s="31">
        <v>0.103</v>
      </c>
      <c r="BH177" s="31">
        <v>0.103</v>
      </c>
      <c r="BI177" s="34"/>
      <c r="BJ177" s="34"/>
      <c r="BK177" s="34"/>
      <c r="BL177" s="34"/>
      <c r="BM177" s="34"/>
      <c r="BN177" s="34"/>
      <c r="BO177" s="34"/>
      <c r="BP177" s="34"/>
      <c r="BQ177" s="35">
        <f t="shared" si="1"/>
        <v>5</v>
      </c>
      <c r="BR177" s="101">
        <v>1.4915903448988854</v>
      </c>
      <c r="BS177" s="102">
        <v>0.29874050998904444</v>
      </c>
      <c r="BT177" s="103">
        <v>0.46678812860817875</v>
      </c>
      <c r="BU177" s="39">
        <v>0.101</v>
      </c>
      <c r="BV177" s="104">
        <v>3.1194270000000004</v>
      </c>
      <c r="BW177" s="104">
        <v>770.9478786</v>
      </c>
      <c r="BX177" s="104">
        <v>56.9778</v>
      </c>
      <c r="BY177" s="104">
        <v>1.1389875999999999</v>
      </c>
      <c r="BZ177" s="104">
        <v>3.2771147999999997</v>
      </c>
      <c r="CA177" s="37">
        <v>875725.4639834</v>
      </c>
      <c r="CB177" s="37">
        <v>1228.8689566</v>
      </c>
      <c r="CC177" s="37">
        <v>0.9949684</v>
      </c>
      <c r="CD177" s="37">
        <v>2.6943562</v>
      </c>
      <c r="CE177" s="37">
        <v>3098.696383</v>
      </c>
      <c r="CF177" s="37">
        <v>120.08110159999998</v>
      </c>
      <c r="CG177" s="37">
        <v>1.1812586</v>
      </c>
      <c r="CH177" s="37">
        <v>3.3947538</v>
      </c>
      <c r="CI177" s="37">
        <v>4323.2231848</v>
      </c>
      <c r="CJ177" s="2">
        <v>127.93281819999997</v>
      </c>
      <c r="CK177" s="2">
        <v>1.1121438</v>
      </c>
      <c r="CL177" s="2">
        <v>3.040759</v>
      </c>
      <c r="CM177" s="40">
        <f t="shared" si="2"/>
        <v>3.428571429</v>
      </c>
      <c r="CN177" s="41">
        <f t="shared" si="3"/>
        <v>3.777777778</v>
      </c>
      <c r="CO177" s="2">
        <v>4.0</v>
      </c>
      <c r="CP177" s="2">
        <v>2.0</v>
      </c>
      <c r="CQ177" s="2">
        <v>3.0</v>
      </c>
      <c r="CR177" s="2">
        <v>5.0</v>
      </c>
      <c r="CS177" s="2">
        <v>4.0</v>
      </c>
      <c r="CT177" s="2">
        <v>4.0</v>
      </c>
      <c r="CU177" s="2">
        <v>2.0</v>
      </c>
      <c r="CV177" s="2">
        <v>5.0</v>
      </c>
      <c r="CW177" s="2">
        <v>5.0</v>
      </c>
      <c r="CX177" s="2">
        <f t="shared" si="4"/>
        <v>10</v>
      </c>
      <c r="CY177" s="42" t="str">
        <f t="shared" ref="CY177:CY218" si="60">IF(OR(CX177&lt;9,CX177=9),"0", "1")</f>
        <v>1</v>
      </c>
      <c r="CZ177" s="42" t="str">
        <f t="shared" si="6"/>
        <v>1</v>
      </c>
      <c r="DA177" s="2">
        <f t="shared" si="7"/>
        <v>2</v>
      </c>
      <c r="DB177" s="42" t="str">
        <f t="shared" ref="DB177:DB178" si="61">IF(OR(DA177&lt;2,DA177=2),"0", "1")</f>
        <v>0</v>
      </c>
      <c r="DC177" s="42" t="str">
        <f t="shared" si="8"/>
        <v>0</v>
      </c>
      <c r="DD177" s="2">
        <v>1.0</v>
      </c>
      <c r="DE177" s="27">
        <v>2.0</v>
      </c>
      <c r="DF177" s="2">
        <v>2.0</v>
      </c>
      <c r="DG177" s="27">
        <v>3.0</v>
      </c>
      <c r="DH177" s="2">
        <v>0.0</v>
      </c>
      <c r="DI177" s="27">
        <v>1.0</v>
      </c>
      <c r="DJ177" s="2">
        <v>1.0</v>
      </c>
      <c r="DK177" s="27">
        <v>2.0</v>
      </c>
      <c r="DL177" s="2">
        <v>1.0</v>
      </c>
      <c r="DM177" s="27">
        <v>2.0</v>
      </c>
      <c r="DN177" s="2">
        <v>2.0</v>
      </c>
      <c r="DO177" s="27">
        <v>3.0</v>
      </c>
      <c r="DP177" s="2">
        <v>1.0</v>
      </c>
      <c r="DQ177" s="27">
        <v>2.0</v>
      </c>
      <c r="DR177" s="2">
        <v>2.0</v>
      </c>
      <c r="DS177" s="27">
        <v>3.0</v>
      </c>
      <c r="DT177" s="2">
        <v>0.0</v>
      </c>
      <c r="DU177" s="27">
        <v>1.0</v>
      </c>
      <c r="DV177" s="2">
        <v>0.0</v>
      </c>
      <c r="DW177" s="27">
        <v>1.0</v>
      </c>
      <c r="DX177" s="2">
        <v>1.0</v>
      </c>
      <c r="DY177" s="27">
        <v>2.0</v>
      </c>
      <c r="DZ177" s="2">
        <v>0.0</v>
      </c>
      <c r="EA177" s="27">
        <v>1.0</v>
      </c>
      <c r="EB177" s="2">
        <v>1.0</v>
      </c>
      <c r="EC177" s="27">
        <v>2.0</v>
      </c>
      <c r="ED177" s="2">
        <v>0.0</v>
      </c>
      <c r="EE177" s="27">
        <v>1.0</v>
      </c>
      <c r="EF177" s="2">
        <v>0.0</v>
      </c>
      <c r="EG177" s="27">
        <v>1.0</v>
      </c>
      <c r="EH177" s="2">
        <v>2.0</v>
      </c>
      <c r="EI177" s="27">
        <v>3.0</v>
      </c>
      <c r="EJ177" s="2" t="s">
        <v>301</v>
      </c>
      <c r="EK177" s="2"/>
      <c r="EL177" s="70">
        <v>9.0</v>
      </c>
      <c r="EM177" s="2" t="s">
        <v>659</v>
      </c>
      <c r="EN177" s="37">
        <v>1.0</v>
      </c>
      <c r="EO177" s="37">
        <v>0.0</v>
      </c>
      <c r="EP177" s="37">
        <v>2.0</v>
      </c>
      <c r="EQ177" s="37">
        <v>2.0</v>
      </c>
      <c r="ER177" s="37">
        <v>0.0</v>
      </c>
      <c r="ES177" s="37">
        <v>0.0</v>
      </c>
      <c r="ET177" s="37">
        <v>0.0</v>
      </c>
      <c r="EU177" s="37">
        <v>1.0</v>
      </c>
      <c r="EV177" s="2"/>
      <c r="EW177" s="37">
        <v>2.0</v>
      </c>
      <c r="EX177" s="2" t="s">
        <v>242</v>
      </c>
      <c r="EY177" s="24"/>
      <c r="EZ177" s="2" t="s">
        <v>214</v>
      </c>
      <c r="FA177" s="2" t="s">
        <v>262</v>
      </c>
      <c r="FB177" s="2" t="s">
        <v>592</v>
      </c>
      <c r="FC177" s="2" t="s">
        <v>205</v>
      </c>
      <c r="FD177" s="2" t="s">
        <v>205</v>
      </c>
      <c r="FE177" s="37">
        <v>0.0</v>
      </c>
      <c r="FF177" s="37">
        <v>0.0</v>
      </c>
      <c r="FG177" s="37">
        <v>0.0</v>
      </c>
      <c r="FH177" s="37">
        <v>0.0</v>
      </c>
      <c r="FI177" s="37">
        <v>0.0</v>
      </c>
      <c r="FJ177" s="37">
        <v>0.0</v>
      </c>
      <c r="FK177" s="37">
        <v>1.0</v>
      </c>
      <c r="FL177" s="2"/>
      <c r="FM177" s="2" t="s">
        <v>205</v>
      </c>
      <c r="FN177" s="37">
        <v>0.0</v>
      </c>
      <c r="FO177" s="37">
        <v>0.0</v>
      </c>
      <c r="FP177" s="37">
        <v>1.0</v>
      </c>
      <c r="FQ177" s="37">
        <v>0.0</v>
      </c>
      <c r="FR177" s="37">
        <v>0.0</v>
      </c>
      <c r="FS177" s="37">
        <v>0.0</v>
      </c>
      <c r="FT177" s="37">
        <v>0.0</v>
      </c>
      <c r="FU177" s="2"/>
      <c r="FV177" s="2" t="s">
        <v>206</v>
      </c>
      <c r="FW177" s="37">
        <v>1.0</v>
      </c>
      <c r="FX177" s="37">
        <v>0.0</v>
      </c>
      <c r="FY177" s="37">
        <v>0.0</v>
      </c>
      <c r="FZ177" s="37">
        <v>0.0</v>
      </c>
      <c r="GA177" s="2"/>
      <c r="GB177" s="2"/>
      <c r="GC177" s="2" t="s">
        <v>263</v>
      </c>
      <c r="GD177" s="37">
        <v>4.0</v>
      </c>
      <c r="GE177" s="2"/>
      <c r="GF177" s="2" t="s">
        <v>209</v>
      </c>
      <c r="GG177" s="2"/>
      <c r="GH177" s="45">
        <v>1.0</v>
      </c>
      <c r="GI177" s="45">
        <v>0.0</v>
      </c>
      <c r="GJ177" s="45">
        <v>3.0</v>
      </c>
      <c r="GK177" s="45">
        <v>0.0</v>
      </c>
      <c r="GL177" s="45">
        <f t="shared" si="52"/>
        <v>1</v>
      </c>
      <c r="GM177" s="45">
        <f t="shared" si="53"/>
        <v>3</v>
      </c>
    </row>
    <row r="178" ht="15.75" customHeight="1">
      <c r="A178" s="1">
        <v>223.0</v>
      </c>
      <c r="B178" s="2" t="s">
        <v>274</v>
      </c>
      <c r="D178" s="2" t="s">
        <v>219</v>
      </c>
      <c r="E178" s="2" t="s">
        <v>660</v>
      </c>
      <c r="F178" s="79">
        <v>1.0</v>
      </c>
      <c r="G178" s="2" t="s">
        <v>196</v>
      </c>
      <c r="H178" s="2" t="s">
        <v>583</v>
      </c>
      <c r="I178" s="81">
        <v>1.0</v>
      </c>
      <c r="J178" s="81">
        <v>10.0</v>
      </c>
      <c r="K178" s="2" t="s">
        <v>656</v>
      </c>
      <c r="L178" s="80"/>
      <c r="M178" s="2"/>
      <c r="N178" s="29">
        <v>1.69840795412</v>
      </c>
      <c r="O178" s="30">
        <v>0.30638824123517666</v>
      </c>
      <c r="P178" s="30">
        <v>0.4013151709</v>
      </c>
      <c r="Q178" s="2">
        <v>2.939103</v>
      </c>
      <c r="R178" s="2">
        <v>638736.253205</v>
      </c>
      <c r="S178" s="2">
        <v>1133.373493</v>
      </c>
      <c r="T178" s="2">
        <v>1.020282</v>
      </c>
      <c r="U178" s="2">
        <v>2.739651</v>
      </c>
      <c r="V178" s="2">
        <v>3795.073718</v>
      </c>
      <c r="W178" s="2">
        <v>128.531026</v>
      </c>
      <c r="X178" s="2">
        <v>1.204346</v>
      </c>
      <c r="Y178" s="2">
        <v>3.437548</v>
      </c>
      <c r="Z178" s="2">
        <v>1076.310897</v>
      </c>
      <c r="AA178" s="2">
        <v>68.468482</v>
      </c>
      <c r="AB178" s="2">
        <v>1.171944</v>
      </c>
      <c r="AC178" s="2">
        <v>3.334412</v>
      </c>
      <c r="AD178" s="2">
        <v>5961.182692</v>
      </c>
      <c r="AE178" s="2">
        <v>149.824179</v>
      </c>
      <c r="AF178" s="2">
        <v>1.126385</v>
      </c>
      <c r="AG178" s="2">
        <v>3.076612</v>
      </c>
      <c r="AH178" s="31">
        <v>0.09</v>
      </c>
      <c r="AI178" s="29">
        <v>6.514503374725319</v>
      </c>
      <c r="AJ178" s="30">
        <v>0.2447266425782325</v>
      </c>
      <c r="AK178" s="30">
        <v>0.4149188008533251</v>
      </c>
      <c r="AL178" s="80">
        <v>3.102851</v>
      </c>
      <c r="AM178" s="80">
        <v>646143.003055</v>
      </c>
      <c r="AN178" s="80">
        <v>1176.71078</v>
      </c>
      <c r="AO178" s="80">
        <v>0.980667</v>
      </c>
      <c r="AP178" s="80">
        <v>2.664885</v>
      </c>
      <c r="AQ178" s="80">
        <v>3555.490835</v>
      </c>
      <c r="AR178" s="80">
        <v>124.649081</v>
      </c>
      <c r="AS178" s="80">
        <v>1.190869</v>
      </c>
      <c r="AT178" s="80">
        <v>3.4171</v>
      </c>
      <c r="AU178" s="80">
        <v>5180.667006</v>
      </c>
      <c r="AV178" s="80">
        <v>61.187859</v>
      </c>
      <c r="AW178" s="80">
        <v>3.305604</v>
      </c>
      <c r="AX178" s="80">
        <v>1.155435</v>
      </c>
      <c r="AY178" s="80">
        <v>829.514257</v>
      </c>
      <c r="AZ178" s="80">
        <v>142.093619</v>
      </c>
      <c r="BA178" s="80">
        <v>1.120025</v>
      </c>
      <c r="BB178" s="80">
        <v>3.069743</v>
      </c>
      <c r="BC178" s="31">
        <v>0.0895</v>
      </c>
      <c r="BD178" s="32">
        <v>0.09</v>
      </c>
      <c r="BE178" s="31">
        <v>0.09</v>
      </c>
      <c r="BF178" s="31">
        <v>0.109</v>
      </c>
      <c r="BG178" s="31">
        <v>0.112</v>
      </c>
      <c r="BH178" s="31">
        <v>0.12</v>
      </c>
      <c r="BI178" s="33">
        <v>0.093</v>
      </c>
      <c r="BJ178" s="33">
        <v>0.087</v>
      </c>
      <c r="BK178" s="34"/>
      <c r="BL178" s="34"/>
      <c r="BM178" s="34"/>
      <c r="BN178" s="34"/>
      <c r="BO178" s="34"/>
      <c r="BP178" s="34"/>
      <c r="BQ178" s="35">
        <f t="shared" si="1"/>
        <v>7</v>
      </c>
      <c r="BR178" s="101">
        <v>1.5484117655800729</v>
      </c>
      <c r="BS178" s="102">
        <v>0.26551287617462205</v>
      </c>
      <c r="BT178" s="103">
        <v>0.43111214624057115</v>
      </c>
      <c r="BU178" s="39">
        <v>0.1</v>
      </c>
      <c r="BV178" s="104">
        <v>3.136432</v>
      </c>
      <c r="BW178" s="104">
        <v>674.1589491428571</v>
      </c>
      <c r="BX178" s="104">
        <v>52.95011099999999</v>
      </c>
      <c r="BY178" s="104">
        <v>1.1285555714285713</v>
      </c>
      <c r="BZ178" s="104">
        <v>3.247090714285714</v>
      </c>
      <c r="CA178" s="37">
        <v>822562.8876535714</v>
      </c>
      <c r="CB178" s="37">
        <v>1201.6533354285714</v>
      </c>
      <c r="CC178" s="37">
        <v>0.9829542857142857</v>
      </c>
      <c r="CD178" s="37">
        <v>2.678978285714286</v>
      </c>
      <c r="CE178" s="37">
        <v>2851.0555491428568</v>
      </c>
      <c r="CF178" s="37">
        <v>113.09459871428574</v>
      </c>
      <c r="CG178" s="37">
        <v>1.1657771428571428</v>
      </c>
      <c r="CH178" s="37">
        <v>3.3740915714285715</v>
      </c>
      <c r="CI178" s="37">
        <v>4056.1607735714288</v>
      </c>
      <c r="CJ178" s="2">
        <v>123.64486528571426</v>
      </c>
      <c r="CK178" s="2">
        <v>1.0986145714285713</v>
      </c>
      <c r="CL178" s="2">
        <v>3.0163668571428572</v>
      </c>
      <c r="CM178" s="40">
        <f t="shared" si="2"/>
        <v>4.428571429</v>
      </c>
      <c r="CN178" s="41">
        <f t="shared" si="3"/>
        <v>4.444444444</v>
      </c>
      <c r="CO178" s="2">
        <v>6.0</v>
      </c>
      <c r="CP178" s="2">
        <v>5.0</v>
      </c>
      <c r="CQ178" s="2">
        <v>2.0</v>
      </c>
      <c r="CR178" s="2">
        <v>5.0</v>
      </c>
      <c r="CS178" s="2">
        <v>5.0</v>
      </c>
      <c r="CT178" s="2">
        <v>4.0</v>
      </c>
      <c r="CU178" s="2">
        <v>4.0</v>
      </c>
      <c r="CV178" s="2">
        <v>5.0</v>
      </c>
      <c r="CW178" s="2">
        <v>4.0</v>
      </c>
      <c r="CX178" s="2">
        <f t="shared" si="4"/>
        <v>7</v>
      </c>
      <c r="CY178" s="42" t="str">
        <f t="shared" si="60"/>
        <v>0</v>
      </c>
      <c r="CZ178" s="42" t="str">
        <f t="shared" si="6"/>
        <v>0</v>
      </c>
      <c r="DA178" s="2">
        <f t="shared" si="7"/>
        <v>2</v>
      </c>
      <c r="DB178" s="42" t="str">
        <f t="shared" si="61"/>
        <v>0</v>
      </c>
      <c r="DC178" s="42" t="str">
        <f t="shared" si="8"/>
        <v>0</v>
      </c>
      <c r="DD178" s="2">
        <v>0.0</v>
      </c>
      <c r="DE178" s="27">
        <v>1.0</v>
      </c>
      <c r="DF178" s="2">
        <v>1.0</v>
      </c>
      <c r="DG178" s="27">
        <v>2.0</v>
      </c>
      <c r="DH178" s="2">
        <v>0.0</v>
      </c>
      <c r="DI178" s="27">
        <v>1.0</v>
      </c>
      <c r="DJ178" s="2">
        <v>0.0</v>
      </c>
      <c r="DK178" s="27">
        <v>1.0</v>
      </c>
      <c r="DL178" s="2">
        <v>1.0</v>
      </c>
      <c r="DM178" s="27">
        <v>2.0</v>
      </c>
      <c r="DN178" s="2">
        <v>0.0</v>
      </c>
      <c r="DO178" s="27">
        <v>1.0</v>
      </c>
      <c r="DP178" s="2">
        <v>1.0</v>
      </c>
      <c r="DQ178" s="27">
        <v>2.0</v>
      </c>
      <c r="DR178" s="2">
        <v>1.0</v>
      </c>
      <c r="DS178" s="27">
        <v>2.0</v>
      </c>
      <c r="DT178" s="2">
        <v>1.0</v>
      </c>
      <c r="DU178" s="27">
        <v>2.0</v>
      </c>
      <c r="DV178" s="2">
        <v>2.0</v>
      </c>
      <c r="DW178" s="27">
        <v>3.0</v>
      </c>
      <c r="DX178" s="2">
        <v>1.0</v>
      </c>
      <c r="DY178" s="27">
        <v>2.0</v>
      </c>
      <c r="DZ178" s="2">
        <v>1.0</v>
      </c>
      <c r="EA178" s="27">
        <v>2.0</v>
      </c>
      <c r="EB178" s="2">
        <v>0.0</v>
      </c>
      <c r="EC178" s="27">
        <v>1.0</v>
      </c>
      <c r="ED178" s="2">
        <v>2.0</v>
      </c>
      <c r="EE178" s="27">
        <v>3.0</v>
      </c>
      <c r="EF178" s="2">
        <v>2.0</v>
      </c>
      <c r="EG178" s="27">
        <v>3.0</v>
      </c>
      <c r="EH178" s="2">
        <v>0.0</v>
      </c>
      <c r="EI178" s="27">
        <v>1.0</v>
      </c>
      <c r="EJ178" s="2" t="s">
        <v>199</v>
      </c>
      <c r="EK178" s="2" t="s">
        <v>587</v>
      </c>
      <c r="EL178" s="37">
        <v>4.0</v>
      </c>
      <c r="EM178" s="37">
        <v>2.0</v>
      </c>
      <c r="EN178" s="37">
        <v>0.0</v>
      </c>
      <c r="EO178" s="37">
        <v>0.0</v>
      </c>
      <c r="EP178" s="37">
        <v>1.0</v>
      </c>
      <c r="EQ178" s="37">
        <v>1.0</v>
      </c>
      <c r="ER178" s="37">
        <v>0.0</v>
      </c>
      <c r="ES178" s="37">
        <v>0.0</v>
      </c>
      <c r="ET178" s="37">
        <v>0.0</v>
      </c>
      <c r="EU178" s="37">
        <v>0.0</v>
      </c>
      <c r="EV178" s="2" t="s">
        <v>209</v>
      </c>
      <c r="EW178" s="37">
        <v>0.0</v>
      </c>
      <c r="EX178" s="2" t="s">
        <v>242</v>
      </c>
      <c r="EY178" s="46">
        <v>41579.0</v>
      </c>
      <c r="EZ178" s="2" t="s">
        <v>196</v>
      </c>
      <c r="FA178" s="2" t="s">
        <v>262</v>
      </c>
      <c r="FB178" s="2" t="s">
        <v>203</v>
      </c>
      <c r="FC178" s="2" t="s">
        <v>205</v>
      </c>
      <c r="FD178" s="2" t="s">
        <v>205</v>
      </c>
      <c r="FE178" s="37">
        <v>0.0</v>
      </c>
      <c r="FF178" s="37">
        <v>0.0</v>
      </c>
      <c r="FG178" s="37">
        <v>0.0</v>
      </c>
      <c r="FH178" s="37">
        <v>0.0</v>
      </c>
      <c r="FI178" s="37">
        <v>0.0</v>
      </c>
      <c r="FJ178" s="37">
        <v>0.0</v>
      </c>
      <c r="FK178" s="37">
        <v>1.0</v>
      </c>
      <c r="FL178" s="2"/>
      <c r="FM178" s="2" t="s">
        <v>205</v>
      </c>
      <c r="FN178" s="37">
        <v>0.0</v>
      </c>
      <c r="FO178" s="37">
        <v>0.0</v>
      </c>
      <c r="FP178" s="37">
        <v>0.0</v>
      </c>
      <c r="FQ178" s="37">
        <v>0.0</v>
      </c>
      <c r="FR178" s="37">
        <v>0.0</v>
      </c>
      <c r="FS178" s="37">
        <v>0.0</v>
      </c>
      <c r="FT178" s="37">
        <v>1.0</v>
      </c>
      <c r="FU178" s="2"/>
      <c r="FV178" s="2" t="s">
        <v>206</v>
      </c>
      <c r="FW178" s="37">
        <v>0.0</v>
      </c>
      <c r="FX178" s="37">
        <v>1.0</v>
      </c>
      <c r="FY178" s="37">
        <v>0.0</v>
      </c>
      <c r="FZ178" s="37">
        <v>0.0</v>
      </c>
      <c r="GA178" s="2" t="s">
        <v>234</v>
      </c>
      <c r="GB178" s="2" t="s">
        <v>298</v>
      </c>
      <c r="GC178" s="2" t="s">
        <v>263</v>
      </c>
      <c r="GD178" s="37">
        <v>3.0</v>
      </c>
      <c r="GE178" s="2"/>
      <c r="GF178" s="2" t="s">
        <v>209</v>
      </c>
      <c r="GG178" s="2"/>
      <c r="GH178" s="45">
        <v>3.0</v>
      </c>
      <c r="GI178" s="45">
        <v>0.0</v>
      </c>
      <c r="GJ178" s="45">
        <v>6.0</v>
      </c>
      <c r="GK178" s="45">
        <v>0.0</v>
      </c>
      <c r="GL178" s="45">
        <f t="shared" si="52"/>
        <v>3</v>
      </c>
      <c r="GM178" s="45">
        <f t="shared" si="53"/>
        <v>6</v>
      </c>
    </row>
    <row r="179" ht="15.75" customHeight="1">
      <c r="A179" s="1">
        <v>224.0</v>
      </c>
      <c r="B179" s="2" t="s">
        <v>239</v>
      </c>
      <c r="C179" s="2" t="s">
        <v>452</v>
      </c>
      <c r="D179" s="2" t="s">
        <v>661</v>
      </c>
      <c r="E179" s="2" t="s">
        <v>662</v>
      </c>
      <c r="F179" s="79">
        <v>2.0</v>
      </c>
      <c r="G179" s="2" t="s">
        <v>214</v>
      </c>
      <c r="H179" s="2" t="s">
        <v>583</v>
      </c>
      <c r="I179" s="81">
        <v>1.0</v>
      </c>
      <c r="J179" s="81">
        <v>10.0</v>
      </c>
      <c r="K179" s="2" t="s">
        <v>656</v>
      </c>
      <c r="L179" s="82">
        <v>55656.0</v>
      </c>
      <c r="M179" s="2">
        <v>7950.9</v>
      </c>
      <c r="N179" s="29">
        <v>1.90005093226</v>
      </c>
      <c r="O179" s="30">
        <v>0.2817754912987909</v>
      </c>
      <c r="P179" s="30">
        <v>0.3604091742</v>
      </c>
      <c r="Q179" s="2">
        <v>3.4625</v>
      </c>
      <c r="R179" s="2">
        <v>614890.0125</v>
      </c>
      <c r="S179" s="2">
        <v>1097.524095</v>
      </c>
      <c r="T179" s="2">
        <v>1.006563</v>
      </c>
      <c r="U179" s="2">
        <v>2.716255</v>
      </c>
      <c r="V179" s="2">
        <v>4788.408333</v>
      </c>
      <c r="W179" s="2">
        <v>160.019657</v>
      </c>
      <c r="X179" s="2">
        <v>1.187878</v>
      </c>
      <c r="Y179" s="2">
        <v>3.49049</v>
      </c>
      <c r="Z179" s="2">
        <v>704.858333</v>
      </c>
      <c r="AA179" s="2">
        <v>67.299041</v>
      </c>
      <c r="AB179" s="2">
        <v>1.132742</v>
      </c>
      <c r="AC179" s="2">
        <v>3.385648</v>
      </c>
      <c r="AD179" s="2">
        <v>5377.775</v>
      </c>
      <c r="AE179" s="2">
        <v>174.243024</v>
      </c>
      <c r="AF179" s="2">
        <v>1.1054</v>
      </c>
      <c r="AG179" s="2">
        <v>3.154411</v>
      </c>
      <c r="AH179" s="31">
        <v>0.075</v>
      </c>
      <c r="AI179" s="29">
        <v>6.5921953747790605</v>
      </c>
      <c r="AJ179" s="30">
        <v>0.23246364806088815</v>
      </c>
      <c r="AK179" s="30">
        <v>0.37182099591578727</v>
      </c>
      <c r="AL179" s="80">
        <v>3.110577</v>
      </c>
      <c r="AM179" s="80">
        <v>597543.381731</v>
      </c>
      <c r="AN179" s="80">
        <v>1124.273997</v>
      </c>
      <c r="AO179" s="80">
        <v>0.963552</v>
      </c>
      <c r="AP179" s="80">
        <v>2.635256</v>
      </c>
      <c r="AQ179" s="80">
        <v>3238.379808</v>
      </c>
      <c r="AR179" s="80">
        <v>120.132073</v>
      </c>
      <c r="AS179" s="80">
        <v>1.175285</v>
      </c>
      <c r="AT179" s="80">
        <v>3.401308</v>
      </c>
      <c r="AU179" s="80">
        <v>5158.403846</v>
      </c>
      <c r="AV179" s="80">
        <v>60.182882</v>
      </c>
      <c r="AW179" s="80">
        <v>3.250678</v>
      </c>
      <c r="AX179" s="80">
        <v>1.140795</v>
      </c>
      <c r="AY179" s="80">
        <v>812.4125</v>
      </c>
      <c r="AZ179" s="80">
        <v>143.111273</v>
      </c>
      <c r="BA179" s="80">
        <v>1.102031</v>
      </c>
      <c r="BB179" s="80">
        <v>3.02954</v>
      </c>
      <c r="BC179" s="31">
        <v>0.0905</v>
      </c>
      <c r="BD179" s="32">
        <v>0.09</v>
      </c>
      <c r="BE179" s="31">
        <v>0.075</v>
      </c>
      <c r="BF179" s="31">
        <v>0.081</v>
      </c>
      <c r="BG179" s="31">
        <v>0.075</v>
      </c>
      <c r="BH179" s="31">
        <v>0.102</v>
      </c>
      <c r="BI179" s="34"/>
      <c r="BJ179" s="34"/>
      <c r="BK179" s="34"/>
      <c r="BL179" s="34"/>
      <c r="BM179" s="34"/>
      <c r="BN179" s="34"/>
      <c r="BO179" s="34"/>
      <c r="BP179" s="34"/>
      <c r="BQ179" s="35">
        <f t="shared" si="1"/>
        <v>5</v>
      </c>
      <c r="BR179" s="101">
        <v>1.8101908207396498</v>
      </c>
      <c r="BS179" s="102">
        <v>0.2943364982537451</v>
      </c>
      <c r="BT179" s="103">
        <v>0.4022003927431511</v>
      </c>
      <c r="BU179" s="39">
        <v>0.085</v>
      </c>
      <c r="BV179" s="104">
        <v>3.253716</v>
      </c>
      <c r="BW179" s="104">
        <v>758.1169806</v>
      </c>
      <c r="BX179" s="104">
        <v>62.16760480000001</v>
      </c>
      <c r="BY179" s="104">
        <v>1.147106</v>
      </c>
      <c r="BZ179" s="104">
        <v>3.3281707999999997</v>
      </c>
      <c r="CA179" s="37">
        <v>683877.6861134</v>
      </c>
      <c r="CB179" s="37">
        <v>1181.6130202</v>
      </c>
      <c r="CC179" s="37">
        <v>0.9936648</v>
      </c>
      <c r="CD179" s="37">
        <v>2.6676545999999997</v>
      </c>
      <c r="CE179" s="37">
        <v>3768.6917177999994</v>
      </c>
      <c r="CF179" s="37">
        <v>136.1312792</v>
      </c>
      <c r="CG179" s="37">
        <v>1.1927142000000002</v>
      </c>
      <c r="CH179" s="37">
        <v>3.4381214</v>
      </c>
      <c r="CI179" s="37">
        <v>4943.3295096</v>
      </c>
      <c r="CJ179" s="2">
        <v>152.14654660000002</v>
      </c>
      <c r="CK179" s="2">
        <v>1.1129875999999999</v>
      </c>
      <c r="CL179" s="2">
        <v>3.0927106</v>
      </c>
      <c r="CM179" s="40">
        <f t="shared" si="2"/>
        <v>3.571428571</v>
      </c>
      <c r="CN179" s="41">
        <f t="shared" si="3"/>
        <v>4.111111111</v>
      </c>
      <c r="CO179" s="2">
        <v>6.0</v>
      </c>
      <c r="CP179" s="2">
        <v>3.0</v>
      </c>
      <c r="CQ179" s="2">
        <v>2.0</v>
      </c>
      <c r="CR179" s="2">
        <v>6.0</v>
      </c>
      <c r="CS179" s="2">
        <v>4.0</v>
      </c>
      <c r="CT179" s="2">
        <v>1.0</v>
      </c>
      <c r="CU179" s="2">
        <v>3.0</v>
      </c>
      <c r="CV179" s="2">
        <v>6.0</v>
      </c>
      <c r="CW179" s="2">
        <v>6.0</v>
      </c>
      <c r="CX179" s="2">
        <f t="shared" si="4"/>
        <v>11</v>
      </c>
      <c r="CY179" s="42" t="str">
        <f t="shared" si="60"/>
        <v>1</v>
      </c>
      <c r="CZ179" s="42" t="str">
        <f t="shared" si="6"/>
        <v>1</v>
      </c>
      <c r="DA179" s="2">
        <f t="shared" si="7"/>
        <v>4</v>
      </c>
      <c r="DB179" s="42">
        <v>2.0</v>
      </c>
      <c r="DC179" s="42" t="str">
        <f t="shared" si="8"/>
        <v>1</v>
      </c>
      <c r="DD179" s="2">
        <v>1.0</v>
      </c>
      <c r="DE179" s="27">
        <v>2.0</v>
      </c>
      <c r="DF179" s="2">
        <v>1.0</v>
      </c>
      <c r="DG179" s="27">
        <v>2.0</v>
      </c>
      <c r="DH179" s="2">
        <v>1.0</v>
      </c>
      <c r="DI179" s="27">
        <v>2.0</v>
      </c>
      <c r="DJ179" s="2">
        <v>1.0</v>
      </c>
      <c r="DK179" s="27">
        <v>2.0</v>
      </c>
      <c r="DL179" s="2">
        <v>1.0</v>
      </c>
      <c r="DM179" s="27">
        <v>2.0</v>
      </c>
      <c r="DN179" s="2">
        <v>1.0</v>
      </c>
      <c r="DO179" s="27">
        <v>2.0</v>
      </c>
      <c r="DP179" s="2">
        <v>1.0</v>
      </c>
      <c r="DQ179" s="27">
        <v>2.0</v>
      </c>
      <c r="DR179" s="2">
        <v>2.0</v>
      </c>
      <c r="DS179" s="27">
        <v>3.0</v>
      </c>
      <c r="DT179" s="2">
        <v>1.0</v>
      </c>
      <c r="DU179" s="27">
        <v>2.0</v>
      </c>
      <c r="DV179" s="2">
        <v>1.0</v>
      </c>
      <c r="DW179" s="27">
        <v>2.0</v>
      </c>
      <c r="DX179" s="2">
        <v>2.0</v>
      </c>
      <c r="DY179" s="27">
        <v>3.0</v>
      </c>
      <c r="DZ179" s="2">
        <v>0.0</v>
      </c>
      <c r="EA179" s="27">
        <v>1.0</v>
      </c>
      <c r="EB179" s="2">
        <v>2.0</v>
      </c>
      <c r="EC179" s="27">
        <v>3.0</v>
      </c>
      <c r="ED179" s="2">
        <v>0.0</v>
      </c>
      <c r="EE179" s="27">
        <v>1.0</v>
      </c>
      <c r="EF179" s="2">
        <v>0.0</v>
      </c>
      <c r="EG179" s="27">
        <v>1.0</v>
      </c>
      <c r="EH179" s="2">
        <v>2.0</v>
      </c>
      <c r="EI179" s="27">
        <v>3.0</v>
      </c>
      <c r="EJ179" s="2" t="s">
        <v>238</v>
      </c>
      <c r="EK179" s="2" t="s">
        <v>585</v>
      </c>
      <c r="EL179" s="37">
        <v>5.0</v>
      </c>
      <c r="EM179" s="37">
        <v>2.0</v>
      </c>
      <c r="EN179" s="37">
        <v>0.0</v>
      </c>
      <c r="EO179" s="37">
        <v>1.0</v>
      </c>
      <c r="EP179" s="37">
        <v>1.0</v>
      </c>
      <c r="EQ179" s="37">
        <v>1.0</v>
      </c>
      <c r="ER179" s="37">
        <v>0.0</v>
      </c>
      <c r="ES179" s="37">
        <v>1.0</v>
      </c>
      <c r="ET179" s="37">
        <v>0.0</v>
      </c>
      <c r="EU179" s="37">
        <v>0.0</v>
      </c>
      <c r="EV179" s="2"/>
      <c r="EW179" s="37">
        <v>0.0</v>
      </c>
      <c r="EX179" s="2" t="s">
        <v>242</v>
      </c>
      <c r="EY179" s="2" t="s">
        <v>663</v>
      </c>
      <c r="EZ179" s="2" t="s">
        <v>214</v>
      </c>
      <c r="FA179" s="2" t="s">
        <v>232</v>
      </c>
      <c r="FB179" s="2" t="s">
        <v>326</v>
      </c>
      <c r="FC179" s="2" t="s">
        <v>205</v>
      </c>
      <c r="FD179" s="2" t="s">
        <v>205</v>
      </c>
      <c r="FE179" s="37">
        <v>0.0</v>
      </c>
      <c r="FF179" s="37">
        <v>1.0</v>
      </c>
      <c r="FG179" s="37">
        <v>0.0</v>
      </c>
      <c r="FH179" s="37">
        <v>0.0</v>
      </c>
      <c r="FI179" s="37">
        <v>0.0</v>
      </c>
      <c r="FJ179" s="37">
        <v>0.0</v>
      </c>
      <c r="FK179" s="37">
        <v>0.0</v>
      </c>
      <c r="FL179" s="2"/>
      <c r="FM179" s="2" t="s">
        <v>205</v>
      </c>
      <c r="FN179" s="37">
        <v>0.0</v>
      </c>
      <c r="FO179" s="37">
        <v>1.0</v>
      </c>
      <c r="FP179" s="37">
        <v>0.0</v>
      </c>
      <c r="FQ179" s="37">
        <v>0.0</v>
      </c>
      <c r="FR179" s="37">
        <v>0.0</v>
      </c>
      <c r="FS179" s="37">
        <v>0.0</v>
      </c>
      <c r="FT179" s="37">
        <v>0.0</v>
      </c>
      <c r="FU179" s="2"/>
      <c r="FV179" s="2" t="s">
        <v>280</v>
      </c>
      <c r="FW179" s="37">
        <v>0.0</v>
      </c>
      <c r="FX179" s="37">
        <v>0.0</v>
      </c>
      <c r="FY179" s="37">
        <v>0.0</v>
      </c>
      <c r="FZ179" s="37">
        <v>1.0</v>
      </c>
      <c r="GA179" s="2" t="s">
        <v>234</v>
      </c>
      <c r="GB179" s="24"/>
      <c r="GC179" s="2" t="s">
        <v>263</v>
      </c>
      <c r="GD179" s="37">
        <v>1.0</v>
      </c>
      <c r="GE179" s="2"/>
      <c r="GF179" s="2" t="s">
        <v>209</v>
      </c>
      <c r="GG179" s="2"/>
      <c r="GH179" s="45">
        <v>2.0</v>
      </c>
      <c r="GI179" s="37">
        <v>0.0</v>
      </c>
      <c r="GJ179" s="37">
        <v>1.0</v>
      </c>
      <c r="GK179" s="37">
        <v>3.0</v>
      </c>
      <c r="GL179" s="45">
        <f t="shared" si="52"/>
        <v>2</v>
      </c>
      <c r="GM179" s="37">
        <f t="shared" si="53"/>
        <v>4</v>
      </c>
    </row>
    <row r="180" ht="15.75" customHeight="1">
      <c r="A180" s="1">
        <v>226.0</v>
      </c>
      <c r="B180" s="2" t="s">
        <v>664</v>
      </c>
      <c r="D180" s="2" t="s">
        <v>376</v>
      </c>
      <c r="E180" s="2" t="s">
        <v>665</v>
      </c>
      <c r="F180" s="79">
        <v>1.0</v>
      </c>
      <c r="G180" s="2" t="s">
        <v>196</v>
      </c>
      <c r="H180" s="2" t="s">
        <v>583</v>
      </c>
      <c r="I180" s="81">
        <v>1.0</v>
      </c>
      <c r="J180" s="81">
        <v>10.0</v>
      </c>
      <c r="K180" s="2" t="s">
        <v>656</v>
      </c>
      <c r="L180" s="82">
        <v>56929.0</v>
      </c>
      <c r="M180" s="2">
        <v>8132.7</v>
      </c>
      <c r="N180" s="29">
        <v>1.82397159803</v>
      </c>
      <c r="O180" s="30">
        <v>0.2449365553847636</v>
      </c>
      <c r="P180" s="30">
        <v>0.3668415742</v>
      </c>
      <c r="Q180" s="2">
        <v>2.876106</v>
      </c>
      <c r="R180" s="2">
        <v>473502.622419</v>
      </c>
      <c r="S180" s="2">
        <v>1106.241119</v>
      </c>
      <c r="T180" s="2">
        <v>1.033496</v>
      </c>
      <c r="U180" s="2">
        <v>2.721944</v>
      </c>
      <c r="V180" s="2">
        <v>5268.342183</v>
      </c>
      <c r="W180" s="2">
        <v>150.481385</v>
      </c>
      <c r="X180" s="2">
        <v>1.261482</v>
      </c>
      <c r="Y180" s="2">
        <v>3.515908</v>
      </c>
      <c r="Z180" s="2">
        <v>1327.418879</v>
      </c>
      <c r="AA180" s="2">
        <v>79.893085</v>
      </c>
      <c r="AB180" s="2">
        <v>1.214688</v>
      </c>
      <c r="AC180" s="2">
        <v>3.410249</v>
      </c>
      <c r="AD180" s="2">
        <v>7236.823009</v>
      </c>
      <c r="AE180" s="2">
        <v>170.992985</v>
      </c>
      <c r="AF180" s="2">
        <v>1.165547</v>
      </c>
      <c r="AG180" s="2">
        <v>3.148101</v>
      </c>
      <c r="AH180" s="31">
        <v>0.075</v>
      </c>
      <c r="AI180" s="29">
        <v>6.302018699709395</v>
      </c>
      <c r="AJ180" s="30">
        <v>0.24756313942922054</v>
      </c>
      <c r="AK180" s="30">
        <v>0.4161313751662258</v>
      </c>
      <c r="AL180" s="80">
        <v>3.04572</v>
      </c>
      <c r="AM180" s="80">
        <v>594555.91537</v>
      </c>
      <c r="AN180" s="80">
        <v>1155.696378</v>
      </c>
      <c r="AO180" s="80">
        <v>0.972514</v>
      </c>
      <c r="AP180" s="80">
        <v>2.653011</v>
      </c>
      <c r="AQ180" s="80">
        <v>3424.702335</v>
      </c>
      <c r="AR180" s="80">
        <v>121.616822</v>
      </c>
      <c r="AS180" s="80">
        <v>1.181989</v>
      </c>
      <c r="AT180" s="80">
        <v>3.411118</v>
      </c>
      <c r="AU180" s="80">
        <v>5159.466926</v>
      </c>
      <c r="AV180" s="80">
        <v>59.851996</v>
      </c>
      <c r="AW180" s="80">
        <v>3.29928</v>
      </c>
      <c r="AX180" s="80">
        <v>1.147728</v>
      </c>
      <c r="AY180" s="80">
        <v>807.867704</v>
      </c>
      <c r="AZ180" s="80">
        <v>139.744264</v>
      </c>
      <c r="BA180" s="80">
        <v>1.109029</v>
      </c>
      <c r="BB180" s="80">
        <v>3.054924</v>
      </c>
      <c r="BC180" s="31">
        <v>0.093</v>
      </c>
      <c r="BD180" s="32">
        <v>0.09</v>
      </c>
      <c r="BE180" s="31">
        <v>0.075</v>
      </c>
      <c r="BF180" s="31">
        <v>0.082</v>
      </c>
      <c r="BG180" s="34"/>
      <c r="BH180" s="34"/>
      <c r="BI180" s="34"/>
      <c r="BJ180" s="34"/>
      <c r="BK180" s="34"/>
      <c r="BL180" s="34"/>
      <c r="BM180" s="34"/>
      <c r="BN180" s="34"/>
      <c r="BO180" s="34"/>
      <c r="BP180" s="34"/>
      <c r="BQ180" s="35">
        <f t="shared" si="1"/>
        <v>3</v>
      </c>
      <c r="BR180" s="101">
        <v>1.8475885106667993</v>
      </c>
      <c r="BS180" s="102">
        <v>0.25879274505493194</v>
      </c>
      <c r="BT180" s="103">
        <v>0.38819427474068385</v>
      </c>
      <c r="BU180" s="39">
        <v>0.082</v>
      </c>
      <c r="BV180" s="104">
        <v>2.86092</v>
      </c>
      <c r="BW180" s="104">
        <v>1144.78316</v>
      </c>
      <c r="BX180" s="104">
        <v>72.52995933333332</v>
      </c>
      <c r="BY180" s="104">
        <v>1.2072986666666665</v>
      </c>
      <c r="BZ180" s="104">
        <v>3.389441</v>
      </c>
      <c r="CA180" s="37">
        <v>482223.5313513333</v>
      </c>
      <c r="CB180" s="37">
        <v>1175.4543736666667</v>
      </c>
      <c r="CC180" s="37">
        <v>1.0043883333333332</v>
      </c>
      <c r="CD180" s="37">
        <v>2.6641746666666664</v>
      </c>
      <c r="CE180" s="37">
        <v>4555.653360333333</v>
      </c>
      <c r="CF180" s="37">
        <v>137.56131000000002</v>
      </c>
      <c r="CG180" s="37">
        <v>1.2428203333333334</v>
      </c>
      <c r="CH180" s="37">
        <v>3.4791753333333335</v>
      </c>
      <c r="CI180" s="37">
        <v>6552.041906666666</v>
      </c>
      <c r="CJ180" s="2">
        <v>158.11206466666667</v>
      </c>
      <c r="CK180" s="2">
        <v>1.1533416666666667</v>
      </c>
      <c r="CL180" s="2">
        <v>3.1153063333333333</v>
      </c>
      <c r="CM180" s="40">
        <f t="shared" si="2"/>
        <v>4.428571429</v>
      </c>
      <c r="CN180" s="41">
        <f t="shared" si="3"/>
        <v>4.222222222</v>
      </c>
      <c r="CO180" s="2">
        <v>6.0</v>
      </c>
      <c r="CP180" s="2">
        <v>5.0</v>
      </c>
      <c r="CQ180" s="2">
        <v>5.0</v>
      </c>
      <c r="CR180" s="2">
        <v>2.0</v>
      </c>
      <c r="CS180" s="2">
        <v>6.0</v>
      </c>
      <c r="CT180" s="2">
        <v>2.0</v>
      </c>
      <c r="CU180" s="2">
        <v>5.0</v>
      </c>
      <c r="CV180" s="2">
        <v>3.0</v>
      </c>
      <c r="CW180" s="2">
        <v>4.0</v>
      </c>
      <c r="CX180" s="2">
        <f t="shared" si="4"/>
        <v>7</v>
      </c>
      <c r="CY180" s="42" t="str">
        <f t="shared" si="60"/>
        <v>0</v>
      </c>
      <c r="CZ180" s="42" t="str">
        <f t="shared" si="6"/>
        <v>0</v>
      </c>
      <c r="DA180" s="2">
        <f t="shared" si="7"/>
        <v>1</v>
      </c>
      <c r="DB180" s="42" t="str">
        <f t="shared" ref="DB180:DB185" si="62">IF(OR(DA180&lt;2,DA180=2),"0", "1")</f>
        <v>0</v>
      </c>
      <c r="DC180" s="42" t="str">
        <f t="shared" si="8"/>
        <v>0</v>
      </c>
      <c r="DD180" s="2">
        <v>1.0</v>
      </c>
      <c r="DE180" s="27">
        <v>2.0</v>
      </c>
      <c r="DF180" s="2">
        <v>1.0</v>
      </c>
      <c r="DG180" s="27">
        <v>2.0</v>
      </c>
      <c r="DH180" s="2">
        <v>0.0</v>
      </c>
      <c r="DI180" s="27">
        <v>1.0</v>
      </c>
      <c r="DJ180" s="2">
        <v>0.0</v>
      </c>
      <c r="DK180" s="27">
        <v>1.0</v>
      </c>
      <c r="DL180" s="2">
        <v>1.0</v>
      </c>
      <c r="DM180" s="27">
        <v>2.0</v>
      </c>
      <c r="DN180" s="2">
        <v>1.0</v>
      </c>
      <c r="DO180" s="27">
        <v>2.0</v>
      </c>
      <c r="DP180" s="2">
        <v>1.0</v>
      </c>
      <c r="DQ180" s="27">
        <v>2.0</v>
      </c>
      <c r="DR180" s="2">
        <v>2.0</v>
      </c>
      <c r="DS180" s="27">
        <v>3.0</v>
      </c>
      <c r="DT180" s="2">
        <v>0.0</v>
      </c>
      <c r="DU180" s="27">
        <v>1.0</v>
      </c>
      <c r="DV180" s="2">
        <v>0.0</v>
      </c>
      <c r="DW180" s="27">
        <v>1.0</v>
      </c>
      <c r="DX180" s="2">
        <v>1.0</v>
      </c>
      <c r="DY180" s="27">
        <v>2.0</v>
      </c>
      <c r="DZ180" s="2">
        <v>0.0</v>
      </c>
      <c r="EA180" s="27">
        <v>1.0</v>
      </c>
      <c r="EB180" s="2">
        <v>0.0</v>
      </c>
      <c r="EC180" s="27">
        <v>1.0</v>
      </c>
      <c r="ED180" s="2">
        <v>2.0</v>
      </c>
      <c r="EE180" s="27">
        <v>3.0</v>
      </c>
      <c r="EF180" s="2">
        <v>2.0</v>
      </c>
      <c r="EG180" s="27">
        <v>3.0</v>
      </c>
      <c r="EH180" s="2">
        <v>0.0</v>
      </c>
      <c r="EI180" s="27">
        <v>1.0</v>
      </c>
      <c r="EJ180" s="2" t="s">
        <v>199</v>
      </c>
      <c r="EK180" s="2" t="s">
        <v>585</v>
      </c>
      <c r="EL180" s="70">
        <v>0.0</v>
      </c>
      <c r="EM180" s="37">
        <v>2.0</v>
      </c>
      <c r="EN180" s="37">
        <v>3.0</v>
      </c>
      <c r="EO180" s="37">
        <v>0.0</v>
      </c>
      <c r="EP180" s="114">
        <v>44814.0</v>
      </c>
      <c r="EQ180" s="37">
        <v>0.0</v>
      </c>
      <c r="ER180" s="37">
        <v>0.0</v>
      </c>
      <c r="ES180" s="37">
        <v>1.0</v>
      </c>
      <c r="ET180" s="37">
        <v>0.0</v>
      </c>
      <c r="EU180" s="37">
        <v>1.0</v>
      </c>
      <c r="EV180" s="2"/>
      <c r="EW180" s="37">
        <v>1.0</v>
      </c>
      <c r="EX180" s="2" t="s">
        <v>242</v>
      </c>
      <c r="EY180" s="43">
        <v>40969.0</v>
      </c>
      <c r="EZ180" s="2" t="s">
        <v>196</v>
      </c>
      <c r="FA180" s="2" t="s">
        <v>262</v>
      </c>
      <c r="FB180" s="2" t="s">
        <v>326</v>
      </c>
      <c r="FC180" s="2" t="s">
        <v>205</v>
      </c>
      <c r="FD180" s="2" t="s">
        <v>205</v>
      </c>
      <c r="FE180" s="37">
        <v>0.0</v>
      </c>
      <c r="FF180" s="37">
        <v>0.0</v>
      </c>
      <c r="FG180" s="37">
        <v>0.0</v>
      </c>
      <c r="FH180" s="37">
        <v>0.0</v>
      </c>
      <c r="FI180" s="37">
        <v>0.0</v>
      </c>
      <c r="FJ180" s="37">
        <v>0.0</v>
      </c>
      <c r="FK180" s="37">
        <v>0.0</v>
      </c>
      <c r="FL180" s="2" t="s">
        <v>666</v>
      </c>
      <c r="FM180" s="2" t="s">
        <v>205</v>
      </c>
      <c r="FN180" s="37">
        <v>0.0</v>
      </c>
      <c r="FO180" s="37">
        <v>0.0</v>
      </c>
      <c r="FP180" s="37">
        <v>0.0</v>
      </c>
      <c r="FQ180" s="37">
        <v>0.0</v>
      </c>
      <c r="FR180" s="37">
        <v>0.0</v>
      </c>
      <c r="FS180" s="37">
        <v>0.0</v>
      </c>
      <c r="FT180" s="37">
        <v>0.0</v>
      </c>
      <c r="FU180" s="2" t="s">
        <v>666</v>
      </c>
      <c r="FV180" s="2" t="s">
        <v>206</v>
      </c>
      <c r="FW180" s="37">
        <v>0.0</v>
      </c>
      <c r="FX180" s="37">
        <v>0.0</v>
      </c>
      <c r="FY180" s="37">
        <v>0.0</v>
      </c>
      <c r="FZ180" s="37">
        <v>1.0</v>
      </c>
      <c r="GA180" s="37">
        <v>3.0</v>
      </c>
      <c r="GB180" s="2" t="s">
        <v>270</v>
      </c>
      <c r="GC180" s="2" t="s">
        <v>299</v>
      </c>
      <c r="GD180" s="37">
        <v>4.0</v>
      </c>
      <c r="GE180" s="2"/>
      <c r="GF180" s="2" t="s">
        <v>209</v>
      </c>
      <c r="GG180" s="2"/>
      <c r="GH180" s="45">
        <v>1.0</v>
      </c>
      <c r="GI180" s="45">
        <v>1.0</v>
      </c>
      <c r="GJ180" s="45">
        <v>0.0</v>
      </c>
      <c r="GK180" s="45">
        <v>0.0</v>
      </c>
      <c r="GL180" s="45">
        <f t="shared" si="52"/>
        <v>2</v>
      </c>
      <c r="GM180" s="45">
        <f t="shared" si="53"/>
        <v>0</v>
      </c>
    </row>
    <row r="181" ht="15.75" customHeight="1">
      <c r="A181" s="1">
        <v>227.0</v>
      </c>
      <c r="B181" s="2" t="s">
        <v>428</v>
      </c>
      <c r="C181" s="2" t="s">
        <v>193</v>
      </c>
      <c r="D181" s="2" t="s">
        <v>330</v>
      </c>
      <c r="E181" s="2" t="s">
        <v>667</v>
      </c>
      <c r="F181" s="79">
        <v>1.0</v>
      </c>
      <c r="G181" s="2" t="s">
        <v>196</v>
      </c>
      <c r="H181" s="2" t="s">
        <v>583</v>
      </c>
      <c r="I181" s="81">
        <v>1.0</v>
      </c>
      <c r="J181" s="81">
        <v>10.0</v>
      </c>
      <c r="K181" s="2" t="s">
        <v>656</v>
      </c>
      <c r="L181" s="82">
        <v>42271.0</v>
      </c>
      <c r="M181" s="2">
        <v>6038.7</v>
      </c>
      <c r="N181" s="29">
        <v>1.47294979983</v>
      </c>
      <c r="O181" s="30">
        <v>0.20091562661603557</v>
      </c>
      <c r="P181" s="30">
        <v>0.4373942342</v>
      </c>
      <c r="Q181" s="2">
        <v>2.855799</v>
      </c>
      <c r="R181" s="2">
        <v>682832.865204</v>
      </c>
      <c r="S181" s="2">
        <v>1134.639131</v>
      </c>
      <c r="T181" s="2">
        <v>1.032404</v>
      </c>
      <c r="U181" s="2">
        <v>2.740477</v>
      </c>
      <c r="V181" s="2">
        <v>3808.617555</v>
      </c>
      <c r="W181" s="2">
        <v>125.592247</v>
      </c>
      <c r="X181" s="2">
        <v>1.228503</v>
      </c>
      <c r="Y181" s="2">
        <v>3.437224</v>
      </c>
      <c r="Z181" s="2">
        <v>1081.673981</v>
      </c>
      <c r="AA181" s="2">
        <v>66.440533</v>
      </c>
      <c r="AB181" s="2">
        <v>1.182001</v>
      </c>
      <c r="AC181" s="2">
        <v>3.31901</v>
      </c>
      <c r="AD181" s="2">
        <v>6443.865204</v>
      </c>
      <c r="AE181" s="2">
        <v>142.468994</v>
      </c>
      <c r="AF181" s="2">
        <v>1.14258</v>
      </c>
      <c r="AG181" s="2">
        <v>3.051119</v>
      </c>
      <c r="AH181" s="31">
        <v>0.095</v>
      </c>
      <c r="AI181" s="29">
        <v>5.439107311170382</v>
      </c>
      <c r="AJ181" s="30">
        <v>0.2684479658625923</v>
      </c>
      <c r="AK181" s="30">
        <v>0.49654789233926416</v>
      </c>
      <c r="AL181" s="80">
        <v>2.976744</v>
      </c>
      <c r="AM181" s="80">
        <v>765448.236988</v>
      </c>
      <c r="AN181" s="80">
        <v>1152.755502</v>
      </c>
      <c r="AO181" s="80">
        <v>0.980097</v>
      </c>
      <c r="AP181" s="80">
        <v>2.651349</v>
      </c>
      <c r="AQ181" s="80">
        <v>3052.642303</v>
      </c>
      <c r="AR181" s="80">
        <v>110.751047</v>
      </c>
      <c r="AS181" s="80">
        <v>1.174396</v>
      </c>
      <c r="AT181" s="80">
        <v>3.385527</v>
      </c>
      <c r="AU181" s="80">
        <v>4629.748616</v>
      </c>
      <c r="AV181" s="80">
        <v>55.419778</v>
      </c>
      <c r="AW181" s="80">
        <v>3.27052</v>
      </c>
      <c r="AX181" s="80">
        <v>1.135027</v>
      </c>
      <c r="AY181" s="80">
        <v>782.116279</v>
      </c>
      <c r="AZ181" s="80">
        <v>121.066487</v>
      </c>
      <c r="BA181" s="80">
        <v>1.104954</v>
      </c>
      <c r="BB181" s="80">
        <v>3.023299</v>
      </c>
      <c r="BC181" s="31">
        <v>0.101</v>
      </c>
      <c r="BD181" s="32">
        <v>0.09</v>
      </c>
      <c r="BE181" s="31">
        <v>0.095</v>
      </c>
      <c r="BF181" s="31">
        <v>0.093</v>
      </c>
      <c r="BG181" s="31">
        <v>0.12</v>
      </c>
      <c r="BH181" s="34"/>
      <c r="BI181" s="34"/>
      <c r="BJ181" s="34"/>
      <c r="BK181" s="34"/>
      <c r="BL181" s="34"/>
      <c r="BM181" s="34"/>
      <c r="BN181" s="34"/>
      <c r="BO181" s="34"/>
      <c r="BP181" s="34"/>
      <c r="BQ181" s="35">
        <f t="shared" si="1"/>
        <v>4</v>
      </c>
      <c r="BR181" s="101">
        <v>1.5636499943560909</v>
      </c>
      <c r="BS181" s="102">
        <v>0.23085838148495244</v>
      </c>
      <c r="BT181" s="103">
        <v>0.42728194491612065</v>
      </c>
      <c r="BU181" s="39">
        <v>0.1</v>
      </c>
      <c r="BV181" s="104">
        <v>2.8053812500000004</v>
      </c>
      <c r="BW181" s="104">
        <v>867.71489475</v>
      </c>
      <c r="BX181" s="104">
        <v>55.873144249999996</v>
      </c>
      <c r="BY181" s="104">
        <v>1.1693285</v>
      </c>
      <c r="BZ181" s="104">
        <v>3.26123975</v>
      </c>
      <c r="CA181" s="37">
        <v>626120.0339825</v>
      </c>
      <c r="CB181" s="37">
        <v>1183.1055552500002</v>
      </c>
      <c r="CC181" s="37">
        <v>0.9872734999999999</v>
      </c>
      <c r="CD181" s="37">
        <v>2.668498</v>
      </c>
      <c r="CE181" s="37">
        <v>2927.70612325</v>
      </c>
      <c r="CF181" s="37">
        <v>106.60707675</v>
      </c>
      <c r="CG181" s="37">
        <v>1.195874</v>
      </c>
      <c r="CH181" s="37">
        <v>3.3841715</v>
      </c>
      <c r="CI181" s="37">
        <v>5324.60018025</v>
      </c>
      <c r="CJ181" s="2">
        <v>122.628675</v>
      </c>
      <c r="CK181" s="2">
        <v>1.1280485</v>
      </c>
      <c r="CL181" s="2">
        <v>3.00376775</v>
      </c>
      <c r="CM181" s="40">
        <f t="shared" si="2"/>
        <v>5.142857143</v>
      </c>
      <c r="CN181" s="41">
        <f t="shared" si="3"/>
        <v>4.444444444</v>
      </c>
      <c r="CO181" s="2">
        <v>6.0</v>
      </c>
      <c r="CP181" s="2">
        <v>5.0</v>
      </c>
      <c r="CQ181" s="2">
        <v>5.0</v>
      </c>
      <c r="CR181" s="2">
        <v>2.0</v>
      </c>
      <c r="CS181" s="2">
        <v>6.0</v>
      </c>
      <c r="CT181" s="2">
        <v>6.0</v>
      </c>
      <c r="CU181" s="2">
        <v>6.0</v>
      </c>
      <c r="CV181" s="2">
        <v>2.0</v>
      </c>
      <c r="CW181" s="2">
        <v>2.0</v>
      </c>
      <c r="CX181" s="2">
        <f t="shared" si="4"/>
        <v>8</v>
      </c>
      <c r="CY181" s="42" t="str">
        <f t="shared" si="60"/>
        <v>0</v>
      </c>
      <c r="CZ181" s="42" t="str">
        <f t="shared" si="6"/>
        <v>0</v>
      </c>
      <c r="DA181" s="2">
        <f t="shared" si="7"/>
        <v>0</v>
      </c>
      <c r="DB181" s="42" t="str">
        <f t="shared" si="62"/>
        <v>0</v>
      </c>
      <c r="DC181" s="42" t="str">
        <f t="shared" si="8"/>
        <v>0</v>
      </c>
      <c r="DD181" s="2">
        <v>1.0</v>
      </c>
      <c r="DE181" s="27">
        <v>2.0</v>
      </c>
      <c r="DF181" s="2">
        <v>1.0</v>
      </c>
      <c r="DG181" s="27">
        <v>2.0</v>
      </c>
      <c r="DH181" s="2">
        <v>1.0</v>
      </c>
      <c r="DI181" s="27">
        <v>2.0</v>
      </c>
      <c r="DJ181" s="2">
        <v>0.0</v>
      </c>
      <c r="DK181" s="27">
        <v>1.0</v>
      </c>
      <c r="DL181" s="2">
        <v>1.0</v>
      </c>
      <c r="DM181" s="27">
        <v>2.0</v>
      </c>
      <c r="DN181" s="2">
        <v>1.0</v>
      </c>
      <c r="DO181" s="27">
        <v>2.0</v>
      </c>
      <c r="DP181" s="2">
        <v>1.0</v>
      </c>
      <c r="DQ181" s="27">
        <v>2.0</v>
      </c>
      <c r="DR181" s="2">
        <v>1.0</v>
      </c>
      <c r="DS181" s="27">
        <v>2.0</v>
      </c>
      <c r="DT181" s="2">
        <v>1.0</v>
      </c>
      <c r="DU181" s="27">
        <v>2.0</v>
      </c>
      <c r="DV181" s="2">
        <v>0.0</v>
      </c>
      <c r="DW181" s="27">
        <v>1.0</v>
      </c>
      <c r="DX181" s="2">
        <v>0.0</v>
      </c>
      <c r="DY181" s="27">
        <v>1.0</v>
      </c>
      <c r="DZ181" s="2">
        <v>0.0</v>
      </c>
      <c r="EA181" s="27">
        <v>1.0</v>
      </c>
      <c r="EB181" s="2">
        <v>0.0</v>
      </c>
      <c r="EC181" s="27">
        <v>1.0</v>
      </c>
      <c r="ED181" s="2">
        <v>2.0</v>
      </c>
      <c r="EE181" s="27">
        <v>3.0</v>
      </c>
      <c r="EF181" s="2">
        <v>2.0</v>
      </c>
      <c r="EG181" s="27">
        <v>3.0</v>
      </c>
      <c r="EH181" s="2">
        <v>1.0</v>
      </c>
      <c r="EI181" s="27">
        <v>2.0</v>
      </c>
      <c r="EJ181" s="2" t="s">
        <v>199</v>
      </c>
      <c r="EK181" s="2" t="s">
        <v>668</v>
      </c>
      <c r="EL181" s="37">
        <v>4.0</v>
      </c>
      <c r="EM181" s="37">
        <v>2.0</v>
      </c>
      <c r="EN181" s="37">
        <v>0.0</v>
      </c>
      <c r="EO181" s="37">
        <v>2.0</v>
      </c>
      <c r="EP181" s="37">
        <v>0.0</v>
      </c>
      <c r="EQ181" s="37">
        <v>0.0</v>
      </c>
      <c r="ER181" s="37">
        <v>0.0</v>
      </c>
      <c r="ES181" s="37">
        <v>1.0</v>
      </c>
      <c r="ET181" s="37">
        <v>0.0</v>
      </c>
      <c r="EU181" s="37">
        <v>0.0</v>
      </c>
      <c r="EV181" s="2"/>
      <c r="EW181" s="37">
        <v>0.0</v>
      </c>
      <c r="EX181" s="2" t="s">
        <v>242</v>
      </c>
      <c r="EY181" s="46">
        <v>41244.0</v>
      </c>
      <c r="EZ181" s="2" t="s">
        <v>196</v>
      </c>
      <c r="FA181" s="2" t="s">
        <v>262</v>
      </c>
      <c r="FB181" s="2" t="s">
        <v>203</v>
      </c>
      <c r="FC181" s="2" t="s">
        <v>205</v>
      </c>
      <c r="FD181" s="2" t="s">
        <v>205</v>
      </c>
      <c r="FE181" s="37">
        <v>0.0</v>
      </c>
      <c r="FF181" s="37">
        <v>0.0</v>
      </c>
      <c r="FG181" s="37">
        <v>0.0</v>
      </c>
      <c r="FH181" s="37">
        <v>0.0</v>
      </c>
      <c r="FI181" s="37">
        <v>0.0</v>
      </c>
      <c r="FJ181" s="37">
        <v>0.0</v>
      </c>
      <c r="FK181" s="37">
        <v>0.0</v>
      </c>
      <c r="FL181" s="2" t="s">
        <v>666</v>
      </c>
      <c r="FM181" s="2" t="s">
        <v>205</v>
      </c>
      <c r="FN181" s="37">
        <v>0.0</v>
      </c>
      <c r="FO181" s="37">
        <v>0.0</v>
      </c>
      <c r="FP181" s="37">
        <v>0.0</v>
      </c>
      <c r="FQ181" s="37">
        <v>0.0</v>
      </c>
      <c r="FR181" s="37">
        <v>0.0</v>
      </c>
      <c r="FS181" s="37">
        <v>0.0</v>
      </c>
      <c r="FT181" s="37">
        <v>0.0</v>
      </c>
      <c r="FU181" s="2" t="s">
        <v>666</v>
      </c>
      <c r="FV181" s="2" t="s">
        <v>206</v>
      </c>
      <c r="FW181" s="37">
        <v>0.0</v>
      </c>
      <c r="FX181" s="37">
        <v>0.0</v>
      </c>
      <c r="FY181" s="37">
        <v>1.0</v>
      </c>
      <c r="FZ181" s="37">
        <v>0.0</v>
      </c>
      <c r="GA181" s="37">
        <v>-1.0</v>
      </c>
      <c r="GB181" s="2" t="s">
        <v>298</v>
      </c>
      <c r="GC181" s="2" t="s">
        <v>208</v>
      </c>
      <c r="GD181" s="37">
        <v>4.0</v>
      </c>
      <c r="GE181" s="2"/>
      <c r="GF181" s="2" t="s">
        <v>209</v>
      </c>
      <c r="GG181" s="2"/>
      <c r="GH181" s="45">
        <v>2.0</v>
      </c>
      <c r="GI181" s="45">
        <v>0.0</v>
      </c>
      <c r="GJ181" s="45">
        <v>1.0</v>
      </c>
      <c r="GK181" s="45">
        <v>0.0</v>
      </c>
      <c r="GL181" s="45">
        <f t="shared" si="52"/>
        <v>2</v>
      </c>
      <c r="GM181" s="45">
        <f t="shared" si="53"/>
        <v>1</v>
      </c>
    </row>
    <row r="182" ht="15.75" customHeight="1">
      <c r="A182" s="1">
        <v>228.0</v>
      </c>
      <c r="B182" s="2" t="s">
        <v>669</v>
      </c>
      <c r="D182" s="2" t="s">
        <v>236</v>
      </c>
      <c r="E182" s="2" t="s">
        <v>670</v>
      </c>
      <c r="F182" s="79">
        <v>1.0</v>
      </c>
      <c r="G182" s="2" t="s">
        <v>196</v>
      </c>
      <c r="H182" s="2" t="s">
        <v>583</v>
      </c>
      <c r="I182" s="81">
        <v>1.0</v>
      </c>
      <c r="J182" s="81">
        <v>10.0</v>
      </c>
      <c r="K182" s="2" t="s">
        <v>656</v>
      </c>
      <c r="L182" s="82">
        <v>37817.0</v>
      </c>
      <c r="M182" s="2">
        <v>9454.3</v>
      </c>
      <c r="N182" s="29">
        <v>1.85610395831</v>
      </c>
      <c r="O182" s="30">
        <v>0.2768180530406945</v>
      </c>
      <c r="P182" s="30">
        <v>0.4004741996</v>
      </c>
      <c r="Q182" s="2">
        <v>2.963636</v>
      </c>
      <c r="R182" s="2">
        <v>561881.327273</v>
      </c>
      <c r="S182" s="2">
        <v>1117.406464</v>
      </c>
      <c r="T182" s="2">
        <v>1.040582</v>
      </c>
      <c r="U182" s="2">
        <v>2.729231</v>
      </c>
      <c r="V182" s="2">
        <v>5328.654545</v>
      </c>
      <c r="W182" s="2">
        <v>149.727722</v>
      </c>
      <c r="X182" s="2">
        <v>1.25803</v>
      </c>
      <c r="Y182" s="2">
        <v>3.506506</v>
      </c>
      <c r="Z182" s="2">
        <v>1307.715152</v>
      </c>
      <c r="AA182" s="2">
        <v>78.457094</v>
      </c>
      <c r="AB182" s="2">
        <v>1.210928</v>
      </c>
      <c r="AC182" s="2">
        <v>3.402976</v>
      </c>
      <c r="AD182" s="2">
        <v>7117.939394</v>
      </c>
      <c r="AE182" s="2">
        <v>170.326246</v>
      </c>
      <c r="AF182" s="2">
        <v>1.165087</v>
      </c>
      <c r="AG182" s="2">
        <v>3.146105</v>
      </c>
      <c r="AH182" s="31">
        <v>0.085</v>
      </c>
      <c r="AI182" s="29">
        <v>6.581693628073249</v>
      </c>
      <c r="AJ182" s="30">
        <v>0.2462259396055032</v>
      </c>
      <c r="AK182" s="30">
        <v>0.40439441464924775</v>
      </c>
      <c r="AL182" s="80">
        <v>3.055072</v>
      </c>
      <c r="AM182" s="80">
        <v>636078.410628</v>
      </c>
      <c r="AN182" s="80">
        <v>1160.133894</v>
      </c>
      <c r="AO182" s="80">
        <v>0.97426</v>
      </c>
      <c r="AP182" s="80">
        <v>2.655518</v>
      </c>
      <c r="AQ182" s="80">
        <v>3534.087923</v>
      </c>
      <c r="AR182" s="80">
        <v>124.290062</v>
      </c>
      <c r="AS182" s="80">
        <v>1.184348</v>
      </c>
      <c r="AT182" s="80">
        <v>3.416446</v>
      </c>
      <c r="AU182" s="80">
        <v>5185.753623</v>
      </c>
      <c r="AV182" s="80">
        <v>60.95645</v>
      </c>
      <c r="AW182" s="80">
        <v>3.304167</v>
      </c>
      <c r="AX182" s="80">
        <v>1.153899</v>
      </c>
      <c r="AY182" s="80">
        <v>822.434783</v>
      </c>
      <c r="AZ182" s="80">
        <v>142.207173</v>
      </c>
      <c r="BA182" s="80">
        <v>1.112941</v>
      </c>
      <c r="BB182" s="80">
        <v>3.063579</v>
      </c>
      <c r="BC182" s="31">
        <v>0.091</v>
      </c>
      <c r="BD182" s="32">
        <v>0.09</v>
      </c>
      <c r="BE182" s="31">
        <v>0.085</v>
      </c>
      <c r="BF182" s="31">
        <v>0.08</v>
      </c>
      <c r="BG182" s="31">
        <v>0.087</v>
      </c>
      <c r="BH182" s="34"/>
      <c r="BI182" s="34"/>
      <c r="BJ182" s="34"/>
      <c r="BK182" s="34"/>
      <c r="BL182" s="34"/>
      <c r="BM182" s="34"/>
      <c r="BN182" s="34"/>
      <c r="BO182" s="34"/>
      <c r="BP182" s="34"/>
      <c r="BQ182" s="35">
        <f t="shared" si="1"/>
        <v>4</v>
      </c>
      <c r="BR182" s="101">
        <v>1.8695483901030057</v>
      </c>
      <c r="BS182" s="102">
        <v>0.28512606740754237</v>
      </c>
      <c r="BT182" s="103">
        <v>0.39673534843281</v>
      </c>
      <c r="BU182" s="39">
        <v>0.086</v>
      </c>
      <c r="BV182" s="104">
        <v>3.09105175</v>
      </c>
      <c r="BW182" s="104">
        <v>922.15782525</v>
      </c>
      <c r="BX182" s="104">
        <v>65.77314175000001</v>
      </c>
      <c r="BY182" s="104">
        <v>1.169853</v>
      </c>
      <c r="BZ182" s="104">
        <v>3.338052</v>
      </c>
      <c r="CA182" s="37">
        <v>609569.1448957501</v>
      </c>
      <c r="CB182" s="37">
        <v>1180.67271075</v>
      </c>
      <c r="CC182" s="37">
        <v>0.99526925</v>
      </c>
      <c r="CD182" s="37">
        <v>2.6671234999999998</v>
      </c>
      <c r="CE182" s="37">
        <v>4006.90080725</v>
      </c>
      <c r="CF182" s="37">
        <v>132.45643375</v>
      </c>
      <c r="CG182" s="37">
        <v>1.2069125</v>
      </c>
      <c r="CH182" s="37">
        <v>3.44248025</v>
      </c>
      <c r="CI182" s="37">
        <v>5503.0013625</v>
      </c>
      <c r="CJ182" s="2">
        <v>153.76993475</v>
      </c>
      <c r="CK182" s="2">
        <v>1.1234985</v>
      </c>
      <c r="CL182" s="2">
        <v>3.0917362500000003</v>
      </c>
      <c r="CM182" s="40">
        <f t="shared" si="2"/>
        <v>4.571428571</v>
      </c>
      <c r="CN182" s="41">
        <f t="shared" si="3"/>
        <v>4.888888889</v>
      </c>
      <c r="CO182" s="2">
        <v>6.0</v>
      </c>
      <c r="CP182" s="2">
        <v>6.0</v>
      </c>
      <c r="CQ182" s="2">
        <v>1.0</v>
      </c>
      <c r="CR182" s="2">
        <v>1.0</v>
      </c>
      <c r="CS182" s="2">
        <v>6.0</v>
      </c>
      <c r="CT182" s="2">
        <v>6.0</v>
      </c>
      <c r="CU182" s="2">
        <v>6.0</v>
      </c>
      <c r="CV182" s="2">
        <v>6.0</v>
      </c>
      <c r="CW182" s="2">
        <v>6.0</v>
      </c>
      <c r="CX182" s="2">
        <f t="shared" si="4"/>
        <v>11</v>
      </c>
      <c r="CY182" s="42" t="str">
        <f t="shared" si="60"/>
        <v>1</v>
      </c>
      <c r="CZ182" s="42" t="str">
        <f t="shared" si="6"/>
        <v>1</v>
      </c>
      <c r="DA182" s="2">
        <f t="shared" si="7"/>
        <v>3</v>
      </c>
      <c r="DB182" s="42" t="str">
        <f t="shared" si="62"/>
        <v>1</v>
      </c>
      <c r="DC182" s="42" t="str">
        <f t="shared" si="8"/>
        <v>0</v>
      </c>
      <c r="DD182" s="2">
        <v>1.0</v>
      </c>
      <c r="DE182" s="27">
        <v>2.0</v>
      </c>
      <c r="DF182" s="2">
        <v>2.0</v>
      </c>
      <c r="DG182" s="27">
        <v>3.0</v>
      </c>
      <c r="DH182" s="2">
        <v>1.0</v>
      </c>
      <c r="DI182" s="27">
        <v>2.0</v>
      </c>
      <c r="DJ182" s="2">
        <v>2.0</v>
      </c>
      <c r="DK182" s="27">
        <v>3.0</v>
      </c>
      <c r="DL182" s="2">
        <v>2.0</v>
      </c>
      <c r="DM182" s="27">
        <v>3.0</v>
      </c>
      <c r="DN182" s="2">
        <v>0.0</v>
      </c>
      <c r="DO182" s="27">
        <v>1.0</v>
      </c>
      <c r="DP182" s="2">
        <v>1.0</v>
      </c>
      <c r="DQ182" s="27">
        <v>2.0</v>
      </c>
      <c r="DR182" s="2">
        <v>1.0</v>
      </c>
      <c r="DS182" s="27">
        <v>2.0</v>
      </c>
      <c r="DT182" s="2">
        <v>1.0</v>
      </c>
      <c r="DU182" s="27">
        <v>2.0</v>
      </c>
      <c r="DV182" s="2">
        <v>0.0</v>
      </c>
      <c r="DW182" s="27">
        <v>1.0</v>
      </c>
      <c r="DX182" s="2">
        <v>1.0</v>
      </c>
      <c r="DY182" s="27">
        <v>2.0</v>
      </c>
      <c r="DZ182" s="2">
        <v>1.0</v>
      </c>
      <c r="EA182" s="27">
        <v>2.0</v>
      </c>
      <c r="EB182" s="2">
        <v>1.0</v>
      </c>
      <c r="EC182" s="27">
        <v>2.0</v>
      </c>
      <c r="ED182" s="2">
        <v>0.0</v>
      </c>
      <c r="EE182" s="27">
        <v>1.0</v>
      </c>
      <c r="EF182" s="2">
        <v>1.0</v>
      </c>
      <c r="EG182" s="27">
        <v>2.0</v>
      </c>
      <c r="EH182" s="2">
        <v>1.0</v>
      </c>
      <c r="EI182" s="27">
        <v>2.0</v>
      </c>
      <c r="EJ182" s="2" t="s">
        <v>199</v>
      </c>
      <c r="EK182" s="2" t="s">
        <v>671</v>
      </c>
      <c r="EL182" s="37">
        <v>4.0</v>
      </c>
      <c r="EM182" s="37">
        <v>2.0</v>
      </c>
      <c r="EN182" s="37">
        <v>0.0</v>
      </c>
      <c r="EO182" s="37">
        <v>0.0</v>
      </c>
      <c r="EP182" s="37">
        <v>1.0</v>
      </c>
      <c r="EQ182" s="37">
        <v>1.0</v>
      </c>
      <c r="ER182" s="37">
        <v>0.0</v>
      </c>
      <c r="ES182" s="37">
        <v>1.0</v>
      </c>
      <c r="ET182" s="37">
        <v>1.0</v>
      </c>
      <c r="EU182" s="37">
        <v>1.0</v>
      </c>
      <c r="EV182" s="2"/>
      <c r="EW182" s="37">
        <v>1.0</v>
      </c>
      <c r="EX182" s="2" t="s">
        <v>242</v>
      </c>
      <c r="EY182" s="46">
        <v>41244.0</v>
      </c>
      <c r="EZ182" s="2" t="s">
        <v>196</v>
      </c>
      <c r="FA182" s="2" t="s">
        <v>262</v>
      </c>
      <c r="FB182" s="2" t="s">
        <v>326</v>
      </c>
      <c r="FC182" s="2" t="s">
        <v>205</v>
      </c>
      <c r="FD182" s="2" t="s">
        <v>205</v>
      </c>
      <c r="FE182" s="37">
        <v>0.0</v>
      </c>
      <c r="FF182" s="37">
        <v>0.0</v>
      </c>
      <c r="FG182" s="37">
        <v>0.0</v>
      </c>
      <c r="FH182" s="37">
        <v>1.0</v>
      </c>
      <c r="FI182" s="37">
        <v>0.0</v>
      </c>
      <c r="FJ182" s="37">
        <v>0.0</v>
      </c>
      <c r="FK182" s="37">
        <v>0.0</v>
      </c>
      <c r="FL182" s="2"/>
      <c r="FM182" s="2" t="s">
        <v>205</v>
      </c>
      <c r="FN182" s="37">
        <v>0.0</v>
      </c>
      <c r="FO182" s="37">
        <v>0.0</v>
      </c>
      <c r="FP182" s="37">
        <v>0.0</v>
      </c>
      <c r="FQ182" s="37">
        <v>1.0</v>
      </c>
      <c r="FR182" s="37">
        <v>0.0</v>
      </c>
      <c r="FS182" s="37">
        <v>0.0</v>
      </c>
      <c r="FT182" s="37">
        <v>0.0</v>
      </c>
      <c r="FU182" s="2"/>
      <c r="FV182" s="2" t="s">
        <v>672</v>
      </c>
      <c r="FW182" s="37">
        <v>0.0</v>
      </c>
      <c r="FX182" s="37">
        <v>0.0</v>
      </c>
      <c r="FY182" s="37">
        <v>1.0</v>
      </c>
      <c r="FZ182" s="37">
        <v>0.0</v>
      </c>
      <c r="GA182" s="37">
        <v>5.0</v>
      </c>
      <c r="GB182" s="2" t="s">
        <v>270</v>
      </c>
      <c r="GC182" s="2" t="s">
        <v>208</v>
      </c>
      <c r="GD182" s="37">
        <v>1.0</v>
      </c>
      <c r="GE182" s="2"/>
      <c r="GF182" s="2" t="s">
        <v>286</v>
      </c>
      <c r="GG182" s="2" t="s">
        <v>673</v>
      </c>
      <c r="GH182" s="45">
        <v>1.0</v>
      </c>
      <c r="GI182" s="45">
        <v>0.0</v>
      </c>
      <c r="GJ182" s="45">
        <v>2.0</v>
      </c>
      <c r="GK182" s="45">
        <v>0.0</v>
      </c>
      <c r="GL182" s="45">
        <f t="shared" si="52"/>
        <v>1</v>
      </c>
      <c r="GM182" s="45">
        <f t="shared" si="53"/>
        <v>2</v>
      </c>
    </row>
    <row r="183" ht="15.75" customHeight="1">
      <c r="A183" s="1">
        <v>229.0</v>
      </c>
      <c r="B183" s="2" t="s">
        <v>674</v>
      </c>
      <c r="D183" s="2" t="s">
        <v>334</v>
      </c>
      <c r="E183" s="2" t="s">
        <v>675</v>
      </c>
      <c r="F183" s="79">
        <v>2.0</v>
      </c>
      <c r="G183" s="2" t="s">
        <v>214</v>
      </c>
      <c r="H183" s="2" t="s">
        <v>583</v>
      </c>
      <c r="I183" s="81">
        <v>1.0</v>
      </c>
      <c r="J183" s="81">
        <v>10.0</v>
      </c>
      <c r="K183" s="2" t="s">
        <v>656</v>
      </c>
      <c r="L183" s="82">
        <v>60402.0</v>
      </c>
      <c r="M183" s="2">
        <v>8628.9</v>
      </c>
      <c r="N183" s="29">
        <v>1.87787660623</v>
      </c>
      <c r="O183" s="30">
        <v>0.29106717348192485</v>
      </c>
      <c r="P183" s="30">
        <v>0.4121677419</v>
      </c>
      <c r="Q183" s="2">
        <v>3.508929</v>
      </c>
      <c r="R183" s="2">
        <v>684156.584821</v>
      </c>
      <c r="S183" s="2">
        <v>1117.545659</v>
      </c>
      <c r="T183" s="2">
        <v>1.005544</v>
      </c>
      <c r="U183" s="2">
        <v>2.729322</v>
      </c>
      <c r="V183" s="2">
        <v>4220.151786</v>
      </c>
      <c r="W183" s="2">
        <v>147.061164</v>
      </c>
      <c r="X183" s="2">
        <v>1.173748</v>
      </c>
      <c r="Y183" s="2">
        <v>3.447955</v>
      </c>
      <c r="Z183" s="2">
        <v>666.995536</v>
      </c>
      <c r="AA183" s="2">
        <v>64.364236</v>
      </c>
      <c r="AB183" s="2">
        <v>1.126651</v>
      </c>
      <c r="AC183" s="2">
        <v>3.342796</v>
      </c>
      <c r="AD183" s="2">
        <v>5295.78125</v>
      </c>
      <c r="AE183" s="2">
        <v>169.161665</v>
      </c>
      <c r="AF183" s="2">
        <v>1.104368</v>
      </c>
      <c r="AG183" s="2">
        <v>3.12852</v>
      </c>
      <c r="AH183" s="31">
        <v>0.08</v>
      </c>
      <c r="AI183" s="29">
        <v>6.818852867605494</v>
      </c>
      <c r="AJ183" s="30">
        <v>0.23081488693005342</v>
      </c>
      <c r="AK183" s="30">
        <v>0.3752327705142694</v>
      </c>
      <c r="AL183" s="80">
        <v>3.14466</v>
      </c>
      <c r="AM183" s="80">
        <v>632111.359223</v>
      </c>
      <c r="AN183" s="80">
        <v>1149.769047</v>
      </c>
      <c r="AO183" s="80">
        <v>0.969018</v>
      </c>
      <c r="AP183" s="80">
        <v>2.649662</v>
      </c>
      <c r="AQ183" s="80">
        <v>3481.466019</v>
      </c>
      <c r="AR183" s="80">
        <v>125.888023</v>
      </c>
      <c r="AS183" s="80">
        <v>1.18203</v>
      </c>
      <c r="AT183" s="80">
        <v>3.420558</v>
      </c>
      <c r="AU183" s="80">
        <v>5077.878641</v>
      </c>
      <c r="AV183" s="80">
        <v>61.689265</v>
      </c>
      <c r="AW183" s="80">
        <v>3.29057</v>
      </c>
      <c r="AX183" s="80">
        <v>1.147283</v>
      </c>
      <c r="AY183" s="80">
        <v>811.393204</v>
      </c>
      <c r="AZ183" s="80">
        <v>144.720679</v>
      </c>
      <c r="BA183" s="80">
        <v>1.106462</v>
      </c>
      <c r="BB183" s="80">
        <v>3.057259</v>
      </c>
      <c r="BC183" s="31">
        <v>0.0855</v>
      </c>
      <c r="BD183" s="32">
        <v>0.09</v>
      </c>
      <c r="BE183" s="31">
        <v>0.08</v>
      </c>
      <c r="BF183" s="31">
        <v>0.082</v>
      </c>
      <c r="BG183" s="31">
        <v>0.086</v>
      </c>
      <c r="BH183" s="34"/>
      <c r="BI183" s="34"/>
      <c r="BJ183" s="34"/>
      <c r="BK183" s="34"/>
      <c r="BL183" s="34"/>
      <c r="BM183" s="34"/>
      <c r="BN183" s="34"/>
      <c r="BO183" s="34"/>
      <c r="BP183" s="34"/>
      <c r="BQ183" s="35">
        <f t="shared" si="1"/>
        <v>4</v>
      </c>
      <c r="BR183" s="101">
        <v>1.8134524715147295</v>
      </c>
      <c r="BS183" s="102">
        <v>0.28469051631666675</v>
      </c>
      <c r="BT183" s="103">
        <v>0.40856608996550525</v>
      </c>
      <c r="BU183" s="39">
        <v>0.085</v>
      </c>
      <c r="BV183" s="104">
        <v>3.316323</v>
      </c>
      <c r="BW183" s="104">
        <v>710.2957525</v>
      </c>
      <c r="BX183" s="104">
        <v>60.45615525</v>
      </c>
      <c r="BY183" s="104">
        <v>1.13819725</v>
      </c>
      <c r="BZ183" s="104">
        <v>3.303388</v>
      </c>
      <c r="CA183" s="37">
        <v>788761.9246362501</v>
      </c>
      <c r="CB183" s="37">
        <v>1178.3861885000001</v>
      </c>
      <c r="CC183" s="37">
        <v>0.991749</v>
      </c>
      <c r="CD183" s="37">
        <v>2.6658315</v>
      </c>
      <c r="CE183" s="37">
        <v>3716.0964857500003</v>
      </c>
      <c r="CF183" s="37">
        <v>136.464466</v>
      </c>
      <c r="CG183" s="37">
        <v>1.17948925</v>
      </c>
      <c r="CH183" s="37">
        <v>3.4303535</v>
      </c>
      <c r="CI183" s="37">
        <v>4926.68002125</v>
      </c>
      <c r="CJ183" s="2">
        <v>153.67123025</v>
      </c>
      <c r="CK183" s="2">
        <v>1.10590525</v>
      </c>
      <c r="CL183" s="2">
        <v>3.0804810000000002</v>
      </c>
      <c r="CM183" s="40">
        <f t="shared" si="2"/>
        <v>4.571428571</v>
      </c>
      <c r="CN183" s="41">
        <f t="shared" si="3"/>
        <v>4.666666667</v>
      </c>
      <c r="CO183" s="2">
        <v>4.0</v>
      </c>
      <c r="CP183" s="2">
        <v>4.0</v>
      </c>
      <c r="CQ183" s="2">
        <v>6.0</v>
      </c>
      <c r="CR183" s="2">
        <v>6.0</v>
      </c>
      <c r="CS183" s="2">
        <v>4.0</v>
      </c>
      <c r="CT183" s="2">
        <v>4.0</v>
      </c>
      <c r="CU183" s="2">
        <v>4.0</v>
      </c>
      <c r="CV183" s="2">
        <v>6.0</v>
      </c>
      <c r="CW183" s="2">
        <v>4.0</v>
      </c>
      <c r="CX183" s="2">
        <f t="shared" si="4"/>
        <v>3</v>
      </c>
      <c r="CY183" s="42" t="str">
        <f t="shared" si="60"/>
        <v>0</v>
      </c>
      <c r="CZ183" s="42" t="str">
        <f t="shared" si="6"/>
        <v>0</v>
      </c>
      <c r="DA183" s="2">
        <f t="shared" si="7"/>
        <v>2</v>
      </c>
      <c r="DB183" s="42" t="str">
        <f t="shared" si="62"/>
        <v>0</v>
      </c>
      <c r="DC183" s="42" t="str">
        <f t="shared" si="8"/>
        <v>0</v>
      </c>
      <c r="DD183" s="2">
        <v>0.0</v>
      </c>
      <c r="DE183" s="27">
        <v>1.0</v>
      </c>
      <c r="DF183" s="2">
        <v>0.0</v>
      </c>
      <c r="DG183" s="27">
        <v>1.0</v>
      </c>
      <c r="DH183" s="2">
        <v>0.0</v>
      </c>
      <c r="DI183" s="27">
        <v>1.0</v>
      </c>
      <c r="DJ183" s="2">
        <v>0.0</v>
      </c>
      <c r="DK183" s="27">
        <v>1.0</v>
      </c>
      <c r="DL183" s="2">
        <v>1.0</v>
      </c>
      <c r="DM183" s="27">
        <v>2.0</v>
      </c>
      <c r="DN183" s="2">
        <v>0.0</v>
      </c>
      <c r="DO183" s="27">
        <v>1.0</v>
      </c>
      <c r="DP183" s="2">
        <v>1.0</v>
      </c>
      <c r="DQ183" s="27">
        <v>2.0</v>
      </c>
      <c r="DR183" s="2">
        <v>1.0</v>
      </c>
      <c r="DS183" s="27">
        <v>2.0</v>
      </c>
      <c r="DT183" s="2">
        <v>0.0</v>
      </c>
      <c r="DU183" s="27">
        <v>1.0</v>
      </c>
      <c r="DV183" s="2">
        <v>0.0</v>
      </c>
      <c r="DW183" s="27">
        <v>1.0</v>
      </c>
      <c r="DX183" s="2">
        <v>1.0</v>
      </c>
      <c r="DY183" s="27">
        <v>2.0</v>
      </c>
      <c r="DZ183" s="2">
        <v>0.0</v>
      </c>
      <c r="EA183" s="27">
        <v>1.0</v>
      </c>
      <c r="EB183" s="2">
        <v>1.0</v>
      </c>
      <c r="EC183" s="27">
        <v>2.0</v>
      </c>
      <c r="ED183" s="2">
        <v>0.0</v>
      </c>
      <c r="EE183" s="27">
        <v>1.0</v>
      </c>
      <c r="EF183" s="2">
        <v>0.0</v>
      </c>
      <c r="EG183" s="27">
        <v>1.0</v>
      </c>
      <c r="EH183" s="2">
        <v>2.0</v>
      </c>
      <c r="EI183" s="27">
        <v>3.0</v>
      </c>
      <c r="EJ183" s="2" t="s">
        <v>199</v>
      </c>
      <c r="EK183" s="2" t="s">
        <v>676</v>
      </c>
      <c r="EL183" s="37">
        <v>4.0</v>
      </c>
      <c r="EM183" s="37">
        <v>3.0</v>
      </c>
      <c r="EN183" s="37">
        <v>0.0</v>
      </c>
      <c r="EO183" s="37">
        <v>0.0</v>
      </c>
      <c r="EP183" s="37">
        <v>1.0</v>
      </c>
      <c r="EQ183" s="37">
        <v>0.0</v>
      </c>
      <c r="ER183" s="37">
        <v>0.0</v>
      </c>
      <c r="ES183" s="37">
        <v>1.0</v>
      </c>
      <c r="ET183" s="37">
        <v>0.0</v>
      </c>
      <c r="EU183" s="37">
        <v>0.0</v>
      </c>
      <c r="EV183" s="2"/>
      <c r="EW183" s="37">
        <v>1.0</v>
      </c>
      <c r="EX183" s="2" t="s">
        <v>201</v>
      </c>
      <c r="EY183" s="43">
        <v>41061.0</v>
      </c>
      <c r="EZ183" s="2" t="s">
        <v>214</v>
      </c>
      <c r="FA183" s="2" t="s">
        <v>262</v>
      </c>
      <c r="FB183" s="2" t="s">
        <v>326</v>
      </c>
      <c r="FC183" s="2" t="s">
        <v>205</v>
      </c>
      <c r="FD183" s="2" t="s">
        <v>205</v>
      </c>
      <c r="FE183" s="37">
        <v>1.0</v>
      </c>
      <c r="FF183" s="37">
        <v>0.0</v>
      </c>
      <c r="FG183" s="37">
        <v>0.0</v>
      </c>
      <c r="FH183" s="37">
        <v>0.0</v>
      </c>
      <c r="FI183" s="37">
        <v>0.0</v>
      </c>
      <c r="FJ183" s="37">
        <v>0.0</v>
      </c>
      <c r="FK183" s="37">
        <v>0.0</v>
      </c>
      <c r="FL183" s="2"/>
      <c r="FM183" s="2" t="s">
        <v>205</v>
      </c>
      <c r="FN183" s="37">
        <v>1.0</v>
      </c>
      <c r="FO183" s="37">
        <v>0.0</v>
      </c>
      <c r="FP183" s="37">
        <v>0.0</v>
      </c>
      <c r="FQ183" s="37">
        <v>0.0</v>
      </c>
      <c r="FR183" s="37">
        <v>0.0</v>
      </c>
      <c r="FS183" s="37">
        <v>0.0</v>
      </c>
      <c r="FT183" s="37">
        <v>0.0</v>
      </c>
      <c r="FU183" s="2"/>
      <c r="FV183" s="2" t="s">
        <v>206</v>
      </c>
      <c r="FW183" s="37">
        <v>0.0</v>
      </c>
      <c r="FX183" s="37">
        <v>0.0</v>
      </c>
      <c r="FY183" s="37">
        <v>1.0</v>
      </c>
      <c r="FZ183" s="37">
        <v>0.0</v>
      </c>
      <c r="GA183" s="37">
        <v>4.0</v>
      </c>
      <c r="GB183" s="2" t="s">
        <v>270</v>
      </c>
      <c r="GC183" s="2" t="s">
        <v>263</v>
      </c>
      <c r="GD183" s="37">
        <v>4.0</v>
      </c>
      <c r="GE183" s="2"/>
      <c r="GF183" s="2" t="s">
        <v>209</v>
      </c>
      <c r="GG183" s="2"/>
      <c r="GH183" s="45">
        <v>1.0</v>
      </c>
      <c r="GI183" s="45">
        <v>0.0</v>
      </c>
      <c r="GJ183" s="45">
        <v>2.0</v>
      </c>
      <c r="GK183" s="45">
        <v>1.0</v>
      </c>
      <c r="GL183" s="45">
        <f t="shared" si="52"/>
        <v>1</v>
      </c>
      <c r="GM183" s="45">
        <f t="shared" si="53"/>
        <v>3</v>
      </c>
    </row>
    <row r="184" ht="15.75" customHeight="1">
      <c r="A184" s="1">
        <v>230.0</v>
      </c>
      <c r="B184" s="2" t="s">
        <v>295</v>
      </c>
      <c r="D184" s="2" t="s">
        <v>605</v>
      </c>
      <c r="E184" s="2" t="s">
        <v>677</v>
      </c>
      <c r="F184" s="79">
        <v>1.0</v>
      </c>
      <c r="G184" s="2" t="s">
        <v>196</v>
      </c>
      <c r="H184" s="2" t="s">
        <v>583</v>
      </c>
      <c r="I184" s="81">
        <v>1.0</v>
      </c>
      <c r="J184" s="81">
        <v>10.0</v>
      </c>
      <c r="K184" s="2" t="s">
        <v>656</v>
      </c>
      <c r="L184" s="82">
        <v>53111.0</v>
      </c>
      <c r="M184" s="2">
        <v>7587.3</v>
      </c>
      <c r="N184" s="29">
        <v>1.84081610387</v>
      </c>
      <c r="O184" s="30">
        <v>0.28410433161881793</v>
      </c>
      <c r="P184" s="30">
        <v>0.4048265996</v>
      </c>
      <c r="Q184" s="2">
        <v>3.047771</v>
      </c>
      <c r="R184" s="2">
        <v>567383.646497</v>
      </c>
      <c r="S184" s="2">
        <v>1100.222023</v>
      </c>
      <c r="T184" s="2">
        <v>1.029693</v>
      </c>
      <c r="U184" s="2">
        <v>2.718016</v>
      </c>
      <c r="V184" s="2">
        <v>5780.44586</v>
      </c>
      <c r="W184" s="2">
        <v>161.869678</v>
      </c>
      <c r="X184" s="2">
        <v>1.24452</v>
      </c>
      <c r="Y184" s="2">
        <v>3.524765</v>
      </c>
      <c r="Z184" s="2">
        <v>1198.44586</v>
      </c>
      <c r="AA184" s="2">
        <v>78.576921</v>
      </c>
      <c r="AB184" s="2">
        <v>1.19745</v>
      </c>
      <c r="AC184" s="2">
        <v>3.440139</v>
      </c>
      <c r="AD184" s="2">
        <v>7042.535032</v>
      </c>
      <c r="AE184" s="2">
        <v>181.06376</v>
      </c>
      <c r="AF184" s="2">
        <v>1.152554</v>
      </c>
      <c r="AG184" s="2">
        <v>3.188672</v>
      </c>
      <c r="AH184" s="31">
        <v>0.08</v>
      </c>
      <c r="AI184" s="29">
        <v>6.252703954295383</v>
      </c>
      <c r="AJ184" s="30">
        <v>0.22954877297698187</v>
      </c>
      <c r="AK184" s="30">
        <v>0.3825287084951486</v>
      </c>
      <c r="AL184" s="80">
        <v>3.023256</v>
      </c>
      <c r="AM184" s="80">
        <v>556327.598837</v>
      </c>
      <c r="AN184" s="80">
        <v>1143.118677</v>
      </c>
      <c r="AO184" s="80">
        <v>0.96747</v>
      </c>
      <c r="AP184" s="80">
        <v>2.645904</v>
      </c>
      <c r="AQ184" s="80">
        <v>3358.752907</v>
      </c>
      <c r="AR184" s="80">
        <v>121.761841</v>
      </c>
      <c r="AS184" s="80">
        <v>1.178383</v>
      </c>
      <c r="AT184" s="80">
        <v>3.4115</v>
      </c>
      <c r="AU184" s="80">
        <v>5256.091085</v>
      </c>
      <c r="AV184" s="80">
        <v>60.453154</v>
      </c>
      <c r="AW184" s="80">
        <v>3.284101</v>
      </c>
      <c r="AX184" s="80">
        <v>1.149557</v>
      </c>
      <c r="AY184" s="80">
        <v>829.305233</v>
      </c>
      <c r="AZ184" s="80">
        <v>141.302028</v>
      </c>
      <c r="BA184" s="80">
        <v>1.10742</v>
      </c>
      <c r="BB184" s="80">
        <v>3.046755</v>
      </c>
      <c r="BC184" s="31">
        <v>0.097</v>
      </c>
      <c r="BD184" s="32">
        <v>0.09</v>
      </c>
      <c r="BE184" s="31">
        <v>0.08</v>
      </c>
      <c r="BF184" s="31">
        <v>0.098</v>
      </c>
      <c r="BG184" s="31">
        <v>0.081</v>
      </c>
      <c r="BH184" s="31">
        <v>0.075</v>
      </c>
      <c r="BI184" s="33">
        <v>0.102</v>
      </c>
      <c r="BJ184" s="33">
        <v>0.082</v>
      </c>
      <c r="BK184" s="33">
        <v>0.12</v>
      </c>
      <c r="BL184" s="33">
        <v>0.085</v>
      </c>
      <c r="BM184" s="34"/>
      <c r="BN184" s="34"/>
      <c r="BO184" s="34"/>
      <c r="BP184" s="34"/>
      <c r="BQ184" s="35">
        <f t="shared" si="1"/>
        <v>9</v>
      </c>
      <c r="BR184" s="101">
        <v>1.588918660530122</v>
      </c>
      <c r="BS184" s="102">
        <v>0.265019969874154</v>
      </c>
      <c r="BT184" s="103">
        <v>0.4146281218496396</v>
      </c>
      <c r="BU184" s="39">
        <v>0.09</v>
      </c>
      <c r="BV184" s="104">
        <v>3.1238705555555555</v>
      </c>
      <c r="BW184" s="104">
        <v>751.0894524444445</v>
      </c>
      <c r="BX184" s="104">
        <v>57.88451822222222</v>
      </c>
      <c r="BY184" s="104">
        <v>1.1438835555555555</v>
      </c>
      <c r="BZ184" s="104">
        <v>3.2831531111111114</v>
      </c>
      <c r="CA184" s="37">
        <v>776054.627818</v>
      </c>
      <c r="CB184" s="37">
        <v>1174.197414</v>
      </c>
      <c r="CC184" s="37">
        <v>0.9884943333333334</v>
      </c>
      <c r="CD184" s="37">
        <v>2.6634646666666666</v>
      </c>
      <c r="CE184" s="37">
        <v>3439.476440777778</v>
      </c>
      <c r="CF184" s="37">
        <v>123.09703111111111</v>
      </c>
      <c r="CG184" s="37">
        <v>1.1872837777777776</v>
      </c>
      <c r="CH184" s="37">
        <v>3.4070937777777774</v>
      </c>
      <c r="CI184" s="37">
        <v>4812.2985514444445</v>
      </c>
      <c r="CJ184" s="2">
        <v>137.9331178888889</v>
      </c>
      <c r="CK184" s="2">
        <v>1.1111867777777775</v>
      </c>
      <c r="CL184" s="2">
        <v>3.052215111111111</v>
      </c>
      <c r="CM184" s="40">
        <f t="shared" si="2"/>
        <v>5.142857143</v>
      </c>
      <c r="CN184" s="41">
        <f t="shared" si="3"/>
        <v>5.111111111</v>
      </c>
      <c r="CO184" s="2">
        <v>6.0</v>
      </c>
      <c r="CP184" s="2">
        <v>6.0</v>
      </c>
      <c r="CQ184" s="2">
        <v>6.0</v>
      </c>
      <c r="CR184" s="2">
        <v>6.0</v>
      </c>
      <c r="CS184" s="2">
        <v>6.0</v>
      </c>
      <c r="CT184" s="2">
        <v>4.0</v>
      </c>
      <c r="CU184" s="2">
        <v>2.0</v>
      </c>
      <c r="CV184" s="2">
        <v>6.0</v>
      </c>
      <c r="CW184" s="2">
        <v>4.0</v>
      </c>
      <c r="CX184" s="2">
        <f t="shared" si="4"/>
        <v>7</v>
      </c>
      <c r="CY184" s="42" t="str">
        <f t="shared" si="60"/>
        <v>0</v>
      </c>
      <c r="CZ184" s="42" t="str">
        <f t="shared" si="6"/>
        <v>0</v>
      </c>
      <c r="DA184" s="2">
        <f t="shared" si="7"/>
        <v>2</v>
      </c>
      <c r="DB184" s="42" t="str">
        <f t="shared" si="62"/>
        <v>0</v>
      </c>
      <c r="DC184" s="42" t="str">
        <f t="shared" si="8"/>
        <v>0</v>
      </c>
      <c r="DD184" s="2">
        <v>0.0</v>
      </c>
      <c r="DE184" s="27">
        <v>1.0</v>
      </c>
      <c r="DF184" s="2">
        <v>1.0</v>
      </c>
      <c r="DG184" s="27">
        <v>2.0</v>
      </c>
      <c r="DH184" s="2">
        <v>1.0</v>
      </c>
      <c r="DI184" s="27">
        <v>2.0</v>
      </c>
      <c r="DJ184" s="2">
        <v>0.0</v>
      </c>
      <c r="DK184" s="27">
        <v>1.0</v>
      </c>
      <c r="DL184" s="2">
        <v>1.0</v>
      </c>
      <c r="DM184" s="27">
        <v>2.0</v>
      </c>
      <c r="DN184" s="2">
        <v>0.0</v>
      </c>
      <c r="DO184" s="27">
        <v>1.0</v>
      </c>
      <c r="DP184" s="2">
        <v>1.0</v>
      </c>
      <c r="DQ184" s="27">
        <v>2.0</v>
      </c>
      <c r="DR184" s="2">
        <v>1.0</v>
      </c>
      <c r="DS184" s="27">
        <v>2.0</v>
      </c>
      <c r="DT184" s="2">
        <v>0.0</v>
      </c>
      <c r="DU184" s="27">
        <v>1.0</v>
      </c>
      <c r="DV184" s="2">
        <v>2.0</v>
      </c>
      <c r="DW184" s="27">
        <v>3.0</v>
      </c>
      <c r="DX184" s="2">
        <v>1.0</v>
      </c>
      <c r="DY184" s="27">
        <v>2.0</v>
      </c>
      <c r="DZ184" s="2">
        <v>0.0</v>
      </c>
      <c r="EA184" s="27">
        <v>1.0</v>
      </c>
      <c r="EB184" s="2">
        <v>1.0</v>
      </c>
      <c r="EC184" s="27">
        <v>2.0</v>
      </c>
      <c r="ED184" s="2">
        <v>0.0</v>
      </c>
      <c r="EE184" s="27">
        <v>1.0</v>
      </c>
      <c r="EF184" s="2">
        <v>0.0</v>
      </c>
      <c r="EG184" s="27">
        <v>1.0</v>
      </c>
      <c r="EH184" s="2">
        <v>2.0</v>
      </c>
      <c r="EI184" s="27">
        <v>3.0</v>
      </c>
      <c r="EJ184" s="2" t="s">
        <v>199</v>
      </c>
      <c r="EK184" s="2" t="s">
        <v>585</v>
      </c>
      <c r="EL184" s="70">
        <v>4.0</v>
      </c>
      <c r="EM184" s="37">
        <v>2.0</v>
      </c>
      <c r="EN184" s="37">
        <v>2.0</v>
      </c>
      <c r="EO184" s="37">
        <v>1.0</v>
      </c>
      <c r="EP184" s="37">
        <v>1.0</v>
      </c>
      <c r="EQ184" s="37">
        <v>0.0</v>
      </c>
      <c r="ER184" s="37">
        <v>0.0</v>
      </c>
      <c r="ES184" s="2"/>
      <c r="ET184" s="2"/>
      <c r="EU184" s="2"/>
      <c r="EV184" s="2"/>
      <c r="EW184" s="37">
        <v>2.0</v>
      </c>
      <c r="EX184" s="2" t="s">
        <v>201</v>
      </c>
      <c r="EY184" s="46">
        <v>41214.0</v>
      </c>
      <c r="EZ184" s="2" t="s">
        <v>196</v>
      </c>
      <c r="FA184" s="2" t="s">
        <v>258</v>
      </c>
      <c r="FB184" s="2" t="s">
        <v>326</v>
      </c>
      <c r="FC184" s="2" t="s">
        <v>205</v>
      </c>
      <c r="FD184" s="2" t="s">
        <v>205</v>
      </c>
      <c r="FE184" s="37">
        <v>0.0</v>
      </c>
      <c r="FF184" s="37">
        <v>0.0</v>
      </c>
      <c r="FG184" s="37">
        <v>0.0</v>
      </c>
      <c r="FH184" s="37">
        <v>0.0</v>
      </c>
      <c r="FI184" s="37">
        <v>0.0</v>
      </c>
      <c r="FJ184" s="37">
        <v>0.0</v>
      </c>
      <c r="FK184" s="37">
        <v>1.0</v>
      </c>
      <c r="FL184" s="2"/>
      <c r="FM184" s="2" t="s">
        <v>205</v>
      </c>
      <c r="FN184" s="37">
        <v>0.0</v>
      </c>
      <c r="FO184" s="37">
        <v>0.0</v>
      </c>
      <c r="FP184" s="37">
        <v>0.0</v>
      </c>
      <c r="FQ184" s="37">
        <v>0.0</v>
      </c>
      <c r="FR184" s="37">
        <v>0.0</v>
      </c>
      <c r="FS184" s="37">
        <v>0.0</v>
      </c>
      <c r="FT184" s="37">
        <v>1.0</v>
      </c>
      <c r="FU184" s="2"/>
      <c r="FV184" s="2" t="s">
        <v>280</v>
      </c>
      <c r="FW184" s="37">
        <v>0.0</v>
      </c>
      <c r="FX184" s="37">
        <v>1.0</v>
      </c>
      <c r="FY184" s="37">
        <v>0.0</v>
      </c>
      <c r="FZ184" s="37">
        <v>0.0</v>
      </c>
      <c r="GA184" s="37">
        <v>2.0</v>
      </c>
      <c r="GB184" s="2" t="s">
        <v>298</v>
      </c>
      <c r="GC184" s="2" t="s">
        <v>243</v>
      </c>
      <c r="GD184" s="37">
        <v>4.0</v>
      </c>
      <c r="GE184" s="2"/>
      <c r="GF184" s="2" t="s">
        <v>209</v>
      </c>
      <c r="GG184" s="2"/>
      <c r="GH184" s="45">
        <v>3.0</v>
      </c>
      <c r="GI184" s="45">
        <v>0.0</v>
      </c>
      <c r="GJ184" s="45">
        <v>5.0</v>
      </c>
      <c r="GK184" s="45">
        <v>4.0</v>
      </c>
      <c r="GL184" s="45">
        <f t="shared" si="52"/>
        <v>3</v>
      </c>
      <c r="GM184" s="45">
        <f t="shared" si="53"/>
        <v>9</v>
      </c>
    </row>
    <row r="185" ht="15.75" customHeight="1">
      <c r="A185" s="1">
        <v>231.0</v>
      </c>
      <c r="B185" s="2" t="s">
        <v>564</v>
      </c>
      <c r="D185" s="2" t="s">
        <v>678</v>
      </c>
      <c r="E185" s="2" t="s">
        <v>679</v>
      </c>
      <c r="F185" s="79">
        <v>1.0</v>
      </c>
      <c r="G185" s="2" t="s">
        <v>196</v>
      </c>
      <c r="H185" s="2" t="s">
        <v>583</v>
      </c>
      <c r="I185" s="81">
        <v>1.0</v>
      </c>
      <c r="J185" s="81">
        <v>10.0</v>
      </c>
      <c r="K185" s="2" t="s">
        <v>656</v>
      </c>
      <c r="L185" s="82">
        <v>8411.0</v>
      </c>
      <c r="M185" s="2">
        <v>1401.8</v>
      </c>
      <c r="N185" s="29">
        <v>1.92263763579</v>
      </c>
      <c r="O185" s="30">
        <v>0.2789224063975154</v>
      </c>
      <c r="P185" s="30">
        <v>0.3667608487</v>
      </c>
      <c r="Q185" s="2">
        <v>3.144695</v>
      </c>
      <c r="R185" s="2">
        <v>532271.176849</v>
      </c>
      <c r="S185" s="2">
        <v>1088.287717</v>
      </c>
      <c r="T185" s="2">
        <v>1.02223</v>
      </c>
      <c r="U185" s="2">
        <v>2.710228</v>
      </c>
      <c r="V185" s="2">
        <v>5703.752412</v>
      </c>
      <c r="W185" s="2">
        <v>163.82939</v>
      </c>
      <c r="X185" s="2">
        <v>1.238033</v>
      </c>
      <c r="Y185" s="2">
        <v>3.526977</v>
      </c>
      <c r="Z185" s="2">
        <v>1184.318328</v>
      </c>
      <c r="AA185" s="2">
        <v>78.730504</v>
      </c>
      <c r="AB185" s="2">
        <v>1.195835</v>
      </c>
      <c r="AC185" s="2">
        <v>3.44479</v>
      </c>
      <c r="AD185" s="2">
        <v>6825.279743</v>
      </c>
      <c r="AE185" s="2">
        <v>181.171887</v>
      </c>
      <c r="AF185" s="2">
        <v>1.146156</v>
      </c>
      <c r="AG185" s="2">
        <v>3.189449</v>
      </c>
      <c r="AH185" s="31">
        <v>0.075</v>
      </c>
      <c r="AI185" s="29">
        <v>6.155992844042596</v>
      </c>
      <c r="AJ185" s="30">
        <v>0.23272624641211578</v>
      </c>
      <c r="AK185" s="30">
        <v>0.3785970846802273</v>
      </c>
      <c r="AL185" s="80">
        <v>3.020057</v>
      </c>
      <c r="AM185" s="80">
        <v>569075.249284</v>
      </c>
      <c r="AN185" s="80">
        <v>1129.940768</v>
      </c>
      <c r="AO185" s="80">
        <v>0.962696</v>
      </c>
      <c r="AP185" s="80">
        <v>2.638458</v>
      </c>
      <c r="AQ185" s="80">
        <v>3285.535817</v>
      </c>
      <c r="AR185" s="80">
        <v>119.800607</v>
      </c>
      <c r="AS185" s="80">
        <v>1.171955</v>
      </c>
      <c r="AT185" s="80">
        <v>3.403961</v>
      </c>
      <c r="AU185" s="80">
        <v>5228.614136</v>
      </c>
      <c r="AV185" s="80">
        <v>59.826287</v>
      </c>
      <c r="AW185" s="80">
        <v>3.264673</v>
      </c>
      <c r="AX185" s="80">
        <v>1.142166</v>
      </c>
      <c r="AY185" s="80">
        <v>825.129895</v>
      </c>
      <c r="AZ185" s="80">
        <v>140.359614</v>
      </c>
      <c r="BA185" s="80">
        <v>1.100562</v>
      </c>
      <c r="BB185" s="80">
        <v>3.033242</v>
      </c>
      <c r="BC185" s="31">
        <v>0.0985</v>
      </c>
      <c r="BD185" s="32">
        <v>0.09</v>
      </c>
      <c r="BE185" s="31">
        <v>0.075</v>
      </c>
      <c r="BF185" s="31">
        <v>0.109</v>
      </c>
      <c r="BG185" s="31">
        <v>0.102</v>
      </c>
      <c r="BH185" s="31">
        <v>0.097</v>
      </c>
      <c r="BI185" s="33">
        <v>0.087</v>
      </c>
      <c r="BJ185" s="34"/>
      <c r="BK185" s="34"/>
      <c r="BL185" s="34"/>
      <c r="BM185" s="34"/>
      <c r="BN185" s="34"/>
      <c r="BO185" s="34"/>
      <c r="BP185" s="34"/>
      <c r="BQ185" s="35">
        <f t="shared" si="1"/>
        <v>6</v>
      </c>
      <c r="BR185" s="101">
        <v>1.7029556615017913</v>
      </c>
      <c r="BS185" s="102">
        <v>0.2678389824556075</v>
      </c>
      <c r="BT185" s="103">
        <v>0.42690918105647724</v>
      </c>
      <c r="BU185" s="39">
        <v>0.093</v>
      </c>
      <c r="BV185" s="104">
        <v>3.2318534999999997</v>
      </c>
      <c r="BW185" s="104">
        <v>739.5143021666667</v>
      </c>
      <c r="BX185" s="104">
        <v>59.16671799999998</v>
      </c>
      <c r="BY185" s="104">
        <v>1.1395243333333334</v>
      </c>
      <c r="BZ185" s="104">
        <v>3.3144959999999997</v>
      </c>
      <c r="CA185" s="37">
        <v>761690.0853444999</v>
      </c>
      <c r="CB185" s="37">
        <v>1177.6943241666668</v>
      </c>
      <c r="CC185" s="37">
        <v>0.987654</v>
      </c>
      <c r="CD185" s="37">
        <v>2.6654405</v>
      </c>
      <c r="CE185" s="37">
        <v>3842.230213166666</v>
      </c>
      <c r="CF185" s="37">
        <v>131.59725266666666</v>
      </c>
      <c r="CG185" s="37">
        <v>1.1853391666666666</v>
      </c>
      <c r="CH185" s="37">
        <v>3.4247666666666667</v>
      </c>
      <c r="CI185" s="37">
        <v>4637.844787833334</v>
      </c>
      <c r="CJ185" s="2">
        <v>141.229979</v>
      </c>
      <c r="CK185" s="2">
        <v>1.1073313333333334</v>
      </c>
      <c r="CL185" s="2">
        <v>3.0772114999999993</v>
      </c>
      <c r="CM185" s="40">
        <f t="shared" si="2"/>
        <v>4.285714286</v>
      </c>
      <c r="CN185" s="41">
        <f t="shared" si="3"/>
        <v>4.444444444</v>
      </c>
      <c r="CO185" s="2">
        <v>4.0</v>
      </c>
      <c r="CP185" s="2">
        <v>4.0</v>
      </c>
      <c r="CQ185" s="2">
        <v>5.0</v>
      </c>
      <c r="CR185" s="2">
        <v>2.0</v>
      </c>
      <c r="CS185" s="2">
        <v>5.0</v>
      </c>
      <c r="CT185" s="2">
        <v>5.0</v>
      </c>
      <c r="CU185" s="2">
        <v>5.0</v>
      </c>
      <c r="CV185" s="2">
        <v>5.0</v>
      </c>
      <c r="CW185" s="2">
        <v>5.0</v>
      </c>
      <c r="CX185" s="2">
        <f t="shared" si="4"/>
        <v>4</v>
      </c>
      <c r="CY185" s="42" t="str">
        <f t="shared" si="60"/>
        <v>0</v>
      </c>
      <c r="CZ185" s="42" t="str">
        <f t="shared" si="6"/>
        <v>0</v>
      </c>
      <c r="DA185" s="2">
        <f t="shared" si="7"/>
        <v>3</v>
      </c>
      <c r="DB185" s="42" t="str">
        <f t="shared" si="62"/>
        <v>1</v>
      </c>
      <c r="DC185" s="42" t="str">
        <f t="shared" si="8"/>
        <v>0</v>
      </c>
      <c r="DD185" s="2">
        <v>1.0</v>
      </c>
      <c r="DE185" s="27">
        <v>2.0</v>
      </c>
      <c r="DF185" s="2">
        <v>1.0</v>
      </c>
      <c r="DG185" s="27">
        <v>2.0</v>
      </c>
      <c r="DH185" s="2">
        <v>0.0</v>
      </c>
      <c r="DI185" s="27">
        <v>1.0</v>
      </c>
      <c r="DJ185" s="2">
        <v>0.0</v>
      </c>
      <c r="DK185" s="27">
        <v>1.0</v>
      </c>
      <c r="DL185" s="2">
        <v>0.0</v>
      </c>
      <c r="DM185" s="27">
        <v>1.0</v>
      </c>
      <c r="DN185" s="2">
        <v>1.0</v>
      </c>
      <c r="DO185" s="27">
        <v>2.0</v>
      </c>
      <c r="DP185" s="2">
        <v>1.0</v>
      </c>
      <c r="DQ185" s="27">
        <v>2.0</v>
      </c>
      <c r="DR185" s="2">
        <v>0.0</v>
      </c>
      <c r="DS185" s="27">
        <v>1.0</v>
      </c>
      <c r="DT185" s="2">
        <v>0.0</v>
      </c>
      <c r="DU185" s="27">
        <v>1.0</v>
      </c>
      <c r="DV185" s="2">
        <v>0.0</v>
      </c>
      <c r="DW185" s="27">
        <v>1.0</v>
      </c>
      <c r="DX185" s="2">
        <v>1.0</v>
      </c>
      <c r="DY185" s="27">
        <v>2.0</v>
      </c>
      <c r="DZ185" s="2">
        <v>0.0</v>
      </c>
      <c r="EA185" s="27">
        <v>1.0</v>
      </c>
      <c r="EB185" s="2">
        <v>2.0</v>
      </c>
      <c r="EC185" s="27">
        <v>3.0</v>
      </c>
      <c r="ED185" s="2">
        <v>0.0</v>
      </c>
      <c r="EE185" s="27">
        <v>1.0</v>
      </c>
      <c r="EF185" s="2">
        <v>0.0</v>
      </c>
      <c r="EG185" s="27">
        <v>1.0</v>
      </c>
      <c r="EH185" s="2">
        <v>2.0</v>
      </c>
      <c r="EI185" s="27">
        <v>3.0</v>
      </c>
      <c r="EJ185" s="2" t="s">
        <v>199</v>
      </c>
      <c r="EK185" s="2" t="s">
        <v>585</v>
      </c>
      <c r="EL185" s="37">
        <v>4.0</v>
      </c>
      <c r="EM185" s="37">
        <v>2.0</v>
      </c>
      <c r="EN185" s="37">
        <v>0.0</v>
      </c>
      <c r="EO185" s="37">
        <v>0.0</v>
      </c>
      <c r="EP185" s="37">
        <v>1.0</v>
      </c>
      <c r="EQ185" s="37">
        <v>1.0</v>
      </c>
      <c r="ER185" s="37">
        <v>1.0</v>
      </c>
      <c r="ES185" s="2"/>
      <c r="ET185" s="2"/>
      <c r="EU185" s="2"/>
      <c r="EV185" s="2"/>
      <c r="EW185" s="37">
        <v>2.0</v>
      </c>
      <c r="EX185" s="2" t="s">
        <v>201</v>
      </c>
      <c r="EY185" s="43">
        <v>41153.0</v>
      </c>
      <c r="EZ185" s="2" t="s">
        <v>196</v>
      </c>
      <c r="FA185" s="2" t="s">
        <v>262</v>
      </c>
      <c r="FB185" s="2" t="s">
        <v>203</v>
      </c>
      <c r="FC185" s="2" t="s">
        <v>205</v>
      </c>
      <c r="FD185" s="2" t="s">
        <v>205</v>
      </c>
      <c r="FE185" s="37">
        <v>0.0</v>
      </c>
      <c r="FF185" s="37">
        <v>0.0</v>
      </c>
      <c r="FG185" s="37">
        <v>1.0</v>
      </c>
      <c r="FH185" s="37">
        <v>0.0</v>
      </c>
      <c r="FI185" s="37">
        <v>0.0</v>
      </c>
      <c r="FJ185" s="37">
        <v>0.0</v>
      </c>
      <c r="FK185" s="37">
        <v>1.0</v>
      </c>
      <c r="FL185" s="2"/>
      <c r="FM185" s="2" t="s">
        <v>205</v>
      </c>
      <c r="FN185" s="37">
        <v>0.0</v>
      </c>
      <c r="FO185" s="37">
        <v>0.0</v>
      </c>
      <c r="FP185" s="37">
        <v>1.0</v>
      </c>
      <c r="FQ185" s="37">
        <v>0.0</v>
      </c>
      <c r="FR185" s="37">
        <v>0.0</v>
      </c>
      <c r="FS185" s="37">
        <v>0.0</v>
      </c>
      <c r="FT185" s="37">
        <v>1.0</v>
      </c>
      <c r="FU185" s="2"/>
      <c r="FV185" s="2" t="s">
        <v>280</v>
      </c>
      <c r="FW185" s="37">
        <v>0.0</v>
      </c>
      <c r="FX185" s="37">
        <v>1.0</v>
      </c>
      <c r="FY185" s="37">
        <v>0.0</v>
      </c>
      <c r="FZ185" s="37">
        <v>0.0</v>
      </c>
      <c r="GA185" s="37">
        <v>1.0</v>
      </c>
      <c r="GB185" s="2" t="s">
        <v>270</v>
      </c>
      <c r="GC185" s="2" t="s">
        <v>263</v>
      </c>
      <c r="GD185" s="37">
        <v>4.0</v>
      </c>
      <c r="GE185" s="2"/>
      <c r="GF185" s="2" t="s">
        <v>286</v>
      </c>
      <c r="GG185" s="2" t="s">
        <v>680</v>
      </c>
      <c r="GH185" s="45">
        <v>2.0</v>
      </c>
      <c r="GI185" s="45">
        <v>0.0</v>
      </c>
      <c r="GJ185" s="45">
        <v>3.0</v>
      </c>
      <c r="GK185" s="45">
        <v>0.0</v>
      </c>
      <c r="GL185" s="45">
        <f t="shared" si="52"/>
        <v>2</v>
      </c>
      <c r="GM185" s="45">
        <f t="shared" si="53"/>
        <v>3</v>
      </c>
    </row>
    <row r="186" ht="15.75" customHeight="1">
      <c r="A186" s="1">
        <v>232.0</v>
      </c>
      <c r="B186" s="2" t="s">
        <v>246</v>
      </c>
      <c r="C186" s="2" t="s">
        <v>488</v>
      </c>
      <c r="D186" s="2" t="s">
        <v>400</v>
      </c>
      <c r="E186" s="2" t="s">
        <v>681</v>
      </c>
      <c r="F186" s="79">
        <v>2.0</v>
      </c>
      <c r="G186" s="2" t="s">
        <v>214</v>
      </c>
      <c r="H186" s="2" t="s">
        <v>583</v>
      </c>
      <c r="I186" s="81">
        <v>1.0</v>
      </c>
      <c r="J186" s="81">
        <v>10.0</v>
      </c>
      <c r="K186" s="2" t="s">
        <v>656</v>
      </c>
      <c r="L186" s="82">
        <v>81777.0</v>
      </c>
      <c r="M186" s="2">
        <v>11682.4</v>
      </c>
      <c r="N186" s="29">
        <v>1.79033891352</v>
      </c>
      <c r="O186" s="30">
        <v>0.2946195879200711</v>
      </c>
      <c r="P186" s="30">
        <v>0.4135046249</v>
      </c>
      <c r="Q186" s="2">
        <v>3.049296</v>
      </c>
      <c r="R186" s="2">
        <v>588977.278169</v>
      </c>
      <c r="S186" s="2">
        <v>1125.532234</v>
      </c>
      <c r="T186" s="2">
        <v>0.996628</v>
      </c>
      <c r="U186" s="2">
        <v>2.734534</v>
      </c>
      <c r="V186" s="2">
        <v>3234.028169</v>
      </c>
      <c r="W186" s="2">
        <v>119.381282</v>
      </c>
      <c r="X186" s="2">
        <v>1.178013</v>
      </c>
      <c r="Y186" s="2">
        <v>3.408392</v>
      </c>
      <c r="Z186" s="2">
        <v>868.746479</v>
      </c>
      <c r="AA186" s="2">
        <v>64.1809</v>
      </c>
      <c r="AB186" s="2">
        <v>1.144072</v>
      </c>
      <c r="AC186" s="2">
        <v>3.300506</v>
      </c>
      <c r="AD186" s="2">
        <v>5232.035211</v>
      </c>
      <c r="AE186" s="2">
        <v>145.175603</v>
      </c>
      <c r="AF186" s="2">
        <v>1.10375</v>
      </c>
      <c r="AG186" s="2">
        <v>3.052734</v>
      </c>
      <c r="AH186" s="31">
        <v>0.09</v>
      </c>
      <c r="AI186" s="29">
        <v>6.593511837030254</v>
      </c>
      <c r="AJ186" s="30">
        <v>0.24651781152167762</v>
      </c>
      <c r="AK186" s="30">
        <v>0.41404949115723266</v>
      </c>
      <c r="AL186" s="80">
        <v>3.130522</v>
      </c>
      <c r="AM186" s="80">
        <v>752041.49498</v>
      </c>
      <c r="AN186" s="80">
        <v>1180.66643</v>
      </c>
      <c r="AO186" s="80">
        <v>0.985609</v>
      </c>
      <c r="AP186" s="80">
        <v>2.66712</v>
      </c>
      <c r="AQ186" s="80">
        <v>3683.792169</v>
      </c>
      <c r="AR186" s="80">
        <v>126.974761</v>
      </c>
      <c r="AS186" s="80">
        <v>1.191427</v>
      </c>
      <c r="AT186" s="80">
        <v>3.418751</v>
      </c>
      <c r="AU186" s="80">
        <v>5187.051205</v>
      </c>
      <c r="AV186" s="80">
        <v>61.167219</v>
      </c>
      <c r="AW186" s="80">
        <v>3.299461</v>
      </c>
      <c r="AX186" s="80">
        <v>1.152782</v>
      </c>
      <c r="AY186" s="80">
        <v>820.420683</v>
      </c>
      <c r="AZ186" s="80">
        <v>143.789801</v>
      </c>
      <c r="BA186" s="80">
        <v>1.120164</v>
      </c>
      <c r="BB186" s="80">
        <v>3.074168</v>
      </c>
      <c r="BC186" s="31">
        <v>0.088</v>
      </c>
      <c r="BD186" s="32">
        <v>0.09</v>
      </c>
      <c r="BE186" s="31">
        <v>0.09</v>
      </c>
      <c r="BF186" s="31">
        <v>0.109</v>
      </c>
      <c r="BG186" s="31">
        <v>0.098</v>
      </c>
      <c r="BH186" s="31">
        <v>0.103</v>
      </c>
      <c r="BI186" s="33">
        <v>0.112</v>
      </c>
      <c r="BJ186" s="33">
        <v>0.095</v>
      </c>
      <c r="BK186" s="33">
        <v>0.102</v>
      </c>
      <c r="BL186" s="33">
        <v>0.086</v>
      </c>
      <c r="BM186" s="33">
        <v>0.087</v>
      </c>
      <c r="BN186" s="33">
        <v>0.085</v>
      </c>
      <c r="BO186" s="34"/>
      <c r="BP186" s="34"/>
      <c r="BQ186" s="35">
        <f t="shared" si="1"/>
        <v>11</v>
      </c>
      <c r="BR186" s="101">
        <v>1.567985027324117</v>
      </c>
      <c r="BS186" s="102">
        <v>0.2551099354041167</v>
      </c>
      <c r="BT186" s="103">
        <v>0.4401444516382644</v>
      </c>
      <c r="BU186" s="39">
        <v>0.096</v>
      </c>
      <c r="BV186" s="104">
        <v>3.135462090909091</v>
      </c>
      <c r="BW186" s="104">
        <v>685.0337297272727</v>
      </c>
      <c r="BX186" s="104">
        <v>53.63709872727272</v>
      </c>
      <c r="BY186" s="104">
        <v>1.128464181818182</v>
      </c>
      <c r="BZ186" s="104">
        <v>3.258532363636364</v>
      </c>
      <c r="CA186" s="37">
        <v>827115.8166292728</v>
      </c>
      <c r="CB186" s="37">
        <v>1178.013623181818</v>
      </c>
      <c r="CC186" s="37">
        <v>0.9787062727272726</v>
      </c>
      <c r="CD186" s="37">
        <v>2.6656209090909084</v>
      </c>
      <c r="CE186" s="37">
        <v>2942.827681545455</v>
      </c>
      <c r="CF186" s="37">
        <v>114.17795081818181</v>
      </c>
      <c r="CG186" s="37">
        <v>1.1673243636363635</v>
      </c>
      <c r="CH186" s="37">
        <v>3.3823703636363636</v>
      </c>
      <c r="CI186" s="37">
        <v>4380.446516727273</v>
      </c>
      <c r="CJ186" s="2">
        <v>125.94135509090907</v>
      </c>
      <c r="CK186" s="2">
        <v>1.098126909090909</v>
      </c>
      <c r="CL186" s="2">
        <v>3.0217412727272728</v>
      </c>
      <c r="CM186" s="40">
        <f t="shared" si="2"/>
        <v>3.857142857</v>
      </c>
      <c r="CN186" s="41">
        <f t="shared" si="3"/>
        <v>4.111111111</v>
      </c>
      <c r="CO186" s="2">
        <v>6.0</v>
      </c>
      <c r="CP186" s="2">
        <v>2.0</v>
      </c>
      <c r="CQ186" s="2">
        <v>1.0</v>
      </c>
      <c r="CR186" s="2">
        <v>1.0</v>
      </c>
      <c r="CS186" s="2">
        <v>6.0</v>
      </c>
      <c r="CT186" s="2">
        <v>5.0</v>
      </c>
      <c r="CU186" s="2">
        <v>6.0</v>
      </c>
      <c r="CV186" s="2">
        <v>6.0</v>
      </c>
      <c r="CW186" s="2">
        <v>4.0</v>
      </c>
      <c r="CX186" s="2">
        <f t="shared" si="4"/>
        <v>8</v>
      </c>
      <c r="CY186" s="42" t="str">
        <f t="shared" si="60"/>
        <v>0</v>
      </c>
      <c r="CZ186" s="42" t="str">
        <f t="shared" si="6"/>
        <v>0</v>
      </c>
      <c r="DA186" s="2">
        <f t="shared" si="7"/>
        <v>4</v>
      </c>
      <c r="DB186" s="42">
        <v>2.0</v>
      </c>
      <c r="DC186" s="42" t="str">
        <f t="shared" si="8"/>
        <v>1</v>
      </c>
      <c r="DD186" s="2">
        <v>1.0</v>
      </c>
      <c r="DE186" s="27">
        <v>2.0</v>
      </c>
      <c r="DF186" s="2">
        <v>2.0</v>
      </c>
      <c r="DG186" s="27">
        <v>3.0</v>
      </c>
      <c r="DH186" s="2">
        <v>0.0</v>
      </c>
      <c r="DI186" s="27">
        <v>1.0</v>
      </c>
      <c r="DJ186" s="2">
        <v>0.0</v>
      </c>
      <c r="DK186" s="27">
        <v>1.0</v>
      </c>
      <c r="DL186" s="2">
        <v>1.0</v>
      </c>
      <c r="DM186" s="27">
        <v>2.0</v>
      </c>
      <c r="DN186" s="2">
        <v>0.0</v>
      </c>
      <c r="DO186" s="27">
        <v>1.0</v>
      </c>
      <c r="DP186" s="2">
        <v>1.0</v>
      </c>
      <c r="DQ186" s="27">
        <v>2.0</v>
      </c>
      <c r="DR186" s="2">
        <v>2.0</v>
      </c>
      <c r="DS186" s="27">
        <v>3.0</v>
      </c>
      <c r="DT186" s="2">
        <v>1.0</v>
      </c>
      <c r="DU186" s="27">
        <v>2.0</v>
      </c>
      <c r="DV186" s="2">
        <v>0.0</v>
      </c>
      <c r="DW186" s="27">
        <v>1.0</v>
      </c>
      <c r="DX186" s="2">
        <v>2.0</v>
      </c>
      <c r="DY186" s="27">
        <v>3.0</v>
      </c>
      <c r="DZ186" s="2">
        <v>0.0</v>
      </c>
      <c r="EA186" s="27">
        <v>1.0</v>
      </c>
      <c r="EB186" s="2">
        <v>2.0</v>
      </c>
      <c r="EC186" s="27">
        <v>3.0</v>
      </c>
      <c r="ED186" s="2">
        <v>1.0</v>
      </c>
      <c r="EE186" s="27">
        <v>2.0</v>
      </c>
      <c r="EF186" s="2">
        <v>1.0</v>
      </c>
      <c r="EG186" s="27">
        <v>2.0</v>
      </c>
      <c r="EH186" s="2">
        <v>0.0</v>
      </c>
      <c r="EI186" s="27">
        <v>1.0</v>
      </c>
      <c r="EJ186" s="2" t="s">
        <v>199</v>
      </c>
      <c r="EK186" s="2" t="s">
        <v>587</v>
      </c>
      <c r="EL186" s="37">
        <v>4.0</v>
      </c>
      <c r="EM186" s="37">
        <v>2.0</v>
      </c>
      <c r="EN186" s="37">
        <v>0.0</v>
      </c>
      <c r="EO186" s="37">
        <v>0.0</v>
      </c>
      <c r="EP186" s="37">
        <v>1.0</v>
      </c>
      <c r="EQ186" s="37">
        <v>1.0</v>
      </c>
      <c r="ER186" s="37">
        <v>1.0</v>
      </c>
      <c r="ES186" s="2"/>
      <c r="ET186" s="2"/>
      <c r="EU186" s="2"/>
      <c r="EV186" s="2"/>
      <c r="EW186" s="37">
        <v>2.0</v>
      </c>
      <c r="EX186" s="2" t="s">
        <v>201</v>
      </c>
      <c r="EY186" s="46">
        <v>41244.0</v>
      </c>
      <c r="EZ186" s="2" t="s">
        <v>214</v>
      </c>
      <c r="FA186" s="2" t="s">
        <v>202</v>
      </c>
      <c r="FB186" s="2" t="s">
        <v>233</v>
      </c>
      <c r="FC186" s="2" t="s">
        <v>205</v>
      </c>
      <c r="FD186" s="2" t="s">
        <v>205</v>
      </c>
      <c r="FE186" s="37">
        <v>0.0</v>
      </c>
      <c r="FF186" s="37">
        <v>0.0</v>
      </c>
      <c r="FG186" s="37">
        <v>0.0</v>
      </c>
      <c r="FH186" s="37">
        <v>0.0</v>
      </c>
      <c r="FI186" s="37">
        <v>0.0</v>
      </c>
      <c r="FJ186" s="37">
        <v>0.0</v>
      </c>
      <c r="FK186" s="37">
        <v>1.0</v>
      </c>
      <c r="FL186" s="2"/>
      <c r="FM186" s="2" t="s">
        <v>205</v>
      </c>
      <c r="FN186" s="37">
        <v>0.0</v>
      </c>
      <c r="FO186" s="37">
        <v>0.0</v>
      </c>
      <c r="FP186" s="37">
        <v>0.0</v>
      </c>
      <c r="FQ186" s="37">
        <v>0.0</v>
      </c>
      <c r="FR186" s="37">
        <v>0.0</v>
      </c>
      <c r="FS186" s="37">
        <v>0.0</v>
      </c>
      <c r="FT186" s="37">
        <v>1.0</v>
      </c>
      <c r="FU186" s="2"/>
      <c r="FV186" s="2" t="s">
        <v>280</v>
      </c>
      <c r="FW186" s="37">
        <v>0.0</v>
      </c>
      <c r="FX186" s="37">
        <v>0.0</v>
      </c>
      <c r="FY186" s="37">
        <v>1.0</v>
      </c>
      <c r="FZ186" s="37">
        <v>0.0</v>
      </c>
      <c r="GA186" s="37">
        <v>1.0</v>
      </c>
      <c r="GB186" s="2" t="s">
        <v>270</v>
      </c>
      <c r="GC186" s="2" t="s">
        <v>208</v>
      </c>
      <c r="GD186" s="37">
        <v>4.0</v>
      </c>
      <c r="GE186" s="2"/>
      <c r="GF186" s="2" t="s">
        <v>209</v>
      </c>
      <c r="GG186" s="2"/>
      <c r="GH186" s="45">
        <v>5.0</v>
      </c>
      <c r="GI186" s="45">
        <v>0.0</v>
      </c>
      <c r="GJ186" s="45">
        <v>5.0</v>
      </c>
      <c r="GK186" s="45">
        <v>3.0</v>
      </c>
      <c r="GL186" s="45">
        <f t="shared" si="52"/>
        <v>5</v>
      </c>
      <c r="GM186" s="45">
        <f t="shared" si="53"/>
        <v>8</v>
      </c>
    </row>
    <row r="187" ht="15.75" customHeight="1">
      <c r="A187" s="1">
        <v>233.0</v>
      </c>
      <c r="B187" s="2" t="s">
        <v>682</v>
      </c>
      <c r="D187" s="2" t="s">
        <v>669</v>
      </c>
      <c r="E187" s="2" t="s">
        <v>683</v>
      </c>
      <c r="F187" s="79">
        <v>1.0</v>
      </c>
      <c r="G187" s="2" t="s">
        <v>196</v>
      </c>
      <c r="H187" s="2" t="s">
        <v>583</v>
      </c>
      <c r="I187" s="81">
        <v>1.0</v>
      </c>
      <c r="J187" s="81">
        <v>10.0</v>
      </c>
      <c r="K187" s="2" t="s">
        <v>684</v>
      </c>
      <c r="L187" s="82">
        <v>14126.0</v>
      </c>
      <c r="M187" s="2">
        <v>2354.3</v>
      </c>
      <c r="N187" s="29">
        <v>1.76438181603</v>
      </c>
      <c r="O187" s="30">
        <v>0.31409986237431425</v>
      </c>
      <c r="P187" s="30">
        <v>0.4320965304</v>
      </c>
      <c r="Q187" s="2">
        <v>3.028269</v>
      </c>
      <c r="R187" s="2">
        <v>608487.784452</v>
      </c>
      <c r="S187" s="2">
        <v>1129.940561</v>
      </c>
      <c r="T187" s="2">
        <v>0.993802</v>
      </c>
      <c r="U187" s="2">
        <v>2.737411</v>
      </c>
      <c r="V187" s="2">
        <v>3109.75265</v>
      </c>
      <c r="W187" s="2">
        <v>119.300576</v>
      </c>
      <c r="X187" s="2">
        <v>1.165934</v>
      </c>
      <c r="Y187" s="2">
        <v>3.399917</v>
      </c>
      <c r="Z187" s="2">
        <v>856.088339</v>
      </c>
      <c r="AA187" s="2">
        <v>62.651864</v>
      </c>
      <c r="AB187" s="2">
        <v>1.13759</v>
      </c>
      <c r="AC187" s="2">
        <v>3.288154</v>
      </c>
      <c r="AD187" s="2">
        <v>5118.784452</v>
      </c>
      <c r="AE187" s="2">
        <v>142.39511</v>
      </c>
      <c r="AF187" s="2">
        <v>1.097894</v>
      </c>
      <c r="AG187" s="2">
        <v>3.047875</v>
      </c>
      <c r="AH187" s="31">
        <v>0.09</v>
      </c>
      <c r="AI187" s="29">
        <v>6.491993002261147</v>
      </c>
      <c r="AJ187" s="30">
        <v>0.23981981153943088</v>
      </c>
      <c r="AK187" s="30">
        <v>0.4161353687480629</v>
      </c>
      <c r="AL187" s="80">
        <v>3.163099</v>
      </c>
      <c r="AM187" s="80">
        <v>769876.66157</v>
      </c>
      <c r="AN187" s="80">
        <v>1185.707636</v>
      </c>
      <c r="AO187" s="80">
        <v>0.98619</v>
      </c>
      <c r="AP187" s="80">
        <v>2.669968</v>
      </c>
      <c r="AQ187" s="80">
        <v>3621.039755</v>
      </c>
      <c r="AR187" s="80">
        <v>125.704735</v>
      </c>
      <c r="AS187" s="80">
        <v>1.18983</v>
      </c>
      <c r="AT187" s="80">
        <v>3.414602</v>
      </c>
      <c r="AU187" s="80">
        <v>5175.449541</v>
      </c>
      <c r="AV187" s="80">
        <v>60.677402</v>
      </c>
      <c r="AW187" s="80">
        <v>3.291245</v>
      </c>
      <c r="AX187" s="80">
        <v>1.150407</v>
      </c>
      <c r="AY187" s="80">
        <v>816.407747</v>
      </c>
      <c r="AZ187" s="80">
        <v>142.559242</v>
      </c>
      <c r="BA187" s="80">
        <v>1.12151</v>
      </c>
      <c r="BB187" s="80">
        <v>3.070334</v>
      </c>
      <c r="BC187" s="31">
        <v>0.0895</v>
      </c>
      <c r="BD187" s="32">
        <v>0.09</v>
      </c>
      <c r="BE187" s="31">
        <v>0.09</v>
      </c>
      <c r="BF187" s="31">
        <v>0.106</v>
      </c>
      <c r="BG187" s="31">
        <v>0.087</v>
      </c>
      <c r="BH187" s="34"/>
      <c r="BI187" s="34"/>
      <c r="BJ187" s="34"/>
      <c r="BK187" s="34"/>
      <c r="BL187" s="34"/>
      <c r="BM187" s="34"/>
      <c r="BN187" s="34"/>
      <c r="BO187" s="34"/>
      <c r="BP187" s="34"/>
      <c r="BQ187" s="35">
        <f t="shared" si="1"/>
        <v>4</v>
      </c>
      <c r="BR187" s="101">
        <v>1.618897691332106</v>
      </c>
      <c r="BS187" s="102">
        <v>0.26074720395941303</v>
      </c>
      <c r="BT187" s="103">
        <v>0.433934152930379</v>
      </c>
      <c r="BU187" s="39">
        <v>0.093</v>
      </c>
      <c r="BV187" s="104">
        <v>3.1800414999999997</v>
      </c>
      <c r="BW187" s="104">
        <v>697.20295075</v>
      </c>
      <c r="BX187" s="104">
        <v>55.830883</v>
      </c>
      <c r="BY187" s="104">
        <v>1.13111875</v>
      </c>
      <c r="BZ187" s="104">
        <v>3.26649625</v>
      </c>
      <c r="CA187" s="37">
        <v>788012.39997125</v>
      </c>
      <c r="CB187" s="37">
        <v>1206.83168325</v>
      </c>
      <c r="CC187" s="37">
        <v>0.98101825</v>
      </c>
      <c r="CD187" s="37">
        <v>2.6819042499999997</v>
      </c>
      <c r="CE187" s="37">
        <v>2913.3066897500003</v>
      </c>
      <c r="CF187" s="37">
        <v>115.68279824999999</v>
      </c>
      <c r="CG187" s="37">
        <v>1.164374</v>
      </c>
      <c r="CH187" s="37">
        <v>3.38285475</v>
      </c>
      <c r="CI187" s="37">
        <v>4262.3760765</v>
      </c>
      <c r="CJ187" s="2">
        <v>130.58247325000002</v>
      </c>
      <c r="CK187" s="2">
        <v>1.09743</v>
      </c>
      <c r="CL187" s="2">
        <v>3.0307530000000003</v>
      </c>
      <c r="CM187" s="40">
        <f t="shared" si="2"/>
        <v>2.857142857</v>
      </c>
      <c r="CN187" s="41">
        <f t="shared" si="3"/>
        <v>2.666666667</v>
      </c>
      <c r="CO187" s="2">
        <v>2.0</v>
      </c>
      <c r="CP187" s="2">
        <v>3.0</v>
      </c>
      <c r="CQ187" s="2">
        <v>5.0</v>
      </c>
      <c r="CR187" s="2">
        <v>5.0</v>
      </c>
      <c r="CS187" s="2">
        <v>1.0</v>
      </c>
      <c r="CT187" s="2">
        <v>2.0</v>
      </c>
      <c r="CU187" s="2">
        <v>2.0</v>
      </c>
      <c r="CV187" s="2">
        <v>2.0</v>
      </c>
      <c r="CW187" s="2">
        <v>2.0</v>
      </c>
      <c r="CX187" s="2">
        <f t="shared" si="4"/>
        <v>9</v>
      </c>
      <c r="CY187" s="42" t="str">
        <f t="shared" si="60"/>
        <v>0</v>
      </c>
      <c r="CZ187" s="42" t="str">
        <f t="shared" si="6"/>
        <v>0</v>
      </c>
      <c r="DA187" s="2">
        <f t="shared" si="7"/>
        <v>3</v>
      </c>
      <c r="DB187" s="42" t="str">
        <f t="shared" ref="DB187:DB218" si="63">IF(OR(DA187&lt;2,DA187=2),"0", "1")</f>
        <v>1</v>
      </c>
      <c r="DC187" s="42" t="str">
        <f t="shared" si="8"/>
        <v>0</v>
      </c>
      <c r="DD187" s="2">
        <v>0.0</v>
      </c>
      <c r="DE187" s="27">
        <v>1.0</v>
      </c>
      <c r="DF187" s="2">
        <v>1.0</v>
      </c>
      <c r="DG187" s="27">
        <v>2.0</v>
      </c>
      <c r="DH187" s="2">
        <v>1.0</v>
      </c>
      <c r="DI187" s="27">
        <v>2.0</v>
      </c>
      <c r="DJ187" s="2">
        <v>0.0</v>
      </c>
      <c r="DK187" s="27">
        <v>1.0</v>
      </c>
      <c r="DL187" s="2">
        <v>1.0</v>
      </c>
      <c r="DM187" s="27">
        <v>2.0</v>
      </c>
      <c r="DN187" s="2">
        <v>1.0</v>
      </c>
      <c r="DO187" s="27">
        <v>2.0</v>
      </c>
      <c r="DP187" s="2">
        <v>1.0</v>
      </c>
      <c r="DQ187" s="27">
        <v>2.0</v>
      </c>
      <c r="DR187" s="2">
        <v>1.0</v>
      </c>
      <c r="DS187" s="27">
        <v>2.0</v>
      </c>
      <c r="DT187" s="2">
        <v>2.0</v>
      </c>
      <c r="DU187" s="27">
        <v>3.0</v>
      </c>
      <c r="DV187" s="2">
        <v>1.0</v>
      </c>
      <c r="DW187" s="27">
        <v>2.0</v>
      </c>
      <c r="DX187" s="2">
        <v>1.0</v>
      </c>
      <c r="DY187" s="27">
        <v>2.0</v>
      </c>
      <c r="DZ187" s="2">
        <v>1.0</v>
      </c>
      <c r="EA187" s="27">
        <v>2.0</v>
      </c>
      <c r="EB187" s="2">
        <v>1.0</v>
      </c>
      <c r="EC187" s="27">
        <v>2.0</v>
      </c>
      <c r="ED187" s="2">
        <v>2.0</v>
      </c>
      <c r="EE187" s="27">
        <v>3.0</v>
      </c>
      <c r="EF187" s="2">
        <v>0.0</v>
      </c>
      <c r="EG187" s="27">
        <v>1.0</v>
      </c>
      <c r="EH187" s="2">
        <v>2.0</v>
      </c>
      <c r="EI187" s="27">
        <v>3.0</v>
      </c>
      <c r="EJ187" s="2" t="s">
        <v>199</v>
      </c>
      <c r="EK187" s="2" t="s">
        <v>587</v>
      </c>
      <c r="EL187" s="37">
        <v>6.0</v>
      </c>
      <c r="EM187" s="37">
        <v>1.0</v>
      </c>
      <c r="EN187" s="37">
        <v>0.0</v>
      </c>
      <c r="EO187" s="37">
        <v>0.0</v>
      </c>
      <c r="EP187" s="37">
        <v>2.0</v>
      </c>
      <c r="EQ187" s="37">
        <v>3.0</v>
      </c>
      <c r="ER187" s="37">
        <v>0.0</v>
      </c>
      <c r="ES187" s="37">
        <v>1.0</v>
      </c>
      <c r="ET187" s="37">
        <v>0.0</v>
      </c>
      <c r="EU187" s="37">
        <v>0.0</v>
      </c>
      <c r="EV187" s="2" t="s">
        <v>685</v>
      </c>
      <c r="EW187" s="37">
        <v>0.0</v>
      </c>
      <c r="EX187" s="2" t="s">
        <v>242</v>
      </c>
      <c r="EY187" s="46">
        <v>41214.0</v>
      </c>
      <c r="EZ187" s="2" t="s">
        <v>196</v>
      </c>
      <c r="FA187" s="24"/>
      <c r="FB187" s="2" t="s">
        <v>326</v>
      </c>
      <c r="FC187" s="2" t="s">
        <v>205</v>
      </c>
      <c r="FD187" s="2" t="s">
        <v>205</v>
      </c>
      <c r="FE187" s="37">
        <v>1.0</v>
      </c>
      <c r="FF187" s="37">
        <v>0.0</v>
      </c>
      <c r="FG187" s="37">
        <v>0.0</v>
      </c>
      <c r="FH187" s="37">
        <v>0.0</v>
      </c>
      <c r="FI187" s="37">
        <v>1.0</v>
      </c>
      <c r="FJ187" s="37">
        <v>0.0</v>
      </c>
      <c r="FK187" s="37">
        <v>0.0</v>
      </c>
      <c r="FL187" s="2"/>
      <c r="FM187" s="2" t="s">
        <v>205</v>
      </c>
      <c r="FN187" s="37">
        <v>1.0</v>
      </c>
      <c r="FO187" s="37">
        <v>0.0</v>
      </c>
      <c r="FP187" s="37">
        <v>0.0</v>
      </c>
      <c r="FQ187" s="37">
        <v>0.0</v>
      </c>
      <c r="FR187" s="37">
        <v>1.0</v>
      </c>
      <c r="FS187" s="37">
        <v>0.0</v>
      </c>
      <c r="FT187" s="37">
        <v>0.0</v>
      </c>
      <c r="FU187" s="2"/>
      <c r="FV187" s="2" t="s">
        <v>206</v>
      </c>
      <c r="FW187" s="37">
        <v>0.0</v>
      </c>
      <c r="FX187" s="37">
        <v>0.0</v>
      </c>
      <c r="FY187" s="37">
        <v>0.0</v>
      </c>
      <c r="FZ187" s="37">
        <v>1.0</v>
      </c>
      <c r="GA187" s="2" t="s">
        <v>234</v>
      </c>
      <c r="GB187" s="2" t="s">
        <v>298</v>
      </c>
      <c r="GC187" s="2" t="s">
        <v>243</v>
      </c>
      <c r="GD187" s="37">
        <v>4.0</v>
      </c>
      <c r="GE187" s="2"/>
      <c r="GF187" s="2" t="s">
        <v>209</v>
      </c>
      <c r="GG187" s="2"/>
      <c r="GH187" s="45">
        <v>1.0</v>
      </c>
      <c r="GI187" s="45">
        <v>2.0</v>
      </c>
      <c r="GJ187" s="45">
        <v>1.0</v>
      </c>
      <c r="GK187" s="45">
        <v>0.0</v>
      </c>
      <c r="GL187" s="45">
        <f t="shared" si="52"/>
        <v>3</v>
      </c>
      <c r="GM187" s="45">
        <f t="shared" si="53"/>
        <v>1</v>
      </c>
    </row>
    <row r="188" ht="15.75" customHeight="1">
      <c r="A188" s="1">
        <v>234.0</v>
      </c>
      <c r="B188" s="2" t="s">
        <v>305</v>
      </c>
      <c r="C188" s="2" t="s">
        <v>193</v>
      </c>
      <c r="D188" s="2" t="s">
        <v>288</v>
      </c>
      <c r="E188" s="2" t="s">
        <v>686</v>
      </c>
      <c r="F188" s="79">
        <v>2.0</v>
      </c>
      <c r="G188" s="2" t="s">
        <v>214</v>
      </c>
      <c r="H188" s="2" t="s">
        <v>583</v>
      </c>
      <c r="I188" s="81">
        <v>1.0</v>
      </c>
      <c r="J188" s="81">
        <v>10.0</v>
      </c>
      <c r="K188" s="2" t="s">
        <v>684</v>
      </c>
      <c r="L188" s="82">
        <v>51817.0</v>
      </c>
      <c r="M188" s="2">
        <v>7402.4</v>
      </c>
      <c r="N188" s="29">
        <v>1.84447457138</v>
      </c>
      <c r="O188" s="30">
        <v>0.2740729126481414</v>
      </c>
      <c r="P188" s="30">
        <v>0.4060191476</v>
      </c>
      <c r="Q188" s="2">
        <v>3.430962</v>
      </c>
      <c r="R188" s="2">
        <v>689933.133891</v>
      </c>
      <c r="S188" s="2">
        <v>1127.335704</v>
      </c>
      <c r="T188" s="2">
        <v>1.006433</v>
      </c>
      <c r="U188" s="2">
        <v>2.735711</v>
      </c>
      <c r="V188" s="2">
        <v>3957.25523</v>
      </c>
      <c r="W188" s="2">
        <v>140.042376</v>
      </c>
      <c r="X188" s="2">
        <v>1.168181</v>
      </c>
      <c r="Y188" s="2">
        <v>3.438043</v>
      </c>
      <c r="Z188" s="2">
        <v>687.48954</v>
      </c>
      <c r="AA188" s="2">
        <v>64.55799</v>
      </c>
      <c r="AB188" s="2">
        <v>1.121636</v>
      </c>
      <c r="AC188" s="2">
        <v>3.318909</v>
      </c>
      <c r="AD188" s="2">
        <v>5459.953975</v>
      </c>
      <c r="AE188" s="2">
        <v>164.995013</v>
      </c>
      <c r="AF188" s="2">
        <v>1.105239</v>
      </c>
      <c r="AG188" s="2">
        <v>3.108226</v>
      </c>
      <c r="AH188" s="31">
        <v>0.085</v>
      </c>
      <c r="AI188" s="29">
        <v>6.927993379928344</v>
      </c>
      <c r="AJ188" s="30">
        <v>0.24259138498431349</v>
      </c>
      <c r="AK188" s="30">
        <v>0.38561268951662375</v>
      </c>
      <c r="AL188" s="80">
        <v>3.160458</v>
      </c>
      <c r="AM188" s="80">
        <v>814951.381089</v>
      </c>
      <c r="AN188" s="80">
        <v>1167.895153</v>
      </c>
      <c r="AO188" s="80">
        <v>0.987418</v>
      </c>
      <c r="AP188" s="80">
        <v>2.659904</v>
      </c>
      <c r="AQ188" s="80">
        <v>3808.176695</v>
      </c>
      <c r="AR188" s="80">
        <v>131.388642</v>
      </c>
      <c r="AS188" s="80">
        <v>1.191624</v>
      </c>
      <c r="AT188" s="80">
        <v>3.431155</v>
      </c>
      <c r="AU188" s="80">
        <v>5257.680993</v>
      </c>
      <c r="AV188" s="80">
        <v>62.23909</v>
      </c>
      <c r="AW188" s="80">
        <v>3.307963</v>
      </c>
      <c r="AX188" s="80">
        <v>1.157417</v>
      </c>
      <c r="AY188" s="80">
        <v>828.123209</v>
      </c>
      <c r="AZ188" s="80">
        <v>147.104996</v>
      </c>
      <c r="BA188" s="80">
        <v>1.118344</v>
      </c>
      <c r="BB188" s="80">
        <v>3.078012</v>
      </c>
      <c r="BC188" s="31">
        <v>0.0835</v>
      </c>
      <c r="BD188" s="32">
        <v>0.09</v>
      </c>
      <c r="BE188" s="31">
        <v>0.085</v>
      </c>
      <c r="BF188" s="31">
        <v>0.083</v>
      </c>
      <c r="BG188" s="31">
        <v>0.108</v>
      </c>
      <c r="BH188" s="34"/>
      <c r="BI188" s="34"/>
      <c r="BJ188" s="34"/>
      <c r="BK188" s="34"/>
      <c r="BL188" s="34"/>
      <c r="BM188" s="34"/>
      <c r="BN188" s="34"/>
      <c r="BO188" s="34"/>
      <c r="BP188" s="34"/>
      <c r="BQ188" s="35">
        <f t="shared" si="1"/>
        <v>4</v>
      </c>
      <c r="BR188" s="101">
        <v>1.7143220884295383</v>
      </c>
      <c r="BS188" s="102">
        <v>0.27090485068033443</v>
      </c>
      <c r="BT188" s="103">
        <v>0.42527446989091433</v>
      </c>
      <c r="BU188" s="39">
        <v>0.092</v>
      </c>
      <c r="BV188" s="104">
        <v>3.30470275</v>
      </c>
      <c r="BW188" s="104">
        <v>681.3209485</v>
      </c>
      <c r="BX188" s="104">
        <v>58.46169475</v>
      </c>
      <c r="BY188" s="104">
        <v>1.129488</v>
      </c>
      <c r="BZ188" s="104">
        <v>3.30019675</v>
      </c>
      <c r="CA188" s="37">
        <v>766042.7892304999</v>
      </c>
      <c r="CB188" s="37">
        <v>1200.001264</v>
      </c>
      <c r="CC188" s="37">
        <v>0.991342</v>
      </c>
      <c r="CD188" s="37">
        <v>2.678045</v>
      </c>
      <c r="CE188" s="37">
        <v>3456.0380555</v>
      </c>
      <c r="CF188" s="37">
        <v>128.1725585</v>
      </c>
      <c r="CG188" s="37">
        <v>1.1705865</v>
      </c>
      <c r="CH188" s="37">
        <v>3.4114385</v>
      </c>
      <c r="CI188" s="37">
        <v>4662.30091275</v>
      </c>
      <c r="CJ188" s="2">
        <v>143.31968425000002</v>
      </c>
      <c r="CK188" s="2">
        <v>1.1034795</v>
      </c>
      <c r="CL188" s="2">
        <v>3.0667815000000003</v>
      </c>
      <c r="CM188" s="40">
        <f t="shared" si="2"/>
        <v>5.285714286</v>
      </c>
      <c r="CN188" s="41">
        <f t="shared" si="3"/>
        <v>5.444444444</v>
      </c>
      <c r="CO188" s="2">
        <v>6.0</v>
      </c>
      <c r="CP188" s="2">
        <v>4.0</v>
      </c>
      <c r="CQ188" s="2">
        <v>6.0</v>
      </c>
      <c r="CR188" s="2">
        <v>6.0</v>
      </c>
      <c r="CS188" s="2">
        <v>6.0</v>
      </c>
      <c r="CT188" s="2">
        <v>4.0</v>
      </c>
      <c r="CU188" s="2">
        <v>5.0</v>
      </c>
      <c r="CV188" s="2">
        <v>6.0</v>
      </c>
      <c r="CW188" s="2">
        <v>6.0</v>
      </c>
      <c r="CX188" s="2">
        <f t="shared" si="4"/>
        <v>10</v>
      </c>
      <c r="CY188" s="42" t="str">
        <f t="shared" si="60"/>
        <v>1</v>
      </c>
      <c r="CZ188" s="42" t="str">
        <f t="shared" si="6"/>
        <v>1</v>
      </c>
      <c r="DA188" s="2">
        <f t="shared" si="7"/>
        <v>2</v>
      </c>
      <c r="DB188" s="42" t="str">
        <f t="shared" si="63"/>
        <v>0</v>
      </c>
      <c r="DC188" s="42" t="str">
        <f t="shared" si="8"/>
        <v>0</v>
      </c>
      <c r="DD188" s="2">
        <v>1.0</v>
      </c>
      <c r="DE188" s="27">
        <v>2.0</v>
      </c>
      <c r="DF188" s="2">
        <v>1.0</v>
      </c>
      <c r="DG188" s="27">
        <v>2.0</v>
      </c>
      <c r="DH188" s="2">
        <v>1.0</v>
      </c>
      <c r="DI188" s="27">
        <v>2.0</v>
      </c>
      <c r="DJ188" s="2">
        <v>0.0</v>
      </c>
      <c r="DK188" s="27">
        <v>1.0</v>
      </c>
      <c r="DL188" s="2">
        <v>1.0</v>
      </c>
      <c r="DM188" s="27">
        <v>2.0</v>
      </c>
      <c r="DN188" s="2">
        <v>1.0</v>
      </c>
      <c r="DO188" s="27">
        <v>2.0</v>
      </c>
      <c r="DP188" s="2">
        <v>1.0</v>
      </c>
      <c r="DQ188" s="27">
        <v>2.0</v>
      </c>
      <c r="DR188" s="2">
        <v>1.0</v>
      </c>
      <c r="DS188" s="27">
        <v>2.0</v>
      </c>
      <c r="DT188" s="2">
        <v>1.0</v>
      </c>
      <c r="DU188" s="27">
        <v>2.0</v>
      </c>
      <c r="DV188" s="2">
        <v>2.0</v>
      </c>
      <c r="DW188" s="27">
        <v>3.0</v>
      </c>
      <c r="DX188" s="2">
        <v>1.0</v>
      </c>
      <c r="DY188" s="27">
        <v>2.0</v>
      </c>
      <c r="DZ188" s="2">
        <v>1.0</v>
      </c>
      <c r="EA188" s="27">
        <v>2.0</v>
      </c>
      <c r="EB188" s="2">
        <v>0.0</v>
      </c>
      <c r="EC188" s="27">
        <v>1.0</v>
      </c>
      <c r="ED188" s="2">
        <v>0.0</v>
      </c>
      <c r="EE188" s="27">
        <v>1.0</v>
      </c>
      <c r="EF188" s="2">
        <v>1.0</v>
      </c>
      <c r="EG188" s="27">
        <v>2.0</v>
      </c>
      <c r="EH188" s="2">
        <v>0.0</v>
      </c>
      <c r="EI188" s="27">
        <v>1.0</v>
      </c>
      <c r="EJ188" s="2" t="s">
        <v>199</v>
      </c>
      <c r="EK188" s="2" t="s">
        <v>587</v>
      </c>
      <c r="EL188" s="37">
        <v>4.0</v>
      </c>
      <c r="EM188" s="37">
        <v>2.0</v>
      </c>
      <c r="EN188" s="37">
        <v>1.0</v>
      </c>
      <c r="EO188" s="37">
        <v>0.0</v>
      </c>
      <c r="EP188" s="37">
        <v>1.0</v>
      </c>
      <c r="EQ188" s="37">
        <v>0.0</v>
      </c>
      <c r="ER188" s="37">
        <v>1.0</v>
      </c>
      <c r="ES188" s="2"/>
      <c r="ET188" s="2"/>
      <c r="EU188" s="2"/>
      <c r="EV188" s="2"/>
      <c r="EW188" s="37">
        <v>1.0</v>
      </c>
      <c r="EX188" s="2" t="s">
        <v>201</v>
      </c>
      <c r="EY188" s="43">
        <v>41091.0</v>
      </c>
      <c r="EZ188" s="2" t="s">
        <v>214</v>
      </c>
      <c r="FA188" s="2" t="s">
        <v>262</v>
      </c>
      <c r="FB188" s="2" t="s">
        <v>203</v>
      </c>
      <c r="FC188" s="2" t="s">
        <v>205</v>
      </c>
      <c r="FD188" s="2" t="s">
        <v>205</v>
      </c>
      <c r="FE188" s="37">
        <v>0.0</v>
      </c>
      <c r="FF188" s="37">
        <v>1.0</v>
      </c>
      <c r="FG188" s="37">
        <v>0.0</v>
      </c>
      <c r="FH188" s="37">
        <v>0.0</v>
      </c>
      <c r="FI188" s="37">
        <v>1.0</v>
      </c>
      <c r="FJ188" s="37">
        <v>0.0</v>
      </c>
      <c r="FK188" s="37">
        <v>1.0</v>
      </c>
      <c r="FL188" s="2"/>
      <c r="FM188" s="2" t="s">
        <v>205</v>
      </c>
      <c r="FN188" s="37">
        <v>0.0</v>
      </c>
      <c r="FO188" s="37">
        <v>0.0</v>
      </c>
      <c r="FP188" s="37">
        <v>0.0</v>
      </c>
      <c r="FQ188" s="37">
        <v>0.0</v>
      </c>
      <c r="FR188" s="37">
        <v>0.0</v>
      </c>
      <c r="FS188" s="37">
        <v>0.0</v>
      </c>
      <c r="FT188" s="37">
        <v>1.0</v>
      </c>
      <c r="FU188" s="2"/>
      <c r="FV188" s="2" t="s">
        <v>206</v>
      </c>
      <c r="FW188" s="37">
        <v>1.0</v>
      </c>
      <c r="FX188" s="37">
        <v>1.0</v>
      </c>
      <c r="FY188" s="37">
        <v>1.0</v>
      </c>
      <c r="FZ188" s="37">
        <v>0.0</v>
      </c>
      <c r="GA188" s="2" t="s">
        <v>234</v>
      </c>
      <c r="GB188" s="2" t="s">
        <v>270</v>
      </c>
      <c r="GC188" s="2" t="s">
        <v>243</v>
      </c>
      <c r="GD188" s="37">
        <v>3.0</v>
      </c>
      <c r="GE188" s="2"/>
      <c r="GF188" s="2" t="s">
        <v>286</v>
      </c>
      <c r="GG188" s="2" t="s">
        <v>687</v>
      </c>
      <c r="GH188" s="45">
        <v>2.0</v>
      </c>
      <c r="GI188" s="45">
        <v>0.0</v>
      </c>
      <c r="GJ188" s="45">
        <v>1.0</v>
      </c>
      <c r="GK188" s="45">
        <v>1.0</v>
      </c>
      <c r="GL188" s="45">
        <f t="shared" si="52"/>
        <v>2</v>
      </c>
      <c r="GM188" s="45">
        <f t="shared" si="53"/>
        <v>2</v>
      </c>
    </row>
    <row r="189" ht="15.75" customHeight="1">
      <c r="A189" s="1">
        <v>237.0</v>
      </c>
      <c r="B189" s="2" t="s">
        <v>244</v>
      </c>
      <c r="C189" s="2" t="s">
        <v>229</v>
      </c>
      <c r="D189" s="2" t="s">
        <v>400</v>
      </c>
      <c r="E189" s="2" t="s">
        <v>688</v>
      </c>
      <c r="F189" s="79">
        <v>1.0</v>
      </c>
      <c r="G189" s="2" t="s">
        <v>196</v>
      </c>
      <c r="H189" s="2" t="s">
        <v>583</v>
      </c>
      <c r="I189" s="81">
        <v>1.0</v>
      </c>
      <c r="J189" s="81">
        <v>10.0</v>
      </c>
      <c r="K189" s="2" t="s">
        <v>684</v>
      </c>
      <c r="L189" s="82">
        <v>64360.0</v>
      </c>
      <c r="M189" s="2">
        <v>9194.3</v>
      </c>
      <c r="N189" s="29">
        <v>1.84120677793</v>
      </c>
      <c r="O189" s="30">
        <v>0.2760616706525436</v>
      </c>
      <c r="P189" s="30">
        <v>0.396797689</v>
      </c>
      <c r="Q189" s="2">
        <v>3.173611</v>
      </c>
      <c r="R189" s="2">
        <v>627876.131944</v>
      </c>
      <c r="S189" s="2">
        <v>1117.44299</v>
      </c>
      <c r="T189" s="2">
        <v>1.017244</v>
      </c>
      <c r="U189" s="2">
        <v>2.729255</v>
      </c>
      <c r="V189" s="2">
        <v>5051.225694</v>
      </c>
      <c r="W189" s="2">
        <v>149.160595</v>
      </c>
      <c r="X189" s="2">
        <v>1.218355</v>
      </c>
      <c r="Y189" s="2">
        <v>3.486994</v>
      </c>
      <c r="Z189" s="2">
        <v>1097.322917</v>
      </c>
      <c r="AA189" s="2">
        <v>73.487096</v>
      </c>
      <c r="AB189" s="2">
        <v>1.170537</v>
      </c>
      <c r="AC189" s="2">
        <v>3.379877</v>
      </c>
      <c r="AD189" s="2">
        <v>6541.597222</v>
      </c>
      <c r="AE189" s="2">
        <v>172.651048</v>
      </c>
      <c r="AF189" s="2">
        <v>1.134099</v>
      </c>
      <c r="AG189" s="2">
        <v>3.144992</v>
      </c>
      <c r="AH189" s="31">
        <v>0.085</v>
      </c>
      <c r="AI189" s="29">
        <v>6.7253385926851115</v>
      </c>
      <c r="AJ189" s="30">
        <v>0.2265603820793051</v>
      </c>
      <c r="AK189" s="30">
        <v>0.3802398060410251</v>
      </c>
      <c r="AL189" s="80">
        <v>3.072115</v>
      </c>
      <c r="AM189" s="80">
        <v>606913.325</v>
      </c>
      <c r="AN189" s="80">
        <v>1157.33058</v>
      </c>
      <c r="AO189" s="80">
        <v>0.971762</v>
      </c>
      <c r="AP189" s="80">
        <v>2.653934</v>
      </c>
      <c r="AQ189" s="80">
        <v>3465.510577</v>
      </c>
      <c r="AR189" s="80">
        <v>125.476708</v>
      </c>
      <c r="AS189" s="80">
        <v>1.182532</v>
      </c>
      <c r="AT189" s="80">
        <v>3.419696</v>
      </c>
      <c r="AU189" s="80">
        <v>5155.3</v>
      </c>
      <c r="AV189" s="80">
        <v>61.50114</v>
      </c>
      <c r="AW189" s="80">
        <v>3.30002</v>
      </c>
      <c r="AX189" s="80">
        <v>1.152503</v>
      </c>
      <c r="AY189" s="80">
        <v>822.836538</v>
      </c>
      <c r="AZ189" s="80">
        <v>143.85326</v>
      </c>
      <c r="BA189" s="80">
        <v>1.109793</v>
      </c>
      <c r="BB189" s="80">
        <v>3.063686</v>
      </c>
      <c r="BC189" s="31">
        <v>0.088</v>
      </c>
      <c r="BD189" s="32">
        <v>0.09</v>
      </c>
      <c r="BE189" s="31">
        <v>0.085</v>
      </c>
      <c r="BF189" s="31">
        <v>0.084</v>
      </c>
      <c r="BG189" s="34"/>
      <c r="BH189" s="34"/>
      <c r="BI189" s="34"/>
      <c r="BJ189" s="34"/>
      <c r="BK189" s="34"/>
      <c r="BL189" s="34"/>
      <c r="BM189" s="34"/>
      <c r="BN189" s="34"/>
      <c r="BO189" s="34"/>
      <c r="BP189" s="34"/>
      <c r="BQ189" s="35">
        <f t="shared" si="1"/>
        <v>3</v>
      </c>
      <c r="BR189" s="101">
        <v>1.8143383361378715</v>
      </c>
      <c r="BS189" s="102">
        <v>0.26031415901994276</v>
      </c>
      <c r="BT189" s="103">
        <v>0.3960215763539529</v>
      </c>
      <c r="BU189" s="39">
        <v>0.086</v>
      </c>
      <c r="BV189" s="104">
        <v>2.9134623333333334</v>
      </c>
      <c r="BW189" s="104">
        <v>1086.7440936666667</v>
      </c>
      <c r="BX189" s="104">
        <v>70.17136933333333</v>
      </c>
      <c r="BY189" s="104">
        <v>1.1975263333333332</v>
      </c>
      <c r="BZ189" s="104">
        <v>3.3781536666666665</v>
      </c>
      <c r="CA189" s="37">
        <v>585599.2818523333</v>
      </c>
      <c r="CB189" s="37">
        <v>1177.7869480000002</v>
      </c>
      <c r="CC189" s="37">
        <v>1.0052443333333334</v>
      </c>
      <c r="CD189" s="37">
        <v>2.6654929999999997</v>
      </c>
      <c r="CE189" s="37">
        <v>4418.260049666666</v>
      </c>
      <c r="CF189" s="37">
        <v>135.009966</v>
      </c>
      <c r="CG189" s="37">
        <v>1.2306993333333336</v>
      </c>
      <c r="CH189" s="37">
        <v>3.466281666666667</v>
      </c>
      <c r="CI189" s="37">
        <v>6408.560982666667</v>
      </c>
      <c r="CJ189" s="2">
        <v>155.688671</v>
      </c>
      <c r="CK189" s="2">
        <v>1.1451816666666665</v>
      </c>
      <c r="CL189" s="2">
        <v>3.1058380000000003</v>
      </c>
      <c r="CM189" s="40">
        <f t="shared" si="2"/>
        <v>4.285714286</v>
      </c>
      <c r="CN189" s="41">
        <f t="shared" si="3"/>
        <v>3.666666667</v>
      </c>
      <c r="CO189" s="2">
        <v>1.0</v>
      </c>
      <c r="CP189" s="2">
        <v>4.0</v>
      </c>
      <c r="CQ189" s="2">
        <v>6.0</v>
      </c>
      <c r="CR189" s="2">
        <v>6.0</v>
      </c>
      <c r="CS189" s="2">
        <v>5.0</v>
      </c>
      <c r="CT189" s="2">
        <v>3.0</v>
      </c>
      <c r="CU189" s="2">
        <v>5.0</v>
      </c>
      <c r="CV189" s="2">
        <v>2.0</v>
      </c>
      <c r="CW189" s="2">
        <v>1.0</v>
      </c>
      <c r="CX189" s="2">
        <f t="shared" si="4"/>
        <v>9</v>
      </c>
      <c r="CY189" s="42" t="str">
        <f t="shared" si="60"/>
        <v>0</v>
      </c>
      <c r="CZ189" s="42" t="str">
        <f t="shared" si="6"/>
        <v>0</v>
      </c>
      <c r="DA189" s="2">
        <f t="shared" si="7"/>
        <v>3</v>
      </c>
      <c r="DB189" s="42" t="str">
        <f t="shared" si="63"/>
        <v>1</v>
      </c>
      <c r="DC189" s="42" t="str">
        <f t="shared" si="8"/>
        <v>0</v>
      </c>
      <c r="DD189" s="2">
        <v>1.0</v>
      </c>
      <c r="DE189" s="27">
        <v>2.0</v>
      </c>
      <c r="DF189" s="2">
        <v>1.0</v>
      </c>
      <c r="DG189" s="27">
        <v>2.0</v>
      </c>
      <c r="DH189" s="2">
        <v>1.0</v>
      </c>
      <c r="DI189" s="27">
        <v>2.0</v>
      </c>
      <c r="DJ189" s="2">
        <v>0.0</v>
      </c>
      <c r="DK189" s="27">
        <v>1.0</v>
      </c>
      <c r="DL189" s="2">
        <v>1.0</v>
      </c>
      <c r="DM189" s="27">
        <v>2.0</v>
      </c>
      <c r="DN189" s="2">
        <v>1.0</v>
      </c>
      <c r="DO189" s="27">
        <v>2.0</v>
      </c>
      <c r="DP189" s="2">
        <v>2.0</v>
      </c>
      <c r="DQ189" s="27">
        <v>3.0</v>
      </c>
      <c r="DR189" s="2">
        <v>1.0</v>
      </c>
      <c r="DS189" s="27">
        <v>2.0</v>
      </c>
      <c r="DT189" s="2">
        <v>1.0</v>
      </c>
      <c r="DU189" s="27">
        <v>2.0</v>
      </c>
      <c r="DV189" s="2">
        <v>0.0</v>
      </c>
      <c r="DW189" s="27">
        <v>1.0</v>
      </c>
      <c r="DX189" s="2">
        <v>1.0</v>
      </c>
      <c r="DY189" s="27">
        <v>2.0</v>
      </c>
      <c r="DZ189" s="2">
        <v>1.0</v>
      </c>
      <c r="EA189" s="27">
        <v>2.0</v>
      </c>
      <c r="EB189" s="2">
        <v>1.0</v>
      </c>
      <c r="EC189" s="27">
        <v>2.0</v>
      </c>
      <c r="ED189" s="2">
        <v>2.0</v>
      </c>
      <c r="EE189" s="27">
        <v>3.0</v>
      </c>
      <c r="EF189" s="2">
        <v>1.0</v>
      </c>
      <c r="EG189" s="27">
        <v>2.0</v>
      </c>
      <c r="EH189" s="2">
        <v>2.0</v>
      </c>
      <c r="EI189" s="27">
        <v>3.0</v>
      </c>
      <c r="EJ189" s="2" t="s">
        <v>238</v>
      </c>
      <c r="EK189" s="2" t="s">
        <v>585</v>
      </c>
      <c r="EL189" s="37">
        <v>4.0</v>
      </c>
      <c r="EM189" s="37">
        <v>2.0</v>
      </c>
      <c r="EN189" s="37">
        <v>0.0</v>
      </c>
      <c r="EO189" s="37">
        <v>1.0</v>
      </c>
      <c r="EP189" s="37">
        <v>1.0</v>
      </c>
      <c r="EQ189" s="37">
        <v>0.0</v>
      </c>
      <c r="ER189" s="37">
        <v>1.0</v>
      </c>
      <c r="ES189" s="2"/>
      <c r="ET189" s="2"/>
      <c r="EU189" s="2"/>
      <c r="EV189" s="2"/>
      <c r="EW189" s="37">
        <v>1.0</v>
      </c>
      <c r="EX189" s="2" t="s">
        <v>201</v>
      </c>
      <c r="EY189" s="43">
        <v>41061.0</v>
      </c>
      <c r="EZ189" s="2" t="s">
        <v>196</v>
      </c>
      <c r="FA189" s="2" t="s">
        <v>262</v>
      </c>
      <c r="FB189" s="2" t="s">
        <v>203</v>
      </c>
      <c r="FC189" s="2" t="s">
        <v>205</v>
      </c>
      <c r="FD189" s="2" t="s">
        <v>205</v>
      </c>
      <c r="FE189" s="37">
        <v>0.0</v>
      </c>
      <c r="FF189" s="37">
        <v>0.0</v>
      </c>
      <c r="FG189" s="37">
        <v>0.0</v>
      </c>
      <c r="FH189" s="37">
        <v>0.0</v>
      </c>
      <c r="FI189" s="37">
        <v>0.0</v>
      </c>
      <c r="FJ189" s="37">
        <v>0.0</v>
      </c>
      <c r="FK189" s="37">
        <v>1.0</v>
      </c>
      <c r="FL189" s="2"/>
      <c r="FM189" s="2" t="s">
        <v>205</v>
      </c>
      <c r="FN189" s="37">
        <v>0.0</v>
      </c>
      <c r="FO189" s="37">
        <v>0.0</v>
      </c>
      <c r="FP189" s="37">
        <v>0.0</v>
      </c>
      <c r="FQ189" s="37">
        <v>0.0</v>
      </c>
      <c r="FR189" s="37">
        <v>0.0</v>
      </c>
      <c r="FS189" s="37">
        <v>0.0</v>
      </c>
      <c r="FT189" s="37">
        <v>1.0</v>
      </c>
      <c r="FU189" s="2"/>
      <c r="FV189" s="2" t="s">
        <v>206</v>
      </c>
      <c r="FW189" s="37">
        <v>1.0</v>
      </c>
      <c r="FX189" s="37">
        <v>0.0</v>
      </c>
      <c r="FY189" s="37">
        <v>1.0</v>
      </c>
      <c r="FZ189" s="37">
        <v>0.0</v>
      </c>
      <c r="GA189" s="37">
        <v>1.0</v>
      </c>
      <c r="GB189" s="2" t="s">
        <v>270</v>
      </c>
      <c r="GC189" s="2" t="s">
        <v>243</v>
      </c>
      <c r="GD189" s="37">
        <v>4.0</v>
      </c>
      <c r="GE189" s="2"/>
      <c r="GF189" s="2" t="s">
        <v>209</v>
      </c>
      <c r="GG189" s="2"/>
      <c r="GH189" s="45">
        <v>1.0</v>
      </c>
      <c r="GI189" s="45">
        <v>1.0</v>
      </c>
      <c r="GJ189" s="45">
        <v>1.0</v>
      </c>
      <c r="GK189" s="45">
        <v>0.0</v>
      </c>
      <c r="GL189" s="45">
        <f t="shared" si="52"/>
        <v>2</v>
      </c>
      <c r="GM189" s="45">
        <f t="shared" si="53"/>
        <v>1</v>
      </c>
    </row>
    <row r="190" ht="15.75" customHeight="1">
      <c r="A190" s="1">
        <v>238.0</v>
      </c>
      <c r="B190" s="2" t="s">
        <v>314</v>
      </c>
      <c r="C190" s="81"/>
      <c r="D190" s="2" t="s">
        <v>305</v>
      </c>
      <c r="E190" s="81" t="s">
        <v>689</v>
      </c>
      <c r="F190" s="2">
        <v>2.0</v>
      </c>
      <c r="G190" s="2" t="s">
        <v>214</v>
      </c>
      <c r="H190" s="2" t="s">
        <v>583</v>
      </c>
      <c r="I190" s="81">
        <v>1.0</v>
      </c>
      <c r="J190" s="81">
        <v>10.0</v>
      </c>
      <c r="K190" s="2" t="s">
        <v>684</v>
      </c>
      <c r="L190" s="82">
        <v>41423.0</v>
      </c>
      <c r="M190" s="2">
        <v>5917.6</v>
      </c>
      <c r="N190" s="29">
        <v>1.7741693520382165</v>
      </c>
      <c r="O190" s="30">
        <v>0.235167476717298</v>
      </c>
      <c r="P190" s="30">
        <v>0.392095687</v>
      </c>
      <c r="Q190" s="2">
        <v>3.431718</v>
      </c>
      <c r="R190" s="2">
        <v>737304.207048</v>
      </c>
      <c r="S190" s="2">
        <v>1084.301786</v>
      </c>
      <c r="T190" s="2">
        <v>1.001798</v>
      </c>
      <c r="U190" s="2">
        <v>2.707626</v>
      </c>
      <c r="V190" s="2">
        <v>4037.480176</v>
      </c>
      <c r="W190" s="2">
        <v>149.666008</v>
      </c>
      <c r="X190" s="2">
        <v>1.165848</v>
      </c>
      <c r="Y190" s="2">
        <v>3.464039</v>
      </c>
      <c r="Z190" s="2">
        <v>558.273128</v>
      </c>
      <c r="AA190" s="2">
        <v>58.917285</v>
      </c>
      <c r="AB190" s="2">
        <v>1.119265</v>
      </c>
      <c r="AC190" s="2">
        <v>3.321939</v>
      </c>
      <c r="AD190" s="2">
        <v>4647.762115</v>
      </c>
      <c r="AE190" s="2">
        <v>158.259823</v>
      </c>
      <c r="AF190" s="2">
        <v>1.086253</v>
      </c>
      <c r="AG190" s="2">
        <v>3.081325</v>
      </c>
      <c r="AH190" s="31">
        <v>0.08</v>
      </c>
      <c r="AI190" s="40">
        <v>6.1158647073984875</v>
      </c>
      <c r="AJ190" s="41">
        <v>0.24046750916614842</v>
      </c>
      <c r="AK190" s="41">
        <v>0.3946504290878302</v>
      </c>
      <c r="AL190" s="80">
        <v>3.187678</v>
      </c>
      <c r="AM190" s="80">
        <v>608744.132701</v>
      </c>
      <c r="AN190" s="80">
        <v>1088.354245</v>
      </c>
      <c r="AO190" s="80">
        <v>0.956917</v>
      </c>
      <c r="AP190" s="80">
        <v>2.61496</v>
      </c>
      <c r="AQ190" s="80">
        <v>2879.143128</v>
      </c>
      <c r="AR190" s="80">
        <v>111.647974</v>
      </c>
      <c r="AS190" s="80">
        <v>1.164336</v>
      </c>
      <c r="AT190" s="80">
        <v>3.375544</v>
      </c>
      <c r="AU190" s="80">
        <v>5308.988626</v>
      </c>
      <c r="AV190" s="80">
        <v>59.26457</v>
      </c>
      <c r="AW190" s="80">
        <v>3.193923</v>
      </c>
      <c r="AX190" s="80">
        <v>1.12276</v>
      </c>
      <c r="AY190" s="80">
        <v>805.276777</v>
      </c>
      <c r="AZ190" s="80">
        <v>140.279907</v>
      </c>
      <c r="BA190" s="80">
        <v>1.092045</v>
      </c>
      <c r="BB190" s="80">
        <v>2.988251</v>
      </c>
      <c r="BC190" s="31">
        <v>0.0935</v>
      </c>
      <c r="BD190" s="32">
        <v>0.09</v>
      </c>
      <c r="BE190" s="31">
        <v>0.08</v>
      </c>
      <c r="BF190" s="31">
        <v>0.083</v>
      </c>
      <c r="BG190" s="31">
        <v>0.108</v>
      </c>
      <c r="BH190" s="31">
        <v>0.087</v>
      </c>
      <c r="BI190" s="33"/>
      <c r="BJ190" s="33"/>
      <c r="BK190" s="33"/>
      <c r="BL190" s="33"/>
      <c r="BM190" s="33"/>
      <c r="BN190" s="33"/>
      <c r="BO190" s="33"/>
      <c r="BP190" s="33"/>
      <c r="BQ190" s="35">
        <f t="shared" si="1"/>
        <v>5</v>
      </c>
      <c r="BR190" s="101">
        <v>1.7251543600091561</v>
      </c>
      <c r="BS190" s="102">
        <v>0.2624551418215233</v>
      </c>
      <c r="BT190" s="103">
        <v>0.41250740545917347</v>
      </c>
      <c r="BU190" s="39">
        <v>0.09</v>
      </c>
      <c r="BV190" s="104">
        <v>3.2890922000000002</v>
      </c>
      <c r="BW190" s="104">
        <v>686.1942126</v>
      </c>
      <c r="BX190" s="104">
        <v>58.662853399999996</v>
      </c>
      <c r="BY190" s="104">
        <v>1.1319314</v>
      </c>
      <c r="BZ190" s="104">
        <v>3.3042925999999992</v>
      </c>
      <c r="CA190" s="104">
        <v>737772.0571906001</v>
      </c>
      <c r="CB190" s="104">
        <v>1187.1965076000001</v>
      </c>
      <c r="CC190" s="104">
        <v>0.9883190000000001</v>
      </c>
      <c r="CD190" s="104">
        <v>2.6708098</v>
      </c>
      <c r="CE190" s="104">
        <v>3493.3148009999995</v>
      </c>
      <c r="CF190" s="104">
        <v>129.9633324</v>
      </c>
      <c r="CG190" s="104">
        <v>1.1726866</v>
      </c>
      <c r="CH190" s="104">
        <v>3.4200880000000007</v>
      </c>
      <c r="CI190" s="104">
        <v>4662.0182944</v>
      </c>
      <c r="CJ190" s="41">
        <v>144.41545839999998</v>
      </c>
      <c r="CK190" s="41">
        <v>1.1011962</v>
      </c>
      <c r="CL190" s="41">
        <v>3.0649006</v>
      </c>
      <c r="CM190" s="73">
        <f t="shared" si="2"/>
        <v>4.428571429</v>
      </c>
      <c r="CN190" s="74">
        <f t="shared" si="3"/>
        <v>4.222222222</v>
      </c>
      <c r="CO190" s="27">
        <v>5.0</v>
      </c>
      <c r="CP190" s="27">
        <v>5.0</v>
      </c>
      <c r="CQ190" s="27">
        <v>4.0</v>
      </c>
      <c r="CR190" s="27">
        <v>2.0</v>
      </c>
      <c r="CS190" s="27">
        <v>5.0</v>
      </c>
      <c r="CT190" s="27">
        <v>5.0</v>
      </c>
      <c r="CU190" s="27">
        <v>5.0</v>
      </c>
      <c r="CV190" s="27">
        <v>5.0</v>
      </c>
      <c r="CW190" s="27">
        <v>2.0</v>
      </c>
      <c r="CX190" s="27">
        <f t="shared" si="4"/>
        <v>9</v>
      </c>
      <c r="CY190" s="75" t="str">
        <f t="shared" si="60"/>
        <v>0</v>
      </c>
      <c r="CZ190" s="75" t="str">
        <f t="shared" si="6"/>
        <v>0</v>
      </c>
      <c r="DA190" s="27">
        <f t="shared" si="7"/>
        <v>2</v>
      </c>
      <c r="DB190" s="75" t="str">
        <f t="shared" si="63"/>
        <v>0</v>
      </c>
      <c r="DC190" s="75" t="str">
        <f t="shared" si="8"/>
        <v>0</v>
      </c>
      <c r="DD190" s="27">
        <v>0.0</v>
      </c>
      <c r="DE190" s="27">
        <v>1.0</v>
      </c>
      <c r="DF190" s="27">
        <v>1.0</v>
      </c>
      <c r="DG190" s="27">
        <v>2.0</v>
      </c>
      <c r="DH190" s="27">
        <v>1.0</v>
      </c>
      <c r="DI190" s="27">
        <v>2.0</v>
      </c>
      <c r="DJ190" s="27">
        <v>1.0</v>
      </c>
      <c r="DK190" s="27">
        <v>2.0</v>
      </c>
      <c r="DL190" s="27">
        <v>1.0</v>
      </c>
      <c r="DM190" s="27">
        <v>2.0</v>
      </c>
      <c r="DN190" s="27">
        <v>1.0</v>
      </c>
      <c r="DO190" s="27">
        <v>2.0</v>
      </c>
      <c r="DP190" s="27">
        <v>1.0</v>
      </c>
      <c r="DQ190" s="27">
        <v>2.0</v>
      </c>
      <c r="DR190" s="27">
        <v>1.0</v>
      </c>
      <c r="DS190" s="27">
        <v>2.0</v>
      </c>
      <c r="DT190" s="27">
        <v>1.0</v>
      </c>
      <c r="DU190" s="27">
        <v>2.0</v>
      </c>
      <c r="DV190" s="27">
        <v>1.0</v>
      </c>
      <c r="DW190" s="27">
        <v>2.0</v>
      </c>
      <c r="DX190" s="27">
        <v>1.0</v>
      </c>
      <c r="DY190" s="27">
        <v>2.0</v>
      </c>
      <c r="DZ190" s="27">
        <v>1.0</v>
      </c>
      <c r="EA190" s="27">
        <v>2.0</v>
      </c>
      <c r="EB190" s="27">
        <v>0.0</v>
      </c>
      <c r="EC190" s="27">
        <v>1.0</v>
      </c>
      <c r="ED190" s="27">
        <v>1.0</v>
      </c>
      <c r="EE190" s="27">
        <v>2.0</v>
      </c>
      <c r="EF190" s="27">
        <v>0.0</v>
      </c>
      <c r="EG190" s="27">
        <v>1.0</v>
      </c>
      <c r="EH190" s="27">
        <v>2.0</v>
      </c>
      <c r="EI190" s="27">
        <v>3.0</v>
      </c>
      <c r="EJ190" s="2" t="s">
        <v>199</v>
      </c>
      <c r="EK190" s="2" t="s">
        <v>690</v>
      </c>
      <c r="EL190" s="37">
        <v>6.0</v>
      </c>
      <c r="EM190" s="37">
        <v>1.0</v>
      </c>
      <c r="EN190" s="37">
        <v>1.0</v>
      </c>
      <c r="EO190" s="37">
        <v>1.0</v>
      </c>
      <c r="EP190" s="37">
        <v>1.0</v>
      </c>
      <c r="EQ190" s="37">
        <v>2.0</v>
      </c>
      <c r="ER190" s="37">
        <v>0.0</v>
      </c>
      <c r="ES190" s="37">
        <v>1.0</v>
      </c>
      <c r="ET190" s="37">
        <v>1.0</v>
      </c>
      <c r="EU190" s="37">
        <v>0.0</v>
      </c>
      <c r="EV190" s="2"/>
      <c r="EW190" s="37">
        <v>1.0</v>
      </c>
      <c r="EX190" s="2" t="s">
        <v>201</v>
      </c>
      <c r="EY190" s="43">
        <v>40940.0</v>
      </c>
      <c r="EZ190" s="2" t="s">
        <v>214</v>
      </c>
      <c r="FA190" s="2" t="s">
        <v>691</v>
      </c>
      <c r="FB190" s="2" t="s">
        <v>203</v>
      </c>
      <c r="FC190" s="2" t="s">
        <v>205</v>
      </c>
      <c r="FD190" s="2" t="s">
        <v>205</v>
      </c>
      <c r="FE190" s="37">
        <v>0.0</v>
      </c>
      <c r="FF190" s="37">
        <v>0.0</v>
      </c>
      <c r="FG190" s="37">
        <v>0.0</v>
      </c>
      <c r="FH190" s="37">
        <v>0.0</v>
      </c>
      <c r="FI190" s="37">
        <v>0.0</v>
      </c>
      <c r="FJ190" s="37">
        <v>0.0</v>
      </c>
      <c r="FK190" s="37">
        <v>0.0</v>
      </c>
      <c r="FL190" s="2" t="s">
        <v>692</v>
      </c>
      <c r="FM190" s="2" t="s">
        <v>205</v>
      </c>
      <c r="FN190" s="37">
        <v>0.0</v>
      </c>
      <c r="FO190" s="37">
        <v>0.0</v>
      </c>
      <c r="FP190" s="37">
        <v>0.0</v>
      </c>
      <c r="FQ190" s="37">
        <v>0.0</v>
      </c>
      <c r="FR190" s="37">
        <v>0.0</v>
      </c>
      <c r="FS190" s="37">
        <v>0.0</v>
      </c>
      <c r="FT190" s="37">
        <v>0.0</v>
      </c>
      <c r="FU190" s="2" t="s">
        <v>692</v>
      </c>
      <c r="FV190" s="2" t="s">
        <v>280</v>
      </c>
      <c r="FW190" s="37">
        <v>0.0</v>
      </c>
      <c r="FX190" s="37">
        <v>0.0</v>
      </c>
      <c r="FY190" s="37">
        <v>0.0</v>
      </c>
      <c r="FZ190" s="37">
        <v>1.0</v>
      </c>
      <c r="GA190" s="37">
        <v>2.0</v>
      </c>
      <c r="GB190" s="2" t="s">
        <v>270</v>
      </c>
      <c r="GC190" s="2" t="s">
        <v>243</v>
      </c>
      <c r="GD190" s="37">
        <v>3.0</v>
      </c>
      <c r="GE190" s="2"/>
      <c r="GF190" s="2" t="s">
        <v>286</v>
      </c>
      <c r="GG190" s="2" t="s">
        <v>693</v>
      </c>
      <c r="GH190" s="45">
        <v>2.0</v>
      </c>
      <c r="GI190" s="37">
        <v>1.0</v>
      </c>
      <c r="GJ190" s="37">
        <v>1.0</v>
      </c>
      <c r="GK190" s="37">
        <v>1.0</v>
      </c>
      <c r="GL190" s="45">
        <f t="shared" si="52"/>
        <v>3</v>
      </c>
      <c r="GM190" s="37">
        <f t="shared" si="53"/>
        <v>2</v>
      </c>
    </row>
    <row r="191" ht="15.75" customHeight="1">
      <c r="A191" s="1">
        <v>239.0</v>
      </c>
      <c r="B191" s="2" t="s">
        <v>643</v>
      </c>
      <c r="D191" s="2" t="s">
        <v>334</v>
      </c>
      <c r="E191" s="2" t="s">
        <v>694</v>
      </c>
      <c r="F191" s="79">
        <v>1.0</v>
      </c>
      <c r="G191" s="2" t="s">
        <v>196</v>
      </c>
      <c r="H191" s="2" t="s">
        <v>583</v>
      </c>
      <c r="I191" s="81">
        <v>1.0</v>
      </c>
      <c r="J191" s="81">
        <v>10.0</v>
      </c>
      <c r="K191" s="2" t="s">
        <v>684</v>
      </c>
      <c r="L191" s="82">
        <v>31639.0</v>
      </c>
      <c r="M191" s="2">
        <v>4519.9</v>
      </c>
      <c r="N191" s="29">
        <v>1.71321226844</v>
      </c>
      <c r="O191" s="30">
        <v>0.3046551383054935</v>
      </c>
      <c r="P191" s="30">
        <v>0.4034848658</v>
      </c>
      <c r="Q191" s="2">
        <v>2.94586</v>
      </c>
      <c r="R191" s="2">
        <v>643889.630573</v>
      </c>
      <c r="S191" s="2">
        <v>1133.226528</v>
      </c>
      <c r="T191" s="2">
        <v>1.021111</v>
      </c>
      <c r="U191" s="2">
        <v>2.739555</v>
      </c>
      <c r="V191" s="2">
        <v>3828.070064</v>
      </c>
      <c r="W191" s="2">
        <v>129.461112</v>
      </c>
      <c r="X191" s="2">
        <v>1.204818</v>
      </c>
      <c r="Y191" s="2">
        <v>3.439669</v>
      </c>
      <c r="Z191" s="2">
        <v>1076.025478</v>
      </c>
      <c r="AA191" s="2">
        <v>68.719901</v>
      </c>
      <c r="AB191" s="2">
        <v>1.171362</v>
      </c>
      <c r="AC191" s="2">
        <v>3.335562</v>
      </c>
      <c r="AD191" s="2">
        <v>5955.808917</v>
      </c>
      <c r="AE191" s="2">
        <v>150.805491</v>
      </c>
      <c r="AF191" s="2">
        <v>1.126927</v>
      </c>
      <c r="AG191" s="2">
        <v>3.080235</v>
      </c>
      <c r="AH191" s="31">
        <v>0.095</v>
      </c>
      <c r="AI191" s="29">
        <v>6.518195134583997</v>
      </c>
      <c r="AJ191" s="30">
        <v>0.24468398882220765</v>
      </c>
      <c r="AK191" s="30">
        <v>0.4169322848682962</v>
      </c>
      <c r="AL191" s="80">
        <v>3.106275</v>
      </c>
      <c r="AM191" s="80">
        <v>643109.893725</v>
      </c>
      <c r="AN191" s="80">
        <v>1176.41843</v>
      </c>
      <c r="AO191" s="80">
        <v>0.980443</v>
      </c>
      <c r="AP191" s="80">
        <v>2.66472</v>
      </c>
      <c r="AQ191" s="80">
        <v>3554.552632</v>
      </c>
      <c r="AR191" s="80">
        <v>124.725865</v>
      </c>
      <c r="AS191" s="80">
        <v>1.190826</v>
      </c>
      <c r="AT191" s="80">
        <v>3.417276</v>
      </c>
      <c r="AU191" s="80">
        <v>5177.326923</v>
      </c>
      <c r="AV191" s="80">
        <v>61.191644</v>
      </c>
      <c r="AW191" s="80">
        <v>3.306399</v>
      </c>
      <c r="AX191" s="80">
        <v>1.155761</v>
      </c>
      <c r="AY191" s="80">
        <v>828.950405</v>
      </c>
      <c r="AZ191" s="80">
        <v>142.182454</v>
      </c>
      <c r="BA191" s="80">
        <v>1.120155</v>
      </c>
      <c r="BB191" s="80">
        <v>3.070164</v>
      </c>
      <c r="BC191" s="31">
        <v>0.0895</v>
      </c>
      <c r="BD191" s="32">
        <v>0.09</v>
      </c>
      <c r="BE191" s="31">
        <v>0.095</v>
      </c>
      <c r="BF191" s="31">
        <v>0.106</v>
      </c>
      <c r="BG191" s="34"/>
      <c r="BH191" s="34"/>
      <c r="BI191" s="34"/>
      <c r="BJ191" s="34"/>
      <c r="BK191" s="34"/>
      <c r="BL191" s="34"/>
      <c r="BM191" s="34"/>
      <c r="BN191" s="34"/>
      <c r="BO191" s="34"/>
      <c r="BP191" s="34"/>
      <c r="BQ191" s="35">
        <f t="shared" si="1"/>
        <v>3</v>
      </c>
      <c r="BR191" s="101">
        <v>1.609236318176088</v>
      </c>
      <c r="BS191" s="102">
        <v>0.2739234011430269</v>
      </c>
      <c r="BT191" s="103">
        <v>0.4362726589474687</v>
      </c>
      <c r="BU191" s="39">
        <v>0.097</v>
      </c>
      <c r="BV191" s="104">
        <v>3.0838826666666663</v>
      </c>
      <c r="BW191" s="104">
        <v>810.9031840000001</v>
      </c>
      <c r="BX191" s="104">
        <v>58.732245666666664</v>
      </c>
      <c r="BY191" s="104">
        <v>1.1522873333333334</v>
      </c>
      <c r="BZ191" s="104">
        <v>3.3012146666666666</v>
      </c>
      <c r="CA191" s="37">
        <v>775880.6230989998</v>
      </c>
      <c r="CB191" s="37">
        <v>1209.7963723333335</v>
      </c>
      <c r="CC191" s="37">
        <v>1.0014896666666668</v>
      </c>
      <c r="CD191" s="37">
        <v>2.6835793333333338</v>
      </c>
      <c r="CE191" s="37">
        <v>3335.3270903333337</v>
      </c>
      <c r="CF191" s="37">
        <v>121.72645366666666</v>
      </c>
      <c r="CG191" s="37">
        <v>1.1911596666666666</v>
      </c>
      <c r="CH191" s="37">
        <v>3.4081143333333337</v>
      </c>
      <c r="CI191" s="37">
        <v>4710.224609333333</v>
      </c>
      <c r="CJ191" s="2">
        <v>133.13881766666665</v>
      </c>
      <c r="CK191" s="2">
        <v>1.1146906666666665</v>
      </c>
      <c r="CL191" s="2">
        <v>3.0474413333333334</v>
      </c>
      <c r="CM191" s="40">
        <f t="shared" si="2"/>
        <v>3.714285714</v>
      </c>
      <c r="CN191" s="41">
        <f t="shared" si="3"/>
        <v>4.111111111</v>
      </c>
      <c r="CO191" s="2">
        <v>5.0</v>
      </c>
      <c r="CP191" s="2">
        <v>4.0</v>
      </c>
      <c r="CQ191" s="2">
        <v>5.0</v>
      </c>
      <c r="CR191" s="2">
        <v>1.0</v>
      </c>
      <c r="CS191" s="2">
        <v>4.0</v>
      </c>
      <c r="CT191" s="2">
        <v>3.0</v>
      </c>
      <c r="CU191" s="2">
        <v>4.0</v>
      </c>
      <c r="CV191" s="2">
        <v>5.0</v>
      </c>
      <c r="CW191" s="2">
        <v>6.0</v>
      </c>
      <c r="CX191" s="2">
        <f t="shared" si="4"/>
        <v>9</v>
      </c>
      <c r="CY191" s="42" t="str">
        <f t="shared" si="60"/>
        <v>0</v>
      </c>
      <c r="CZ191" s="42" t="str">
        <f t="shared" si="6"/>
        <v>0</v>
      </c>
      <c r="DA191" s="2">
        <f t="shared" si="7"/>
        <v>1</v>
      </c>
      <c r="DB191" s="42" t="str">
        <f t="shared" si="63"/>
        <v>0</v>
      </c>
      <c r="DC191" s="42" t="str">
        <f t="shared" si="8"/>
        <v>0</v>
      </c>
      <c r="DD191" s="2">
        <v>1.0</v>
      </c>
      <c r="DE191" s="27">
        <v>2.0</v>
      </c>
      <c r="DF191" s="2">
        <v>2.0</v>
      </c>
      <c r="DG191" s="27">
        <v>3.0</v>
      </c>
      <c r="DH191" s="2">
        <v>1.0</v>
      </c>
      <c r="DI191" s="27">
        <v>2.0</v>
      </c>
      <c r="DJ191" s="2">
        <v>1.0</v>
      </c>
      <c r="DK191" s="27">
        <v>2.0</v>
      </c>
      <c r="DL191" s="2">
        <v>0.0</v>
      </c>
      <c r="DM191" s="27">
        <v>1.0</v>
      </c>
      <c r="DN191" s="2">
        <v>1.0</v>
      </c>
      <c r="DO191" s="27">
        <v>2.0</v>
      </c>
      <c r="DP191" s="2">
        <v>1.0</v>
      </c>
      <c r="DQ191" s="27">
        <v>2.0</v>
      </c>
      <c r="DR191" s="2">
        <v>1.0</v>
      </c>
      <c r="DS191" s="27">
        <v>2.0</v>
      </c>
      <c r="DT191" s="2">
        <v>0.0</v>
      </c>
      <c r="DU191" s="27">
        <v>1.0</v>
      </c>
      <c r="DV191" s="2">
        <v>1.0</v>
      </c>
      <c r="DW191" s="27">
        <v>2.0</v>
      </c>
      <c r="DX191" s="2">
        <v>1.0</v>
      </c>
      <c r="DY191" s="27">
        <v>2.0</v>
      </c>
      <c r="DZ191" s="2">
        <v>0.0</v>
      </c>
      <c r="EA191" s="27">
        <v>1.0</v>
      </c>
      <c r="EB191" s="2">
        <v>0.0</v>
      </c>
      <c r="EC191" s="27">
        <v>1.0</v>
      </c>
      <c r="ED191" s="2">
        <v>2.0</v>
      </c>
      <c r="EE191" s="27">
        <v>3.0</v>
      </c>
      <c r="EF191" s="2">
        <v>2.0</v>
      </c>
      <c r="EG191" s="27">
        <v>3.0</v>
      </c>
      <c r="EH191" s="2">
        <v>0.0</v>
      </c>
      <c r="EI191" s="27">
        <v>1.0</v>
      </c>
      <c r="EJ191" s="2" t="s">
        <v>199</v>
      </c>
      <c r="EK191" s="2" t="s">
        <v>587</v>
      </c>
      <c r="EL191" s="37">
        <v>4.0</v>
      </c>
      <c r="EM191" s="37">
        <v>2.0</v>
      </c>
      <c r="EN191" s="37">
        <v>0.0</v>
      </c>
      <c r="EO191" s="37">
        <v>0.0</v>
      </c>
      <c r="EP191" s="37">
        <v>1.0</v>
      </c>
      <c r="EQ191" s="37">
        <v>1.0</v>
      </c>
      <c r="ER191" s="37">
        <v>1.0</v>
      </c>
      <c r="ES191" s="2"/>
      <c r="ET191" s="2"/>
      <c r="EU191" s="2"/>
      <c r="EV191" s="2"/>
      <c r="EW191" s="37">
        <v>0.0</v>
      </c>
      <c r="EX191" s="2" t="s">
        <v>242</v>
      </c>
      <c r="EY191" s="43">
        <v>40969.0</v>
      </c>
      <c r="EZ191" s="2" t="s">
        <v>196</v>
      </c>
      <c r="FA191" s="2" t="s">
        <v>262</v>
      </c>
      <c r="FB191" s="2" t="s">
        <v>203</v>
      </c>
      <c r="FC191" s="2" t="s">
        <v>205</v>
      </c>
      <c r="FD191" s="2" t="s">
        <v>205</v>
      </c>
      <c r="FE191" s="37">
        <v>0.0</v>
      </c>
      <c r="FF191" s="37">
        <v>0.0</v>
      </c>
      <c r="FG191" s="37">
        <v>0.0</v>
      </c>
      <c r="FH191" s="37">
        <v>0.0</v>
      </c>
      <c r="FI191" s="37">
        <v>0.0</v>
      </c>
      <c r="FJ191" s="37">
        <v>0.0</v>
      </c>
      <c r="FK191" s="37">
        <v>1.0</v>
      </c>
      <c r="FL191" s="2"/>
      <c r="FM191" s="2" t="s">
        <v>205</v>
      </c>
      <c r="FN191" s="37">
        <v>0.0</v>
      </c>
      <c r="FO191" s="37">
        <v>0.0</v>
      </c>
      <c r="FP191" s="37">
        <v>0.0</v>
      </c>
      <c r="FQ191" s="37">
        <v>0.0</v>
      </c>
      <c r="FR191" s="37">
        <v>0.0</v>
      </c>
      <c r="FS191" s="37">
        <v>0.0</v>
      </c>
      <c r="FT191" s="37">
        <v>1.0</v>
      </c>
      <c r="FU191" s="2"/>
      <c r="FV191" s="2" t="s">
        <v>280</v>
      </c>
      <c r="FW191" s="37">
        <v>0.0</v>
      </c>
      <c r="FX191" s="37">
        <v>0.0</v>
      </c>
      <c r="FY191" s="37">
        <v>0.0</v>
      </c>
      <c r="FZ191" s="37">
        <v>1.0</v>
      </c>
      <c r="GA191" s="37">
        <v>2.0</v>
      </c>
      <c r="GB191" s="2" t="s">
        <v>270</v>
      </c>
      <c r="GC191" s="2" t="s">
        <v>299</v>
      </c>
      <c r="GD191" s="37">
        <v>4.0</v>
      </c>
      <c r="GE191" s="2"/>
      <c r="GF191" s="2" t="s">
        <v>209</v>
      </c>
      <c r="GG191" s="2"/>
      <c r="GH191" s="45">
        <v>1.0</v>
      </c>
      <c r="GI191" s="45">
        <v>1.0</v>
      </c>
      <c r="GJ191" s="45">
        <v>1.0</v>
      </c>
      <c r="GK191" s="45">
        <v>0.0</v>
      </c>
      <c r="GL191" s="45">
        <f t="shared" si="52"/>
        <v>2</v>
      </c>
      <c r="GM191" s="45">
        <f t="shared" si="53"/>
        <v>1</v>
      </c>
    </row>
    <row r="192" ht="15.75" customHeight="1">
      <c r="A192" s="1">
        <v>240.0</v>
      </c>
      <c r="B192" s="2" t="s">
        <v>695</v>
      </c>
      <c r="C192" s="81"/>
      <c r="D192" s="2" t="s">
        <v>240</v>
      </c>
      <c r="E192" s="81" t="s">
        <v>696</v>
      </c>
      <c r="F192" s="2">
        <v>2.0</v>
      </c>
      <c r="G192" s="2" t="s">
        <v>214</v>
      </c>
      <c r="H192" s="2" t="s">
        <v>583</v>
      </c>
      <c r="I192" s="81">
        <v>1.0</v>
      </c>
      <c r="J192" s="81">
        <v>10.0</v>
      </c>
      <c r="K192" s="2" t="s">
        <v>684</v>
      </c>
      <c r="L192" s="82">
        <v>109862.0</v>
      </c>
      <c r="M192" s="2">
        <v>15694.6</v>
      </c>
      <c r="N192" s="29">
        <v>1.87173333406</v>
      </c>
      <c r="O192" s="30">
        <v>0.2602597690606775</v>
      </c>
      <c r="P192" s="30">
        <v>0.4013475314</v>
      </c>
      <c r="Q192" s="2">
        <v>3.195122</v>
      </c>
      <c r="R192" s="2">
        <v>511479.247967</v>
      </c>
      <c r="S192" s="2">
        <v>1113.408734</v>
      </c>
      <c r="T192" s="2">
        <v>0.967455</v>
      </c>
      <c r="U192" s="2">
        <v>2.726622</v>
      </c>
      <c r="V192" s="2">
        <v>2561.170732</v>
      </c>
      <c r="W192" s="2">
        <v>108.322329</v>
      </c>
      <c r="X192" s="2">
        <v>1.141894</v>
      </c>
      <c r="Y192" s="2">
        <v>3.365975</v>
      </c>
      <c r="Z192" s="2">
        <v>698.573171</v>
      </c>
      <c r="AA192" s="2">
        <v>57.762731</v>
      </c>
      <c r="AB192" s="2">
        <v>1.111165</v>
      </c>
      <c r="AC192" s="2">
        <v>3.240138</v>
      </c>
      <c r="AD192" s="2">
        <v>4506.821138</v>
      </c>
      <c r="AE192" s="2">
        <v>137.854011</v>
      </c>
      <c r="AF192" s="2">
        <v>1.0784</v>
      </c>
      <c r="AG192" s="2">
        <v>3.017068</v>
      </c>
      <c r="AH192" s="56">
        <v>0.085</v>
      </c>
      <c r="AI192" s="29">
        <v>6.62971717084793</v>
      </c>
      <c r="AJ192" s="30">
        <v>0.23818944329329902</v>
      </c>
      <c r="AK192" s="30">
        <v>0.4028259607495499</v>
      </c>
      <c r="AL192" s="80">
        <v>3.193227</v>
      </c>
      <c r="AM192" s="80">
        <v>816433.239044</v>
      </c>
      <c r="AN192" s="80">
        <v>1185.66982</v>
      </c>
      <c r="AO192" s="80">
        <v>0.986767</v>
      </c>
      <c r="AP192" s="80">
        <v>2.669947</v>
      </c>
      <c r="AQ192" s="80">
        <v>3737.639442</v>
      </c>
      <c r="AR192" s="80">
        <v>128.648964</v>
      </c>
      <c r="AS192" s="80">
        <v>1.185709</v>
      </c>
      <c r="AT192" s="80">
        <v>3.417057</v>
      </c>
      <c r="AU192" s="80">
        <v>5095.937251</v>
      </c>
      <c r="AV192" s="80">
        <v>60.891491</v>
      </c>
      <c r="AW192" s="80">
        <v>3.29035</v>
      </c>
      <c r="AX192" s="80">
        <v>1.145242</v>
      </c>
      <c r="AY192" s="80">
        <v>801.409363</v>
      </c>
      <c r="AZ192" s="80">
        <v>145.098098</v>
      </c>
      <c r="BA192" s="80">
        <v>1.115673</v>
      </c>
      <c r="BB192" s="80">
        <v>3.075769</v>
      </c>
      <c r="BC192" s="56">
        <v>0.086</v>
      </c>
      <c r="BD192" s="115">
        <v>0.09</v>
      </c>
      <c r="BE192" s="56">
        <v>0.085</v>
      </c>
      <c r="BF192" s="56">
        <v>0.102</v>
      </c>
      <c r="BG192" s="56">
        <v>0.083</v>
      </c>
      <c r="BH192" s="56">
        <v>0.108</v>
      </c>
      <c r="BI192" s="34"/>
      <c r="BJ192" s="34"/>
      <c r="BK192" s="34"/>
      <c r="BL192" s="34"/>
      <c r="BM192" s="34"/>
      <c r="BN192" s="34"/>
      <c r="BO192" s="34"/>
      <c r="BP192" s="34"/>
      <c r="BQ192" s="35">
        <f t="shared" si="1"/>
        <v>5</v>
      </c>
      <c r="BR192" s="101">
        <v>1.6109894128821656</v>
      </c>
      <c r="BS192" s="102">
        <v>0.26400935780085577</v>
      </c>
      <c r="BT192" s="103">
        <v>0.43044032781499575</v>
      </c>
      <c r="BU192" s="39">
        <v>0.094</v>
      </c>
      <c r="BV192" s="104">
        <v>3.3022298</v>
      </c>
      <c r="BW192" s="104">
        <v>646.7491683999999</v>
      </c>
      <c r="BX192" s="104">
        <v>56.06519419999999</v>
      </c>
      <c r="BY192" s="104">
        <v>1.1170769999999999</v>
      </c>
      <c r="BZ192" s="104">
        <v>3.272474</v>
      </c>
      <c r="CA192" s="37">
        <v>850007.6121591998</v>
      </c>
      <c r="CB192" s="37">
        <v>1206.945502</v>
      </c>
      <c r="CC192" s="37">
        <v>0.9813568</v>
      </c>
      <c r="CD192" s="37">
        <v>2.6819686</v>
      </c>
      <c r="CE192" s="37">
        <v>3150.3615062</v>
      </c>
      <c r="CF192" s="37">
        <v>121.25355399999998</v>
      </c>
      <c r="CG192" s="37">
        <v>1.1578903999999999</v>
      </c>
      <c r="CH192" s="37">
        <v>3.3875552</v>
      </c>
      <c r="CI192" s="37">
        <v>4254.2737784</v>
      </c>
      <c r="CJ192" s="2">
        <v>135.9038066</v>
      </c>
      <c r="CK192" s="2">
        <v>1.0936011999999997</v>
      </c>
      <c r="CL192" s="2">
        <v>3.0472849999999996</v>
      </c>
      <c r="CM192" s="57">
        <f t="shared" si="2"/>
        <v>3.428571429</v>
      </c>
      <c r="CN192" s="58">
        <f t="shared" si="3"/>
        <v>3.777777778</v>
      </c>
      <c r="CO192" s="78">
        <v>6.0</v>
      </c>
      <c r="CP192" s="78">
        <v>6.0</v>
      </c>
      <c r="CQ192" s="4">
        <v>1.0</v>
      </c>
      <c r="CR192" s="4">
        <v>1.0</v>
      </c>
      <c r="CS192" s="4">
        <v>6.0</v>
      </c>
      <c r="CT192" s="4">
        <v>2.0</v>
      </c>
      <c r="CU192" s="4">
        <v>2.0</v>
      </c>
      <c r="CV192" s="4">
        <v>5.0</v>
      </c>
      <c r="CW192" s="4">
        <v>5.0</v>
      </c>
      <c r="CX192" s="4">
        <f t="shared" si="4"/>
        <v>10</v>
      </c>
      <c r="CY192" s="59" t="str">
        <f t="shared" si="60"/>
        <v>1</v>
      </c>
      <c r="CZ192" s="59" t="str">
        <f t="shared" si="6"/>
        <v>1</v>
      </c>
      <c r="DA192" s="4">
        <f t="shared" si="7"/>
        <v>3</v>
      </c>
      <c r="DB192" s="59" t="str">
        <f t="shared" si="63"/>
        <v>1</v>
      </c>
      <c r="DC192" s="59" t="str">
        <f t="shared" si="8"/>
        <v>0</v>
      </c>
      <c r="DD192" s="4">
        <v>1.0</v>
      </c>
      <c r="DE192" s="4">
        <v>2.0</v>
      </c>
      <c r="DF192" s="4">
        <v>1.0</v>
      </c>
      <c r="DG192" s="4">
        <v>2.0</v>
      </c>
      <c r="DH192" s="4">
        <v>1.0</v>
      </c>
      <c r="DI192" s="4">
        <v>2.0</v>
      </c>
      <c r="DJ192" s="4">
        <v>1.0</v>
      </c>
      <c r="DK192" s="4">
        <v>2.0</v>
      </c>
      <c r="DL192" s="4">
        <v>1.0</v>
      </c>
      <c r="DM192" s="4">
        <v>2.0</v>
      </c>
      <c r="DN192" s="4">
        <v>2.0</v>
      </c>
      <c r="DO192" s="4">
        <v>3.0</v>
      </c>
      <c r="DP192" s="4">
        <v>1.0</v>
      </c>
      <c r="DQ192" s="4">
        <v>2.0</v>
      </c>
      <c r="DR192" s="4">
        <v>0.0</v>
      </c>
      <c r="DS192" s="4">
        <v>1.0</v>
      </c>
      <c r="DT192" s="4">
        <v>1.0</v>
      </c>
      <c r="DU192" s="4">
        <v>2.0</v>
      </c>
      <c r="DV192" s="4">
        <v>1.0</v>
      </c>
      <c r="DW192" s="4">
        <v>2.0</v>
      </c>
      <c r="DX192" s="4">
        <v>1.0</v>
      </c>
      <c r="DY192" s="4">
        <v>2.0</v>
      </c>
      <c r="DZ192" s="4">
        <v>1.0</v>
      </c>
      <c r="EA192" s="4">
        <v>2.0</v>
      </c>
      <c r="EB192" s="4">
        <v>1.0</v>
      </c>
      <c r="EC192" s="4">
        <v>2.0</v>
      </c>
      <c r="ED192" s="4">
        <v>0.0</v>
      </c>
      <c r="EE192" s="4">
        <v>1.0</v>
      </c>
      <c r="EF192" s="4">
        <v>0.0</v>
      </c>
      <c r="EG192" s="4">
        <v>1.0</v>
      </c>
      <c r="EH192" s="4">
        <v>2.0</v>
      </c>
      <c r="EI192" s="4">
        <v>3.0</v>
      </c>
      <c r="EJ192" s="2" t="s">
        <v>199</v>
      </c>
      <c r="EK192" s="2" t="s">
        <v>567</v>
      </c>
      <c r="EL192" s="37">
        <v>5.0</v>
      </c>
      <c r="EM192" s="37">
        <v>2.0</v>
      </c>
      <c r="EN192" s="37">
        <v>0.0</v>
      </c>
      <c r="EO192" s="37">
        <v>1.0</v>
      </c>
      <c r="EP192" s="37">
        <v>1.0</v>
      </c>
      <c r="EQ192" s="37">
        <v>1.0</v>
      </c>
      <c r="ER192" s="37">
        <v>1.0</v>
      </c>
      <c r="ES192" s="2"/>
      <c r="ET192" s="2"/>
      <c r="EU192" s="2"/>
      <c r="EV192" s="2"/>
      <c r="EW192" s="37">
        <v>0.0</v>
      </c>
      <c r="EX192" s="2" t="s">
        <v>242</v>
      </c>
      <c r="EY192" s="43">
        <v>41061.0</v>
      </c>
      <c r="EZ192" s="2" t="s">
        <v>214</v>
      </c>
      <c r="FA192" s="2" t="s">
        <v>262</v>
      </c>
      <c r="FB192" s="2" t="s">
        <v>203</v>
      </c>
      <c r="FC192" s="2" t="s">
        <v>205</v>
      </c>
      <c r="FD192" s="2" t="s">
        <v>205</v>
      </c>
      <c r="FE192" s="37">
        <v>0.0</v>
      </c>
      <c r="FF192" s="37">
        <v>0.0</v>
      </c>
      <c r="FG192" s="37">
        <v>0.0</v>
      </c>
      <c r="FH192" s="37">
        <v>0.0</v>
      </c>
      <c r="FI192" s="37">
        <v>0.0</v>
      </c>
      <c r="FJ192" s="37">
        <v>0.0</v>
      </c>
      <c r="FK192" s="37">
        <v>1.0</v>
      </c>
      <c r="FL192" s="2"/>
      <c r="FM192" s="2" t="s">
        <v>205</v>
      </c>
      <c r="FN192" s="37">
        <v>0.0</v>
      </c>
      <c r="FO192" s="37">
        <v>0.0</v>
      </c>
      <c r="FP192" s="37">
        <v>0.0</v>
      </c>
      <c r="FQ192" s="37">
        <v>0.0</v>
      </c>
      <c r="FR192" s="37">
        <v>0.0</v>
      </c>
      <c r="FS192" s="37">
        <v>0.0</v>
      </c>
      <c r="FT192" s="37">
        <v>1.0</v>
      </c>
      <c r="FU192" s="2"/>
      <c r="FV192" s="2" t="s">
        <v>280</v>
      </c>
      <c r="FW192" s="37">
        <v>0.0</v>
      </c>
      <c r="FX192" s="37">
        <v>1.0</v>
      </c>
      <c r="FY192" s="37">
        <v>0.0</v>
      </c>
      <c r="FZ192" s="37">
        <v>1.0</v>
      </c>
      <c r="GA192" s="37">
        <v>-3.0</v>
      </c>
      <c r="GB192" s="2" t="s">
        <v>270</v>
      </c>
      <c r="GC192" s="2" t="s">
        <v>243</v>
      </c>
      <c r="GD192" s="37">
        <v>3.0</v>
      </c>
      <c r="GE192" s="2"/>
      <c r="GF192" s="2" t="s">
        <v>209</v>
      </c>
      <c r="GG192" s="2"/>
      <c r="GH192" s="45">
        <v>2.0</v>
      </c>
      <c r="GI192" s="45">
        <v>0.0</v>
      </c>
      <c r="GJ192" s="45">
        <v>1.0</v>
      </c>
      <c r="GK192" s="45">
        <v>2.0</v>
      </c>
      <c r="GL192" s="45">
        <f t="shared" si="52"/>
        <v>2</v>
      </c>
      <c r="GM192" s="45">
        <f t="shared" si="53"/>
        <v>3</v>
      </c>
    </row>
    <row r="193" ht="15.75" customHeight="1">
      <c r="A193" s="1">
        <v>241.0</v>
      </c>
      <c r="B193" s="2" t="s">
        <v>495</v>
      </c>
      <c r="C193" s="2" t="s">
        <v>311</v>
      </c>
      <c r="D193" s="2" t="s">
        <v>330</v>
      </c>
      <c r="E193" s="2" t="s">
        <v>697</v>
      </c>
      <c r="F193" s="79">
        <v>2.0</v>
      </c>
      <c r="G193" s="2"/>
      <c r="H193" s="2" t="s">
        <v>583</v>
      </c>
      <c r="I193" s="81">
        <v>1.0</v>
      </c>
      <c r="J193" s="81">
        <v>10.0</v>
      </c>
      <c r="K193" s="2" t="s">
        <v>684</v>
      </c>
      <c r="L193" s="82">
        <v>15680.0</v>
      </c>
      <c r="M193" s="2">
        <v>3920.0</v>
      </c>
      <c r="N193" s="29">
        <v>1.82406972767</v>
      </c>
      <c r="O193" s="30">
        <v>0.2638746311745783</v>
      </c>
      <c r="P193" s="30">
        <v>0.4045003763</v>
      </c>
      <c r="Q193" s="2">
        <v>3.429787</v>
      </c>
      <c r="R193" s="2">
        <v>683036.770213</v>
      </c>
      <c r="S193" s="2">
        <v>1126.597741</v>
      </c>
      <c r="T193" s="2">
        <v>0.995023</v>
      </c>
      <c r="U193" s="2">
        <v>2.735229</v>
      </c>
      <c r="V193" s="2">
        <v>3489.87234</v>
      </c>
      <c r="W193" s="2">
        <v>132.377449</v>
      </c>
      <c r="X193" s="2">
        <v>1.148434</v>
      </c>
      <c r="Y193" s="2">
        <v>3.41408</v>
      </c>
      <c r="Z193" s="2">
        <v>662.412766</v>
      </c>
      <c r="AA193" s="2">
        <v>61.663771</v>
      </c>
      <c r="AB193" s="2">
        <v>1.108255</v>
      </c>
      <c r="AC193" s="2">
        <v>3.288974</v>
      </c>
      <c r="AD193" s="2">
        <v>5229.706383</v>
      </c>
      <c r="AE193" s="2">
        <v>159.407525</v>
      </c>
      <c r="AF193" s="2">
        <v>1.091165</v>
      </c>
      <c r="AG193" s="2">
        <v>3.086158</v>
      </c>
      <c r="AH193" s="31">
        <v>0.085</v>
      </c>
      <c r="AI193" s="29">
        <v>6.856889555451831</v>
      </c>
      <c r="AJ193" s="30">
        <v>0.24636937661717837</v>
      </c>
      <c r="AK193" s="30">
        <v>0.38667688480877516</v>
      </c>
      <c r="AL193" s="80">
        <v>3.183752</v>
      </c>
      <c r="AM193" s="80">
        <v>842450.886847</v>
      </c>
      <c r="AN193" s="80">
        <v>1171.201765</v>
      </c>
      <c r="AO193" s="80">
        <v>0.985494</v>
      </c>
      <c r="AP193" s="80">
        <v>2.661772</v>
      </c>
      <c r="AQ193" s="80">
        <v>3833.882012</v>
      </c>
      <c r="AR193" s="80">
        <v>131.810279</v>
      </c>
      <c r="AS193" s="80">
        <v>1.188928</v>
      </c>
      <c r="AT193" s="80">
        <v>3.429026</v>
      </c>
      <c r="AU193" s="80">
        <v>5153.920696</v>
      </c>
      <c r="AV193" s="80">
        <v>61.901029</v>
      </c>
      <c r="AW193" s="80">
        <v>3.30099</v>
      </c>
      <c r="AX193" s="80">
        <v>1.15133</v>
      </c>
      <c r="AY193" s="80">
        <v>814.823985</v>
      </c>
      <c r="AZ193" s="80">
        <v>147.343602</v>
      </c>
      <c r="BA193" s="80">
        <v>1.115123</v>
      </c>
      <c r="BB193" s="80">
        <v>3.078474</v>
      </c>
      <c r="BC193" s="31">
        <v>0.0835</v>
      </c>
      <c r="BD193" s="32">
        <v>0.09</v>
      </c>
      <c r="BE193" s="31">
        <v>0.085</v>
      </c>
      <c r="BF193" s="31">
        <v>0.109</v>
      </c>
      <c r="BG193" s="34"/>
      <c r="BH193" s="34"/>
      <c r="BI193" s="34"/>
      <c r="BJ193" s="34"/>
      <c r="BK193" s="34"/>
      <c r="BL193" s="34"/>
      <c r="BM193" s="34"/>
      <c r="BN193" s="34"/>
      <c r="BO193" s="34"/>
      <c r="BP193" s="34"/>
      <c r="BQ193" s="35">
        <f t="shared" si="1"/>
        <v>3</v>
      </c>
      <c r="BR193" s="101">
        <v>1.6398422218385085</v>
      </c>
      <c r="BS193" s="102">
        <v>0.26854656510133507</v>
      </c>
      <c r="BT193" s="103">
        <v>0.4326270768932302</v>
      </c>
      <c r="BU193" s="39">
        <v>0.095</v>
      </c>
      <c r="BV193" s="104">
        <v>3.2215686666666663</v>
      </c>
      <c r="BW193" s="104">
        <v>706.8350893333333</v>
      </c>
      <c r="BX193" s="104">
        <v>56.972678333333334</v>
      </c>
      <c r="BY193" s="104">
        <v>1.130332</v>
      </c>
      <c r="BZ193" s="104">
        <v>3.283534</v>
      </c>
      <c r="CA193" s="37">
        <v>761240.3527503334</v>
      </c>
      <c r="CB193" s="37">
        <v>1205.7032206666668</v>
      </c>
      <c r="CC193" s="37">
        <v>0.9865640000000001</v>
      </c>
      <c r="CD193" s="37">
        <v>2.6812666666666662</v>
      </c>
      <c r="CE193" s="37">
        <v>3192.7401566666667</v>
      </c>
      <c r="CF193" s="37">
        <v>122.43310766666666</v>
      </c>
      <c r="CG193" s="37">
        <v>1.1664946666666667</v>
      </c>
      <c r="CH193" s="37">
        <v>3.397351333333333</v>
      </c>
      <c r="CI193" s="37">
        <v>4525.821393</v>
      </c>
      <c r="CJ193" s="2">
        <v>136.072891</v>
      </c>
      <c r="CK193" s="2">
        <v>1.1022193333333332</v>
      </c>
      <c r="CL193" s="2">
        <v>3.0478229999999997</v>
      </c>
      <c r="CM193" s="40">
        <f t="shared" si="2"/>
        <v>4.142857143</v>
      </c>
      <c r="CN193" s="41">
        <f t="shared" si="3"/>
        <v>4.444444444</v>
      </c>
      <c r="CO193" s="2">
        <v>6.0</v>
      </c>
      <c r="CP193" s="2">
        <v>5.0</v>
      </c>
      <c r="CQ193" s="2">
        <v>1.0</v>
      </c>
      <c r="CR193" s="2">
        <v>1.0</v>
      </c>
      <c r="CS193" s="2">
        <v>5.0</v>
      </c>
      <c r="CT193" s="2">
        <v>6.0</v>
      </c>
      <c r="CU193" s="2">
        <v>5.0</v>
      </c>
      <c r="CV193" s="2">
        <v>5.0</v>
      </c>
      <c r="CW193" s="2">
        <v>6.0</v>
      </c>
      <c r="CX193" s="2">
        <f t="shared" si="4"/>
        <v>5</v>
      </c>
      <c r="CY193" s="42" t="str">
        <f t="shared" si="60"/>
        <v>0</v>
      </c>
      <c r="CZ193" s="42" t="str">
        <f t="shared" si="6"/>
        <v>0</v>
      </c>
      <c r="DA193" s="2">
        <f t="shared" si="7"/>
        <v>2</v>
      </c>
      <c r="DB193" s="42" t="str">
        <f t="shared" si="63"/>
        <v>0</v>
      </c>
      <c r="DC193" s="42" t="str">
        <f t="shared" si="8"/>
        <v>0</v>
      </c>
      <c r="DD193" s="2">
        <v>1.0</v>
      </c>
      <c r="DE193" s="27">
        <v>2.0</v>
      </c>
      <c r="DF193" s="2">
        <v>1.0</v>
      </c>
      <c r="DG193" s="27">
        <v>2.0</v>
      </c>
      <c r="DH193" s="2">
        <v>0.0</v>
      </c>
      <c r="DI193" s="27">
        <v>1.0</v>
      </c>
      <c r="DJ193" s="2">
        <v>1.0</v>
      </c>
      <c r="DK193" s="27">
        <v>2.0</v>
      </c>
      <c r="DL193" s="2">
        <v>0.0</v>
      </c>
      <c r="DM193" s="27">
        <v>1.0</v>
      </c>
      <c r="DN193" s="2">
        <v>1.0</v>
      </c>
      <c r="DO193" s="27">
        <v>2.0</v>
      </c>
      <c r="DP193" s="2">
        <v>1.0</v>
      </c>
      <c r="DQ193" s="27">
        <v>2.0</v>
      </c>
      <c r="DR193" s="2">
        <v>0.0</v>
      </c>
      <c r="DS193" s="27">
        <v>1.0</v>
      </c>
      <c r="DT193" s="2">
        <v>0.0</v>
      </c>
      <c r="DU193" s="27">
        <v>1.0</v>
      </c>
      <c r="DV193" s="2">
        <v>0.0</v>
      </c>
      <c r="DW193" s="27">
        <v>1.0</v>
      </c>
      <c r="DX193" s="2">
        <v>1.0</v>
      </c>
      <c r="DY193" s="27">
        <v>2.0</v>
      </c>
      <c r="DZ193" s="2">
        <v>0.0</v>
      </c>
      <c r="EA193" s="27">
        <v>1.0</v>
      </c>
      <c r="EB193" s="2">
        <v>1.0</v>
      </c>
      <c r="EC193" s="27">
        <v>2.0</v>
      </c>
      <c r="ED193" s="2">
        <v>1.0</v>
      </c>
      <c r="EE193" s="27">
        <v>2.0</v>
      </c>
      <c r="EF193" s="2">
        <v>1.0</v>
      </c>
      <c r="EG193" s="27">
        <v>2.0</v>
      </c>
      <c r="EH193" s="2">
        <v>2.0</v>
      </c>
      <c r="EI193" s="27">
        <v>3.0</v>
      </c>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45">
        <v>2.0</v>
      </c>
      <c r="GI193" s="37">
        <v>0.0</v>
      </c>
      <c r="GJ193" s="37">
        <v>1.0</v>
      </c>
      <c r="GK193" s="37">
        <v>1.0</v>
      </c>
      <c r="GL193" s="45">
        <f t="shared" si="52"/>
        <v>2</v>
      </c>
      <c r="GM193" s="37">
        <f t="shared" si="53"/>
        <v>2</v>
      </c>
    </row>
    <row r="194" ht="15.75" customHeight="1">
      <c r="A194" s="1">
        <v>242.0</v>
      </c>
      <c r="B194" s="2" t="s">
        <v>674</v>
      </c>
      <c r="D194" s="2" t="s">
        <v>334</v>
      </c>
      <c r="E194" s="2" t="s">
        <v>698</v>
      </c>
      <c r="F194" s="79">
        <v>2.0</v>
      </c>
      <c r="G194" s="2" t="s">
        <v>214</v>
      </c>
      <c r="H194" s="2" t="s">
        <v>583</v>
      </c>
      <c r="I194" s="81">
        <v>1.0</v>
      </c>
      <c r="J194" s="81">
        <v>10.0</v>
      </c>
      <c r="K194" s="2" t="s">
        <v>684</v>
      </c>
      <c r="L194" s="82">
        <v>17540.0</v>
      </c>
      <c r="M194" s="2">
        <v>4385.0</v>
      </c>
      <c r="N194" s="29">
        <v>1.74604210747</v>
      </c>
      <c r="O194" s="30">
        <v>0.3008113049842094</v>
      </c>
      <c r="P194" s="30">
        <v>0.4130487</v>
      </c>
      <c r="Q194" s="2">
        <v>3.027778</v>
      </c>
      <c r="R194" s="2">
        <v>621262.347222</v>
      </c>
      <c r="S194" s="2">
        <v>1130.069082</v>
      </c>
      <c r="T194" s="2">
        <v>0.996839</v>
      </c>
      <c r="U194" s="2">
        <v>2.737495</v>
      </c>
      <c r="V194" s="2">
        <v>3189.357639</v>
      </c>
      <c r="W194" s="2">
        <v>119.964958</v>
      </c>
      <c r="X194" s="2">
        <v>1.170302</v>
      </c>
      <c r="Y194" s="2">
        <v>3.403676</v>
      </c>
      <c r="Z194" s="2">
        <v>855.840278</v>
      </c>
      <c r="AA194" s="2">
        <v>63.164266</v>
      </c>
      <c r="AB194" s="2">
        <v>1.140105</v>
      </c>
      <c r="AC194" s="2">
        <v>3.294393</v>
      </c>
      <c r="AD194" s="2">
        <v>5186.149306</v>
      </c>
      <c r="AE194" s="2">
        <v>143.673377</v>
      </c>
      <c r="AF194" s="2">
        <v>1.100802</v>
      </c>
      <c r="AG194" s="2">
        <v>3.05146</v>
      </c>
      <c r="AH194" s="31">
        <v>0.09</v>
      </c>
      <c r="AI194" s="29">
        <v>6.518652166182325</v>
      </c>
      <c r="AJ194" s="30">
        <v>0.24017152718808968</v>
      </c>
      <c r="AK194" s="30">
        <v>0.41895344452890027</v>
      </c>
      <c r="AL194" s="80">
        <v>3.152905</v>
      </c>
      <c r="AM194" s="80">
        <v>773911.652396</v>
      </c>
      <c r="AN194" s="80">
        <v>1184.707993</v>
      </c>
      <c r="AO194" s="80">
        <v>0.987436</v>
      </c>
      <c r="AP194" s="80">
        <v>2.669404</v>
      </c>
      <c r="AQ194" s="80">
        <v>3692.799185</v>
      </c>
      <c r="AR194" s="80">
        <v>126.729119</v>
      </c>
      <c r="AS194" s="80">
        <v>1.192201</v>
      </c>
      <c r="AT194" s="80">
        <v>3.418112</v>
      </c>
      <c r="AU194" s="80">
        <v>5221.685015</v>
      </c>
      <c r="AV194" s="80">
        <v>61.077229</v>
      </c>
      <c r="AW194" s="80">
        <v>3.297391</v>
      </c>
      <c r="AX194" s="80">
        <v>1.152632</v>
      </c>
      <c r="AY194" s="80">
        <v>823.921509</v>
      </c>
      <c r="AZ194" s="80">
        <v>143.385451</v>
      </c>
      <c r="BA194" s="80">
        <v>1.122342</v>
      </c>
      <c r="BB194" s="80">
        <v>3.073861</v>
      </c>
      <c r="BC194" s="31">
        <v>0.089</v>
      </c>
      <c r="BD194" s="32">
        <v>0.09</v>
      </c>
      <c r="BE194" s="31">
        <v>0.09</v>
      </c>
      <c r="BF194" s="31">
        <v>0.083</v>
      </c>
      <c r="BG194" s="31">
        <v>0.108</v>
      </c>
      <c r="BH194" s="31">
        <v>0.093</v>
      </c>
      <c r="BI194" s="34"/>
      <c r="BJ194" s="34"/>
      <c r="BK194" s="34"/>
      <c r="BL194" s="34"/>
      <c r="BM194" s="34"/>
      <c r="BN194" s="34"/>
      <c r="BO194" s="34"/>
      <c r="BP194" s="34"/>
      <c r="BQ194" s="35">
        <f t="shared" si="1"/>
        <v>5</v>
      </c>
      <c r="BR194" s="101">
        <v>1.6726202364964173</v>
      </c>
      <c r="BS194" s="102">
        <v>0.2759277967097836</v>
      </c>
      <c r="BT194" s="103">
        <v>0.4234523831848027</v>
      </c>
      <c r="BU194" s="39">
        <v>0.093</v>
      </c>
      <c r="BV194" s="104">
        <v>3.1351326</v>
      </c>
      <c r="BW194" s="104">
        <v>791.4149554</v>
      </c>
      <c r="BX194" s="104">
        <v>59.93617400000001</v>
      </c>
      <c r="BY194" s="104">
        <v>1.1496922</v>
      </c>
      <c r="BZ194" s="104">
        <v>3.3042119999999997</v>
      </c>
      <c r="CA194" s="37">
        <v>744242.6573244</v>
      </c>
      <c r="CB194" s="37">
        <v>1207.150408</v>
      </c>
      <c r="CC194" s="37">
        <v>0.9967371999999999</v>
      </c>
      <c r="CD194" s="37">
        <v>2.6820846</v>
      </c>
      <c r="CE194" s="37">
        <v>3361.9251182</v>
      </c>
      <c r="CF194" s="37">
        <v>123.7031284</v>
      </c>
      <c r="CG194" s="37">
        <v>1.1845982000000002</v>
      </c>
      <c r="CH194" s="37">
        <v>3.4099209999999998</v>
      </c>
      <c r="CI194" s="37">
        <v>4877.787874</v>
      </c>
      <c r="CJ194" s="2">
        <v>139.505897</v>
      </c>
      <c r="CK194" s="2">
        <v>1.1134172</v>
      </c>
      <c r="CL194" s="2">
        <v>3.0568522000000002</v>
      </c>
      <c r="CM194" s="40">
        <f t="shared" si="2"/>
        <v>2.571428571</v>
      </c>
      <c r="CN194" s="41">
        <f t="shared" si="3"/>
        <v>2.888888889</v>
      </c>
      <c r="CO194" s="2">
        <v>4.0</v>
      </c>
      <c r="CP194" s="2">
        <v>2.0</v>
      </c>
      <c r="CQ194" s="2">
        <v>1.0</v>
      </c>
      <c r="CR194" s="2">
        <v>3.0</v>
      </c>
      <c r="CS194" s="2">
        <v>2.0</v>
      </c>
      <c r="CT194" s="2">
        <v>3.0</v>
      </c>
      <c r="CU194" s="2">
        <v>3.0</v>
      </c>
      <c r="CV194" s="2">
        <v>6.0</v>
      </c>
      <c r="CW194" s="2">
        <v>2.0</v>
      </c>
      <c r="CX194" s="2">
        <f t="shared" si="4"/>
        <v>9</v>
      </c>
      <c r="CY194" s="42" t="str">
        <f t="shared" si="60"/>
        <v>0</v>
      </c>
      <c r="CZ194" s="42" t="str">
        <f t="shared" si="6"/>
        <v>0</v>
      </c>
      <c r="DA194" s="2">
        <f t="shared" si="7"/>
        <v>3</v>
      </c>
      <c r="DB194" s="42" t="str">
        <f t="shared" si="63"/>
        <v>1</v>
      </c>
      <c r="DC194" s="42" t="str">
        <f t="shared" si="8"/>
        <v>0</v>
      </c>
      <c r="DD194" s="2">
        <v>1.0</v>
      </c>
      <c r="DE194" s="27">
        <v>2.0</v>
      </c>
      <c r="DF194" s="2">
        <v>0.0</v>
      </c>
      <c r="DG194" s="27">
        <v>1.0</v>
      </c>
      <c r="DH194" s="2">
        <v>1.0</v>
      </c>
      <c r="DI194" s="27">
        <v>2.0</v>
      </c>
      <c r="DJ194" s="2">
        <v>2.0</v>
      </c>
      <c r="DK194" s="27">
        <v>3.0</v>
      </c>
      <c r="DL194" s="2">
        <v>1.0</v>
      </c>
      <c r="DM194" s="27">
        <v>2.0</v>
      </c>
      <c r="DN194" s="2">
        <v>2.0</v>
      </c>
      <c r="DO194" s="27">
        <v>3.0</v>
      </c>
      <c r="DP194" s="2">
        <v>1.0</v>
      </c>
      <c r="DQ194" s="27">
        <v>2.0</v>
      </c>
      <c r="DR194" s="2">
        <v>0.0</v>
      </c>
      <c r="DS194" s="27">
        <v>1.0</v>
      </c>
      <c r="DT194" s="2">
        <v>1.0</v>
      </c>
      <c r="DU194" s="27">
        <v>2.0</v>
      </c>
      <c r="DV194" s="2">
        <v>0.0</v>
      </c>
      <c r="DW194" s="27">
        <v>1.0</v>
      </c>
      <c r="DX194" s="2">
        <v>1.0</v>
      </c>
      <c r="DY194" s="27">
        <v>2.0</v>
      </c>
      <c r="DZ194" s="2">
        <v>1.0</v>
      </c>
      <c r="EA194" s="27">
        <v>2.0</v>
      </c>
      <c r="EB194" s="2">
        <v>1.0</v>
      </c>
      <c r="EC194" s="27">
        <v>2.0</v>
      </c>
      <c r="ED194" s="2">
        <v>2.0</v>
      </c>
      <c r="EE194" s="27">
        <v>3.0</v>
      </c>
      <c r="EF194" s="2">
        <v>2.0</v>
      </c>
      <c r="EG194" s="27">
        <v>3.0</v>
      </c>
      <c r="EH194" s="2">
        <v>2.0</v>
      </c>
      <c r="EI194" s="27">
        <v>3.0</v>
      </c>
      <c r="EJ194" s="2" t="s">
        <v>199</v>
      </c>
      <c r="EK194" s="2" t="s">
        <v>587</v>
      </c>
      <c r="EL194" s="37">
        <v>4.0</v>
      </c>
      <c r="EM194" s="37">
        <v>2.0</v>
      </c>
      <c r="EN194" s="37">
        <v>0.0</v>
      </c>
      <c r="EO194" s="37">
        <v>0.0</v>
      </c>
      <c r="EP194" s="37">
        <v>1.0</v>
      </c>
      <c r="EQ194" s="37">
        <v>1.0</v>
      </c>
      <c r="ER194" s="37">
        <v>1.0</v>
      </c>
      <c r="ES194" s="2"/>
      <c r="ET194" s="2"/>
      <c r="EU194" s="2"/>
      <c r="EV194" s="2"/>
      <c r="EW194" s="37">
        <v>0.0</v>
      </c>
      <c r="EX194" s="2" t="s">
        <v>242</v>
      </c>
      <c r="EY194" s="43">
        <v>41000.0</v>
      </c>
      <c r="EZ194" s="2" t="s">
        <v>214</v>
      </c>
      <c r="FA194" s="2" t="s">
        <v>262</v>
      </c>
      <c r="FB194" s="2" t="s">
        <v>203</v>
      </c>
      <c r="FC194" s="2" t="s">
        <v>205</v>
      </c>
      <c r="FD194" s="2" t="s">
        <v>205</v>
      </c>
      <c r="FE194" s="37">
        <v>0.0</v>
      </c>
      <c r="FF194" s="37">
        <v>0.0</v>
      </c>
      <c r="FG194" s="37">
        <v>0.0</v>
      </c>
      <c r="FH194" s="37">
        <v>1.0</v>
      </c>
      <c r="FI194" s="37">
        <v>0.0</v>
      </c>
      <c r="FJ194" s="37">
        <v>0.0</v>
      </c>
      <c r="FK194" s="37">
        <v>1.0</v>
      </c>
      <c r="FL194" s="2"/>
      <c r="FM194" s="2" t="s">
        <v>205</v>
      </c>
      <c r="FN194" s="37">
        <v>0.0</v>
      </c>
      <c r="FO194" s="37">
        <v>0.0</v>
      </c>
      <c r="FP194" s="37">
        <v>0.0</v>
      </c>
      <c r="FQ194" s="37">
        <v>1.0</v>
      </c>
      <c r="FR194" s="37">
        <v>0.0</v>
      </c>
      <c r="FS194" s="37">
        <v>0.0</v>
      </c>
      <c r="FT194" s="37">
        <v>1.0</v>
      </c>
      <c r="FU194" s="2"/>
      <c r="FV194" s="2" t="s">
        <v>280</v>
      </c>
      <c r="FW194" s="37">
        <v>0.0</v>
      </c>
      <c r="FX194" s="37">
        <v>1.0</v>
      </c>
      <c r="FY194" s="37">
        <v>1.0</v>
      </c>
      <c r="FZ194" s="37">
        <v>0.0</v>
      </c>
      <c r="GA194" s="37">
        <v>1.0</v>
      </c>
      <c r="GB194" s="2" t="s">
        <v>270</v>
      </c>
      <c r="GC194" s="2" t="s">
        <v>243</v>
      </c>
      <c r="GD194" s="37">
        <v>4.0</v>
      </c>
      <c r="GE194" s="2"/>
      <c r="GF194" s="2" t="s">
        <v>209</v>
      </c>
      <c r="GG194" s="2"/>
      <c r="GH194" s="45">
        <v>2.0</v>
      </c>
      <c r="GI194" s="45">
        <v>0.0</v>
      </c>
      <c r="GJ194" s="45">
        <v>2.0</v>
      </c>
      <c r="GK194" s="45">
        <v>1.0</v>
      </c>
      <c r="GL194" s="45">
        <f t="shared" si="52"/>
        <v>2</v>
      </c>
      <c r="GM194" s="45">
        <f t="shared" si="53"/>
        <v>3</v>
      </c>
    </row>
    <row r="195" ht="15.75" customHeight="1">
      <c r="A195" s="1">
        <v>243.0</v>
      </c>
      <c r="B195" s="2" t="s">
        <v>246</v>
      </c>
      <c r="D195" s="2" t="s">
        <v>699</v>
      </c>
      <c r="E195" s="2" t="s">
        <v>700</v>
      </c>
      <c r="F195" s="79">
        <v>1.0</v>
      </c>
      <c r="G195" s="2" t="s">
        <v>196</v>
      </c>
      <c r="H195" s="2" t="s">
        <v>583</v>
      </c>
      <c r="I195" s="81">
        <v>1.0</v>
      </c>
      <c r="J195" s="81">
        <v>10.0</v>
      </c>
      <c r="K195" s="2" t="s">
        <v>684</v>
      </c>
      <c r="L195" s="82">
        <v>40055.0</v>
      </c>
      <c r="M195" s="2">
        <v>8011.0</v>
      </c>
      <c r="N195" s="29">
        <v>1.8779586068</v>
      </c>
      <c r="O195" s="30">
        <v>0.26114890347091024</v>
      </c>
      <c r="P195" s="30">
        <v>0.3995170264</v>
      </c>
      <c r="Q195" s="2">
        <v>3.438596</v>
      </c>
      <c r="R195" s="2">
        <v>742174.070175</v>
      </c>
      <c r="S195" s="2">
        <v>1128.836657</v>
      </c>
      <c r="T195" s="2">
        <v>1.008547</v>
      </c>
      <c r="U195" s="2">
        <v>2.73669</v>
      </c>
      <c r="V195" s="2">
        <v>3883.763158</v>
      </c>
      <c r="W195" s="2">
        <v>139.534059</v>
      </c>
      <c r="X195" s="2">
        <v>1.162419</v>
      </c>
      <c r="Y195" s="2">
        <v>3.431893</v>
      </c>
      <c r="Z195" s="2">
        <v>653.850877</v>
      </c>
      <c r="AA195" s="2">
        <v>63.351441</v>
      </c>
      <c r="AB195" s="2">
        <v>1.116134</v>
      </c>
      <c r="AC195" s="2">
        <v>3.310256</v>
      </c>
      <c r="AD195" s="2">
        <v>5413.614035</v>
      </c>
      <c r="AE195" s="2">
        <v>164.735293</v>
      </c>
      <c r="AF195" s="2">
        <v>1.102554</v>
      </c>
      <c r="AG195" s="2">
        <v>3.105604</v>
      </c>
      <c r="AH195" s="31">
        <v>0.085</v>
      </c>
      <c r="AI195" s="29">
        <v>6.909182136841163</v>
      </c>
      <c r="AJ195" s="30">
        <v>0.2459427832747945</v>
      </c>
      <c r="AK195" s="30">
        <v>0.3848454636828431</v>
      </c>
      <c r="AL195" s="80">
        <v>3.169378</v>
      </c>
      <c r="AM195" s="80">
        <v>826770.28134</v>
      </c>
      <c r="AN195" s="80">
        <v>1168.046838</v>
      </c>
      <c r="AO195" s="80">
        <v>0.985347</v>
      </c>
      <c r="AP195" s="80">
        <v>2.659989</v>
      </c>
      <c r="AQ195" s="80">
        <v>3823.264115</v>
      </c>
      <c r="AR195" s="80">
        <v>131.388198</v>
      </c>
      <c r="AS195" s="80">
        <v>1.189328</v>
      </c>
      <c r="AT195" s="80">
        <v>3.429508</v>
      </c>
      <c r="AU195" s="80">
        <v>5204.37799</v>
      </c>
      <c r="AV195" s="80">
        <v>62.045248</v>
      </c>
      <c r="AW195" s="80">
        <v>3.303695</v>
      </c>
      <c r="AX195" s="80">
        <v>1.153477</v>
      </c>
      <c r="AY195" s="80">
        <v>821.233493</v>
      </c>
      <c r="AZ195" s="80">
        <v>147.175457</v>
      </c>
      <c r="BA195" s="80">
        <v>1.115629</v>
      </c>
      <c r="BB195" s="80">
        <v>3.076943</v>
      </c>
      <c r="BC195" s="31">
        <v>0.083</v>
      </c>
      <c r="BD195" s="32">
        <v>0.09</v>
      </c>
      <c r="BE195" s="31">
        <v>0.085</v>
      </c>
      <c r="BF195" s="31">
        <v>0.106</v>
      </c>
      <c r="BG195" s="31">
        <v>0.081</v>
      </c>
      <c r="BH195" s="31">
        <v>0.087</v>
      </c>
      <c r="BI195" s="34"/>
      <c r="BJ195" s="34"/>
      <c r="BK195" s="34"/>
      <c r="BL195" s="34"/>
      <c r="BM195" s="34"/>
      <c r="BN195" s="34"/>
      <c r="BO195" s="34"/>
      <c r="BP195" s="34"/>
      <c r="BQ195" s="35">
        <f t="shared" si="1"/>
        <v>5</v>
      </c>
      <c r="BR195" s="101">
        <v>1.7545340884175955</v>
      </c>
      <c r="BS195" s="102">
        <v>0.2756684588182573</v>
      </c>
      <c r="BT195" s="103">
        <v>0.4198798450697135</v>
      </c>
      <c r="BU195" s="39">
        <v>0.09</v>
      </c>
      <c r="BV195" s="104">
        <v>3.2739152000000002</v>
      </c>
      <c r="BW195" s="104">
        <v>702.8598546000001</v>
      </c>
      <c r="BX195" s="104">
        <v>58.6060254</v>
      </c>
      <c r="BY195" s="104">
        <v>1.1340607999999999</v>
      </c>
      <c r="BZ195" s="104">
        <v>3.2971584</v>
      </c>
      <c r="CA195" s="37">
        <v>739136.7483012</v>
      </c>
      <c r="CB195" s="37">
        <v>1190.661175</v>
      </c>
      <c r="CC195" s="37">
        <v>0.9895276000000001</v>
      </c>
      <c r="CD195" s="37">
        <v>2.6727674</v>
      </c>
      <c r="CE195" s="37">
        <v>3480.4129440000006</v>
      </c>
      <c r="CF195" s="37">
        <v>127.9883018</v>
      </c>
      <c r="CG195" s="37">
        <v>1.1764494</v>
      </c>
      <c r="CH195" s="37">
        <v>3.4129835999999996</v>
      </c>
      <c r="CI195" s="37">
        <v>4610.6112376</v>
      </c>
      <c r="CJ195" s="2">
        <v>144.03799180000001</v>
      </c>
      <c r="CK195" s="2">
        <v>1.102397</v>
      </c>
      <c r="CL195" s="2">
        <v>3.0663867999999996</v>
      </c>
      <c r="CM195" s="40">
        <f t="shared" si="2"/>
        <v>2.857142857</v>
      </c>
      <c r="CN195" s="41">
        <f t="shared" si="3"/>
        <v>3.333333333</v>
      </c>
      <c r="CO195" s="2">
        <v>2.0</v>
      </c>
      <c r="CP195" s="2">
        <v>2.0</v>
      </c>
      <c r="CQ195" s="2">
        <v>3.0</v>
      </c>
      <c r="CR195" s="2">
        <v>5.0</v>
      </c>
      <c r="CS195" s="2">
        <v>3.0</v>
      </c>
      <c r="CT195" s="2">
        <v>2.0</v>
      </c>
      <c r="CU195" s="2">
        <v>3.0</v>
      </c>
      <c r="CV195" s="2">
        <v>5.0</v>
      </c>
      <c r="CW195" s="2">
        <v>5.0</v>
      </c>
      <c r="CX195" s="2">
        <f t="shared" si="4"/>
        <v>6</v>
      </c>
      <c r="CY195" s="42" t="str">
        <f t="shared" si="60"/>
        <v>0</v>
      </c>
      <c r="CZ195" s="42" t="str">
        <f t="shared" si="6"/>
        <v>0</v>
      </c>
      <c r="DA195" s="2">
        <f t="shared" si="7"/>
        <v>3</v>
      </c>
      <c r="DB195" s="42" t="str">
        <f t="shared" si="63"/>
        <v>1</v>
      </c>
      <c r="DC195" s="42" t="str">
        <f t="shared" si="8"/>
        <v>0</v>
      </c>
      <c r="DD195" s="2">
        <v>0.0</v>
      </c>
      <c r="DE195" s="27">
        <v>1.0</v>
      </c>
      <c r="DF195" s="2">
        <v>2.0</v>
      </c>
      <c r="DG195" s="27">
        <v>3.0</v>
      </c>
      <c r="DH195" s="2">
        <v>1.0</v>
      </c>
      <c r="DI195" s="27">
        <v>2.0</v>
      </c>
      <c r="DJ195" s="2">
        <v>0.0</v>
      </c>
      <c r="DK195" s="27">
        <v>1.0</v>
      </c>
      <c r="DL195" s="2">
        <v>0.0</v>
      </c>
      <c r="DM195" s="27">
        <v>1.0</v>
      </c>
      <c r="DN195" s="2">
        <v>1.0</v>
      </c>
      <c r="DO195" s="27">
        <v>2.0</v>
      </c>
      <c r="DP195" s="2">
        <v>1.0</v>
      </c>
      <c r="DQ195" s="27">
        <v>2.0</v>
      </c>
      <c r="DR195" s="2">
        <v>0.0</v>
      </c>
      <c r="DS195" s="27">
        <v>1.0</v>
      </c>
      <c r="DT195" s="2">
        <v>1.0</v>
      </c>
      <c r="DU195" s="27">
        <v>2.0</v>
      </c>
      <c r="DV195" s="2">
        <v>0.0</v>
      </c>
      <c r="DW195" s="27">
        <v>1.0</v>
      </c>
      <c r="DX195" s="2">
        <v>0.0</v>
      </c>
      <c r="DY195" s="27">
        <v>1.0</v>
      </c>
      <c r="DZ195" s="2">
        <v>1.0</v>
      </c>
      <c r="EA195" s="27">
        <v>2.0</v>
      </c>
      <c r="EB195" s="2">
        <v>2.0</v>
      </c>
      <c r="EC195" s="27">
        <v>3.0</v>
      </c>
      <c r="ED195" s="2">
        <v>0.0</v>
      </c>
      <c r="EE195" s="27">
        <v>1.0</v>
      </c>
      <c r="EF195" s="2">
        <v>1.0</v>
      </c>
      <c r="EG195" s="27">
        <v>2.0</v>
      </c>
      <c r="EH195" s="2">
        <v>2.0</v>
      </c>
      <c r="EI195" s="27">
        <v>3.0</v>
      </c>
      <c r="EJ195" s="2" t="s">
        <v>199</v>
      </c>
      <c r="EK195" s="2" t="s">
        <v>587</v>
      </c>
      <c r="EL195" s="37">
        <v>3.0</v>
      </c>
      <c r="EM195" s="37">
        <v>2.0</v>
      </c>
      <c r="EN195" s="37">
        <v>0.0</v>
      </c>
      <c r="EO195" s="37">
        <v>0.0</v>
      </c>
      <c r="EP195" s="37">
        <v>1.0</v>
      </c>
      <c r="EQ195" s="37">
        <v>0.0</v>
      </c>
      <c r="ER195" s="37">
        <v>1.0</v>
      </c>
      <c r="ES195" s="2"/>
      <c r="ET195" s="2"/>
      <c r="EU195" s="2"/>
      <c r="EV195" s="2"/>
      <c r="EW195" s="37">
        <v>1.0</v>
      </c>
      <c r="EX195" s="2" t="s">
        <v>201</v>
      </c>
      <c r="EY195" s="43">
        <v>41122.0</v>
      </c>
      <c r="EZ195" s="2" t="s">
        <v>196</v>
      </c>
      <c r="FA195" s="2" t="s">
        <v>262</v>
      </c>
      <c r="FB195" s="2" t="s">
        <v>203</v>
      </c>
      <c r="FC195" s="2" t="s">
        <v>205</v>
      </c>
      <c r="FD195" s="2" t="s">
        <v>205</v>
      </c>
      <c r="FE195" s="37">
        <v>0.0</v>
      </c>
      <c r="FF195" s="37">
        <v>0.0</v>
      </c>
      <c r="FG195" s="37">
        <v>0.0</v>
      </c>
      <c r="FH195" s="37">
        <v>0.0</v>
      </c>
      <c r="FI195" s="37">
        <v>0.0</v>
      </c>
      <c r="FJ195" s="37">
        <v>0.0</v>
      </c>
      <c r="FK195" s="37">
        <v>1.0</v>
      </c>
      <c r="FL195" s="2"/>
      <c r="FM195" s="2" t="s">
        <v>205</v>
      </c>
      <c r="FN195" s="37">
        <v>0.0</v>
      </c>
      <c r="FO195" s="37">
        <v>0.0</v>
      </c>
      <c r="FP195" s="37">
        <v>0.0</v>
      </c>
      <c r="FQ195" s="37">
        <v>0.0</v>
      </c>
      <c r="FR195" s="37">
        <v>0.0</v>
      </c>
      <c r="FS195" s="37">
        <v>0.0</v>
      </c>
      <c r="FT195" s="37">
        <v>1.0</v>
      </c>
      <c r="FU195" s="2"/>
      <c r="FV195" s="2" t="s">
        <v>280</v>
      </c>
      <c r="FW195" s="37">
        <v>0.0</v>
      </c>
      <c r="FX195" s="37">
        <v>1.0</v>
      </c>
      <c r="FY195" s="37">
        <v>0.0</v>
      </c>
      <c r="FZ195" s="37">
        <v>0.0</v>
      </c>
      <c r="GA195" s="37">
        <v>2.0</v>
      </c>
      <c r="GB195" s="2" t="s">
        <v>270</v>
      </c>
      <c r="GC195" s="2" t="s">
        <v>243</v>
      </c>
      <c r="GD195" s="2"/>
      <c r="GE195" s="2" t="s">
        <v>701</v>
      </c>
      <c r="GF195" s="2" t="s">
        <v>209</v>
      </c>
      <c r="GG195" s="2"/>
      <c r="GH195" s="45">
        <v>1.0</v>
      </c>
      <c r="GI195" s="45">
        <v>1.0</v>
      </c>
      <c r="GJ195" s="45">
        <v>2.0</v>
      </c>
      <c r="GK195" s="45">
        <v>0.0</v>
      </c>
      <c r="GL195" s="45">
        <f t="shared" si="52"/>
        <v>2</v>
      </c>
      <c r="GM195" s="45">
        <f t="shared" si="53"/>
        <v>2</v>
      </c>
    </row>
    <row r="196" ht="15.75" customHeight="1">
      <c r="A196" s="1">
        <v>244.0</v>
      </c>
      <c r="B196" s="2" t="s">
        <v>376</v>
      </c>
      <c r="C196" s="2"/>
      <c r="D196" s="2" t="s">
        <v>400</v>
      </c>
      <c r="E196" s="2" t="s">
        <v>702</v>
      </c>
      <c r="F196" s="2">
        <v>2.0</v>
      </c>
      <c r="G196" s="2" t="s">
        <v>214</v>
      </c>
      <c r="H196" s="2" t="s">
        <v>583</v>
      </c>
      <c r="I196" s="81">
        <v>1.0</v>
      </c>
      <c r="J196" s="81">
        <v>10.0</v>
      </c>
      <c r="K196" s="2" t="s">
        <v>684</v>
      </c>
      <c r="L196" s="82">
        <v>41999.0</v>
      </c>
      <c r="M196" s="2">
        <v>5999.9</v>
      </c>
      <c r="N196" s="29">
        <v>1.73473673139</v>
      </c>
      <c r="O196" s="30">
        <v>0.29788793515389256</v>
      </c>
      <c r="P196" s="30">
        <v>0.4005582001</v>
      </c>
      <c r="Q196" s="2">
        <v>2.937908</v>
      </c>
      <c r="R196" s="2">
        <v>634312.555556</v>
      </c>
      <c r="S196" s="2">
        <v>1131.320619</v>
      </c>
      <c r="T196" s="2">
        <v>1.016758</v>
      </c>
      <c r="U196" s="2">
        <v>2.738311</v>
      </c>
      <c r="V196" s="2">
        <v>3725.202614</v>
      </c>
      <c r="W196" s="2">
        <v>127.083989</v>
      </c>
      <c r="X196" s="2">
        <v>1.202099</v>
      </c>
      <c r="Y196" s="2">
        <v>3.434292</v>
      </c>
      <c r="Z196" s="2">
        <v>1044.862745</v>
      </c>
      <c r="AA196" s="2">
        <v>67.930227</v>
      </c>
      <c r="AB196" s="2">
        <v>1.167746</v>
      </c>
      <c r="AC196" s="2">
        <v>3.330948</v>
      </c>
      <c r="AD196" s="2">
        <v>5786.01634</v>
      </c>
      <c r="AE196" s="2">
        <v>149.130828</v>
      </c>
      <c r="AF196" s="2">
        <v>1.122102</v>
      </c>
      <c r="AG196" s="2">
        <v>3.073418</v>
      </c>
      <c r="AH196" s="31">
        <v>0.09</v>
      </c>
      <c r="AI196" s="116">
        <v>6.533933395023885</v>
      </c>
      <c r="AJ196" s="117">
        <v>0.24545382612183425</v>
      </c>
      <c r="AK196" s="117">
        <v>0.4173518124637099</v>
      </c>
      <c r="AL196" s="80">
        <v>3.119839</v>
      </c>
      <c r="AM196" s="80">
        <v>649277.806647</v>
      </c>
      <c r="AN196" s="80">
        <v>1176.443063</v>
      </c>
      <c r="AO196" s="80">
        <v>0.981351</v>
      </c>
      <c r="AP196" s="80">
        <v>2.664734</v>
      </c>
      <c r="AQ196" s="80">
        <v>3564.544814</v>
      </c>
      <c r="AR196" s="80">
        <v>125.020519</v>
      </c>
      <c r="AS196" s="80">
        <v>1.191886</v>
      </c>
      <c r="AT196" s="80">
        <v>3.418062</v>
      </c>
      <c r="AU196" s="80">
        <v>5189.608258</v>
      </c>
      <c r="AV196" s="80">
        <v>61.332897</v>
      </c>
      <c r="AW196" s="80">
        <v>3.306749</v>
      </c>
      <c r="AX196" s="80">
        <v>1.156078</v>
      </c>
      <c r="AY196" s="80">
        <v>831.308157</v>
      </c>
      <c r="AZ196" s="80">
        <v>142.554561</v>
      </c>
      <c r="BA196" s="80">
        <v>1.120899</v>
      </c>
      <c r="BB196" s="80">
        <v>3.071789</v>
      </c>
      <c r="BC196" s="118">
        <v>0.0895</v>
      </c>
      <c r="BD196" s="119">
        <v>0.09</v>
      </c>
      <c r="BE196" s="31">
        <v>0.09</v>
      </c>
      <c r="BF196" s="118">
        <v>0.085</v>
      </c>
      <c r="BG196" s="118">
        <v>0.083</v>
      </c>
      <c r="BH196" s="118">
        <v>0.108</v>
      </c>
      <c r="BI196" s="34"/>
      <c r="BJ196" s="34"/>
      <c r="BK196" s="34"/>
      <c r="BL196" s="34"/>
      <c r="BM196" s="34"/>
      <c r="BN196" s="34"/>
      <c r="BO196" s="34"/>
      <c r="BP196" s="34"/>
      <c r="BQ196" s="35">
        <f t="shared" si="1"/>
        <v>5</v>
      </c>
      <c r="BR196" s="101">
        <v>1.6909335854032643</v>
      </c>
      <c r="BS196" s="102">
        <v>0.2596299032125836</v>
      </c>
      <c r="BT196" s="103">
        <v>0.4139692822496051</v>
      </c>
      <c r="BU196" s="39">
        <v>0.091</v>
      </c>
      <c r="BV196" s="104">
        <v>3.2316862</v>
      </c>
      <c r="BW196" s="104">
        <v>715.8944994000001</v>
      </c>
      <c r="BX196" s="104">
        <v>57.4024404</v>
      </c>
      <c r="BY196" s="104">
        <v>1.1332738</v>
      </c>
      <c r="BZ196" s="104">
        <v>3.274567</v>
      </c>
      <c r="CA196" s="37">
        <v>792844.0615543999</v>
      </c>
      <c r="CB196" s="37">
        <v>1193.2754502</v>
      </c>
      <c r="CC196" s="37">
        <v>0.9873204000000001</v>
      </c>
      <c r="CD196" s="37">
        <v>2.6742445999999997</v>
      </c>
      <c r="CE196" s="37">
        <v>3244.2326308</v>
      </c>
      <c r="CF196" s="37">
        <v>121.87781319999999</v>
      </c>
      <c r="CG196" s="37">
        <v>1.1719426</v>
      </c>
      <c r="CH196" s="37">
        <v>3.3960276</v>
      </c>
      <c r="CI196" s="37">
        <v>4540.2335570000005</v>
      </c>
      <c r="CJ196" s="2">
        <v>137.88539759999998</v>
      </c>
      <c r="CK196" s="2">
        <v>1.1018568</v>
      </c>
      <c r="CL196" s="2">
        <v>3.0470838000000002</v>
      </c>
      <c r="CM196" s="120">
        <f t="shared" si="2"/>
        <v>2.571428571</v>
      </c>
      <c r="CN196" s="121">
        <f t="shared" si="3"/>
        <v>3.333333333</v>
      </c>
      <c r="CO196" s="122">
        <v>4.0</v>
      </c>
      <c r="CP196" s="122">
        <v>1.0</v>
      </c>
      <c r="CQ196" s="122">
        <v>1.0</v>
      </c>
      <c r="CR196" s="122">
        <v>1.0</v>
      </c>
      <c r="CS196" s="122">
        <v>4.0</v>
      </c>
      <c r="CT196" s="122">
        <v>2.0</v>
      </c>
      <c r="CU196" s="122">
        <v>5.0</v>
      </c>
      <c r="CV196" s="122">
        <v>6.0</v>
      </c>
      <c r="CW196" s="122">
        <v>6.0</v>
      </c>
      <c r="CX196" s="122">
        <f t="shared" si="4"/>
        <v>5</v>
      </c>
      <c r="CY196" s="123" t="str">
        <f t="shared" si="60"/>
        <v>0</v>
      </c>
      <c r="CZ196" s="123" t="str">
        <f t="shared" si="6"/>
        <v>0</v>
      </c>
      <c r="DA196" s="122">
        <f t="shared" si="7"/>
        <v>3</v>
      </c>
      <c r="DB196" s="123" t="str">
        <f t="shared" si="63"/>
        <v>1</v>
      </c>
      <c r="DC196" s="123" t="str">
        <f t="shared" si="8"/>
        <v>0</v>
      </c>
      <c r="DD196" s="122">
        <v>1.0</v>
      </c>
      <c r="DE196" s="122">
        <v>2.0</v>
      </c>
      <c r="DF196" s="122">
        <v>0.0</v>
      </c>
      <c r="DG196" s="122">
        <v>1.0</v>
      </c>
      <c r="DH196" s="122">
        <v>1.0</v>
      </c>
      <c r="DI196" s="122">
        <v>2.0</v>
      </c>
      <c r="DJ196" s="122">
        <v>1.0</v>
      </c>
      <c r="DK196" s="122">
        <v>2.0</v>
      </c>
      <c r="DL196" s="122">
        <v>0.0</v>
      </c>
      <c r="DM196" s="122">
        <v>1.0</v>
      </c>
      <c r="DN196" s="122">
        <v>1.0</v>
      </c>
      <c r="DO196" s="122">
        <v>2.0</v>
      </c>
      <c r="DP196" s="122">
        <v>1.0</v>
      </c>
      <c r="DQ196" s="122">
        <v>2.0</v>
      </c>
      <c r="DR196" s="122">
        <v>0.0</v>
      </c>
      <c r="DS196" s="122">
        <v>1.0</v>
      </c>
      <c r="DT196" s="122">
        <v>0.0</v>
      </c>
      <c r="DU196" s="122">
        <v>1.0</v>
      </c>
      <c r="DV196" s="122">
        <v>0.0</v>
      </c>
      <c r="DW196" s="122">
        <v>1.0</v>
      </c>
      <c r="DX196" s="122">
        <v>1.0</v>
      </c>
      <c r="DY196" s="122">
        <v>2.0</v>
      </c>
      <c r="DZ196" s="122">
        <v>1.0</v>
      </c>
      <c r="EA196" s="122">
        <v>2.0</v>
      </c>
      <c r="EB196" s="122">
        <v>1.0</v>
      </c>
      <c r="EC196" s="122">
        <v>2.0</v>
      </c>
      <c r="ED196" s="122">
        <v>0.0</v>
      </c>
      <c r="EE196" s="122">
        <v>1.0</v>
      </c>
      <c r="EF196" s="122">
        <v>0.0</v>
      </c>
      <c r="EG196" s="122">
        <v>1.0</v>
      </c>
      <c r="EH196" s="122">
        <v>1.0</v>
      </c>
      <c r="EI196" s="122">
        <v>2.0</v>
      </c>
      <c r="EJ196" s="122" t="s">
        <v>238</v>
      </c>
      <c r="EK196" s="122" t="s">
        <v>587</v>
      </c>
      <c r="EL196" s="124">
        <v>3.0</v>
      </c>
      <c r="EM196" s="124">
        <v>2.0</v>
      </c>
      <c r="EN196" s="124">
        <v>0.0</v>
      </c>
      <c r="EO196" s="124">
        <v>0.0</v>
      </c>
      <c r="EP196" s="124">
        <v>1.0</v>
      </c>
      <c r="EQ196" s="124">
        <v>0.0</v>
      </c>
      <c r="ER196" s="124">
        <v>1.0</v>
      </c>
      <c r="ES196" s="122"/>
      <c r="ET196" s="122"/>
      <c r="EU196" s="122"/>
      <c r="EV196" s="122"/>
      <c r="EW196" s="124">
        <v>0.0</v>
      </c>
      <c r="EX196" s="122" t="s">
        <v>242</v>
      </c>
      <c r="EY196" s="125">
        <v>40909.0</v>
      </c>
      <c r="EZ196" s="122" t="s">
        <v>214</v>
      </c>
      <c r="FA196" s="122" t="s">
        <v>262</v>
      </c>
      <c r="FB196" s="122" t="s">
        <v>233</v>
      </c>
      <c r="FC196" s="122" t="s">
        <v>204</v>
      </c>
      <c r="FD196" s="122" t="s">
        <v>205</v>
      </c>
      <c r="FE196" s="124">
        <v>0.0</v>
      </c>
      <c r="FF196" s="124">
        <v>0.0</v>
      </c>
      <c r="FG196" s="124">
        <v>0.0</v>
      </c>
      <c r="FH196" s="124">
        <v>0.0</v>
      </c>
      <c r="FI196" s="124">
        <v>0.0</v>
      </c>
      <c r="FJ196" s="124">
        <v>0.0</v>
      </c>
      <c r="FK196" s="124">
        <v>1.0</v>
      </c>
      <c r="FL196" s="122"/>
      <c r="FM196" s="122" t="s">
        <v>205</v>
      </c>
      <c r="FN196" s="124">
        <v>0.0</v>
      </c>
      <c r="FO196" s="124">
        <v>0.0</v>
      </c>
      <c r="FP196" s="124">
        <v>0.0</v>
      </c>
      <c r="FQ196" s="124">
        <v>0.0</v>
      </c>
      <c r="FR196" s="124">
        <v>0.0</v>
      </c>
      <c r="FS196" s="124">
        <v>0.0</v>
      </c>
      <c r="FT196" s="124">
        <v>1.0</v>
      </c>
      <c r="FU196" s="122"/>
      <c r="FV196" s="122" t="s">
        <v>280</v>
      </c>
      <c r="FW196" s="124">
        <v>0.0</v>
      </c>
      <c r="FX196" s="124">
        <v>0.0</v>
      </c>
      <c r="FY196" s="124">
        <v>0.0</v>
      </c>
      <c r="FZ196" s="124">
        <v>1.0</v>
      </c>
      <c r="GA196" s="124">
        <v>4.0</v>
      </c>
      <c r="GB196" s="122" t="s">
        <v>703</v>
      </c>
      <c r="GC196" s="122" t="s">
        <v>299</v>
      </c>
      <c r="GD196" s="124">
        <v>4.0</v>
      </c>
      <c r="GE196" s="122"/>
      <c r="GF196" s="122" t="s">
        <v>286</v>
      </c>
      <c r="GG196" s="122" t="s">
        <v>704</v>
      </c>
      <c r="GH196" s="45">
        <v>2.0</v>
      </c>
      <c r="GI196" s="45">
        <v>0.0</v>
      </c>
      <c r="GJ196" s="45">
        <v>2.0</v>
      </c>
      <c r="GK196" s="45">
        <v>1.0</v>
      </c>
      <c r="GL196" s="45">
        <f t="shared" si="52"/>
        <v>2</v>
      </c>
      <c r="GM196" s="45">
        <f t="shared" si="53"/>
        <v>3</v>
      </c>
    </row>
    <row r="197" ht="15.0" customHeight="1">
      <c r="A197" s="1">
        <v>245.0</v>
      </c>
      <c r="B197" s="2" t="s">
        <v>396</v>
      </c>
      <c r="C197" s="2" t="s">
        <v>211</v>
      </c>
      <c r="D197" s="2" t="s">
        <v>358</v>
      </c>
      <c r="E197" s="2" t="s">
        <v>705</v>
      </c>
      <c r="F197" s="2">
        <v>1.0</v>
      </c>
      <c r="G197" s="2" t="s">
        <v>706</v>
      </c>
      <c r="H197" s="2" t="s">
        <v>707</v>
      </c>
      <c r="I197" s="81">
        <v>0.0</v>
      </c>
      <c r="J197" s="81">
        <v>11.0</v>
      </c>
      <c r="K197" s="2" t="s">
        <v>708</v>
      </c>
      <c r="L197" s="82">
        <v>47949.0</v>
      </c>
      <c r="M197" s="2">
        <v>6849.9</v>
      </c>
      <c r="N197" s="29">
        <v>1.5662182384852705</v>
      </c>
      <c r="O197" s="30">
        <v>0.2601027560772967</v>
      </c>
      <c r="P197" s="30">
        <v>0.36289373804075253</v>
      </c>
      <c r="Q197" s="2">
        <v>3.433498</v>
      </c>
      <c r="R197" s="2">
        <v>134314.221675</v>
      </c>
      <c r="S197" s="2">
        <v>973.494532</v>
      </c>
      <c r="T197" s="2">
        <v>0.930663</v>
      </c>
      <c r="U197" s="2">
        <v>2.735015</v>
      </c>
      <c r="V197" s="2">
        <v>1224.374384</v>
      </c>
      <c r="W197" s="2">
        <v>74.034811</v>
      </c>
      <c r="X197" s="2">
        <v>1.11471</v>
      </c>
      <c r="Y197" s="2">
        <v>3.255003</v>
      </c>
      <c r="Z197" s="2">
        <v>325.197044</v>
      </c>
      <c r="AA197" s="2">
        <v>36.162546</v>
      </c>
      <c r="AB197" s="2">
        <v>1.075297</v>
      </c>
      <c r="AC197" s="2">
        <v>3.087088</v>
      </c>
      <c r="AD197" s="2">
        <v>2243.807882</v>
      </c>
      <c r="AE197" s="2">
        <v>83.105893</v>
      </c>
      <c r="AF197" s="2">
        <v>1.062947</v>
      </c>
      <c r="AG197" s="2">
        <v>2.875036</v>
      </c>
      <c r="AH197" s="31">
        <v>0.135</v>
      </c>
      <c r="AI197" s="29">
        <v>4.673952233288216</v>
      </c>
      <c r="AJ197" s="30">
        <v>0.2706171210240117</v>
      </c>
      <c r="AK197" s="30">
        <v>0.548768629193918</v>
      </c>
      <c r="AL197" s="37">
        <v>3.194969</v>
      </c>
      <c r="AM197" s="37">
        <v>481884.404612</v>
      </c>
      <c r="AN197" s="37">
        <v>1173.046074</v>
      </c>
      <c r="AO197" s="37">
        <v>0.949899</v>
      </c>
      <c r="AP197" s="37">
        <v>2.662214</v>
      </c>
      <c r="AQ197" s="37">
        <v>1439.400419</v>
      </c>
      <c r="AR197" s="37">
        <v>77.559616</v>
      </c>
      <c r="AS197" s="37">
        <v>1.130469</v>
      </c>
      <c r="AT197" s="37">
        <v>3.271476</v>
      </c>
      <c r="AU197" s="37">
        <v>1730.348008</v>
      </c>
      <c r="AV197" s="37">
        <v>29.486725</v>
      </c>
      <c r="AW197" s="37">
        <v>3.202816</v>
      </c>
      <c r="AX197" s="37">
        <v>1.064249</v>
      </c>
      <c r="AY197" s="37">
        <v>246.448637</v>
      </c>
      <c r="AZ197" s="37">
        <v>67.374746</v>
      </c>
      <c r="BA197" s="37">
        <v>1.048287</v>
      </c>
      <c r="BB197" s="37">
        <v>2.91403</v>
      </c>
      <c r="BC197" s="31">
        <v>0.153</v>
      </c>
      <c r="BD197" s="32">
        <v>0.162</v>
      </c>
      <c r="BE197" s="31">
        <v>0.135</v>
      </c>
      <c r="BF197" s="31">
        <v>0.177</v>
      </c>
      <c r="BG197" s="31">
        <v>0.137</v>
      </c>
      <c r="BH197" s="31">
        <v>0.123</v>
      </c>
      <c r="BI197" s="33">
        <v>0.133</v>
      </c>
      <c r="BJ197" s="34"/>
      <c r="BK197" s="34"/>
      <c r="BL197" s="34"/>
      <c r="BM197" s="34"/>
      <c r="BN197" s="34"/>
      <c r="BO197" s="34"/>
      <c r="BP197" s="34"/>
      <c r="BQ197" s="35">
        <f t="shared" si="1"/>
        <v>6</v>
      </c>
      <c r="BR197" s="101">
        <v>1.5595038520362263</v>
      </c>
      <c r="BS197" s="102">
        <v>0.2897414774704726</v>
      </c>
      <c r="BT197" s="103">
        <v>0.490815228732002</v>
      </c>
      <c r="BU197" s="39">
        <v>0.145</v>
      </c>
      <c r="BV197" s="37">
        <v>3.765780999999999</v>
      </c>
      <c r="BW197" s="37">
        <v>155.06741016666666</v>
      </c>
      <c r="BX197" s="37">
        <v>28.071930499999997</v>
      </c>
      <c r="BY197" s="37">
        <v>1.007719</v>
      </c>
      <c r="BZ197" s="37">
        <v>3.2317333333333327</v>
      </c>
      <c r="CA197" s="37">
        <v>688848.3042681667</v>
      </c>
      <c r="CB197" s="37">
        <v>1236.1028119999999</v>
      </c>
      <c r="CC197" s="37">
        <v>0.936743</v>
      </c>
      <c r="CD197" s="37">
        <v>2.6978115000000003</v>
      </c>
      <c r="CE197" s="37">
        <v>1729.7798283333334</v>
      </c>
      <c r="CF197" s="37">
        <v>90.99196416666666</v>
      </c>
      <c r="CG197" s="37">
        <v>1.0919055</v>
      </c>
      <c r="CH197" s="37">
        <v>3.2842805</v>
      </c>
      <c r="CI197" s="37">
        <v>1059.0426973333335</v>
      </c>
      <c r="CJ197" s="2">
        <v>65.98806783333333</v>
      </c>
      <c r="CK197" s="2">
        <v>1.0305521666666666</v>
      </c>
      <c r="CL197" s="2">
        <v>2.9927471666666663</v>
      </c>
      <c r="CM197" s="29">
        <f t="shared" si="2"/>
        <v>4.428571429</v>
      </c>
      <c r="CN197" s="41">
        <f t="shared" si="3"/>
        <v>4.666666667</v>
      </c>
      <c r="CO197" s="2">
        <v>4.0</v>
      </c>
      <c r="CP197" s="2">
        <v>2.0</v>
      </c>
      <c r="CQ197" s="81">
        <v>6.0</v>
      </c>
      <c r="CR197" s="81">
        <v>6.0</v>
      </c>
      <c r="CS197" s="2">
        <v>5.0</v>
      </c>
      <c r="CT197" s="2">
        <v>4.0</v>
      </c>
      <c r="CU197" s="2">
        <v>4.0</v>
      </c>
      <c r="CV197" s="2">
        <v>6.0</v>
      </c>
      <c r="CW197" s="2">
        <v>5.0</v>
      </c>
      <c r="CX197" s="2">
        <f t="shared" si="4"/>
        <v>12</v>
      </c>
      <c r="CY197" s="126" t="str">
        <f t="shared" si="60"/>
        <v>1</v>
      </c>
      <c r="CZ197" s="126" t="str">
        <f t="shared" si="6"/>
        <v>1</v>
      </c>
      <c r="DA197" s="2">
        <f t="shared" si="7"/>
        <v>4</v>
      </c>
      <c r="DB197" s="126" t="str">
        <f t="shared" si="63"/>
        <v>1</v>
      </c>
      <c r="DC197" s="126" t="str">
        <f t="shared" si="8"/>
        <v>1</v>
      </c>
      <c r="DD197" s="2">
        <v>1.0</v>
      </c>
      <c r="DE197" s="81">
        <v>2.0</v>
      </c>
      <c r="DF197" s="2">
        <v>1.0</v>
      </c>
      <c r="DG197" s="81">
        <v>2.0</v>
      </c>
      <c r="DH197" s="2">
        <v>2.0</v>
      </c>
      <c r="DI197" s="81">
        <v>3.0</v>
      </c>
      <c r="DJ197" s="2">
        <v>1.0</v>
      </c>
      <c r="DK197" s="81">
        <v>2.0</v>
      </c>
      <c r="DL197" s="2">
        <v>0.0</v>
      </c>
      <c r="DM197" s="81">
        <v>1.0</v>
      </c>
      <c r="DN197" s="2">
        <v>1.0</v>
      </c>
      <c r="DO197" s="81">
        <v>2.0</v>
      </c>
      <c r="DP197" s="2">
        <v>2.0</v>
      </c>
      <c r="DQ197" s="81">
        <v>3.0</v>
      </c>
      <c r="DR197" s="2">
        <v>1.0</v>
      </c>
      <c r="DS197" s="81">
        <v>2.0</v>
      </c>
      <c r="DT197" s="2">
        <v>2.0</v>
      </c>
      <c r="DU197" s="81">
        <v>3.0</v>
      </c>
      <c r="DV197" s="2">
        <v>1.0</v>
      </c>
      <c r="DW197" s="81">
        <v>2.0</v>
      </c>
      <c r="DX197" s="2">
        <v>2.0</v>
      </c>
      <c r="DY197" s="81">
        <v>3.0</v>
      </c>
      <c r="DZ197" s="2">
        <v>1.0</v>
      </c>
      <c r="EA197" s="81">
        <v>2.0</v>
      </c>
      <c r="EB197" s="81">
        <v>1.0</v>
      </c>
      <c r="EC197" s="81">
        <v>2.0</v>
      </c>
      <c r="ED197" s="2">
        <v>1.0</v>
      </c>
      <c r="EE197" s="81">
        <v>2.0</v>
      </c>
      <c r="EF197" s="2">
        <v>0.0</v>
      </c>
      <c r="EG197" s="81">
        <v>1.0</v>
      </c>
      <c r="EH197" s="81">
        <v>2.0</v>
      </c>
      <c r="EI197" s="81">
        <v>3.0</v>
      </c>
      <c r="EJ197" s="2" t="s">
        <v>238</v>
      </c>
      <c r="EK197" s="2" t="s">
        <v>709</v>
      </c>
      <c r="EL197" s="37">
        <v>4.0</v>
      </c>
      <c r="EM197" s="37">
        <v>3.0</v>
      </c>
      <c r="EN197" s="37">
        <v>0.0</v>
      </c>
      <c r="EO197" s="37">
        <v>0.0</v>
      </c>
      <c r="EP197" s="37">
        <v>1.0</v>
      </c>
      <c r="EQ197" s="37">
        <v>0.0</v>
      </c>
      <c r="ER197" s="37">
        <v>0.0</v>
      </c>
      <c r="ES197" s="37">
        <v>1.0</v>
      </c>
      <c r="ET197" s="37">
        <v>0.0</v>
      </c>
      <c r="EU197" s="37">
        <v>0.0</v>
      </c>
      <c r="EV197" s="2"/>
      <c r="EW197" s="37">
        <v>1.0</v>
      </c>
      <c r="EX197" s="2" t="s">
        <v>201</v>
      </c>
      <c r="EY197" s="43">
        <v>40848.0</v>
      </c>
      <c r="EZ197" s="2" t="s">
        <v>706</v>
      </c>
      <c r="FA197" s="2" t="s">
        <v>202</v>
      </c>
      <c r="FB197" s="2" t="s">
        <v>233</v>
      </c>
      <c r="FC197" s="2" t="s">
        <v>710</v>
      </c>
      <c r="FD197" s="2" t="s">
        <v>205</v>
      </c>
      <c r="FE197" s="37">
        <v>0.0</v>
      </c>
      <c r="FF197" s="37">
        <v>0.0</v>
      </c>
      <c r="FG197" s="37">
        <v>0.0</v>
      </c>
      <c r="FH197" s="37">
        <v>0.0</v>
      </c>
      <c r="FI197" s="37">
        <v>0.0</v>
      </c>
      <c r="FJ197" s="37">
        <v>0.0</v>
      </c>
      <c r="FK197" s="37">
        <v>1.0</v>
      </c>
      <c r="FL197" s="2"/>
      <c r="FM197" s="2" t="s">
        <v>205</v>
      </c>
      <c r="FN197" s="37">
        <v>0.0</v>
      </c>
      <c r="FO197" s="37">
        <v>0.0</v>
      </c>
      <c r="FP197" s="37">
        <v>0.0</v>
      </c>
      <c r="FQ197" s="37">
        <v>0.0</v>
      </c>
      <c r="FR197" s="37">
        <v>0.0</v>
      </c>
      <c r="FS197" s="37">
        <v>0.0</v>
      </c>
      <c r="FT197" s="37">
        <v>1.0</v>
      </c>
      <c r="FU197" s="2"/>
      <c r="FV197" s="2" t="s">
        <v>206</v>
      </c>
      <c r="FW197" s="37">
        <v>1.0</v>
      </c>
      <c r="FX197" s="37">
        <v>0.0</v>
      </c>
      <c r="FY197" s="37">
        <v>0.0</v>
      </c>
      <c r="FZ197" s="37">
        <v>0.0</v>
      </c>
      <c r="GA197" s="37">
        <v>3.0</v>
      </c>
      <c r="GB197" s="2" t="s">
        <v>270</v>
      </c>
      <c r="GC197" s="2" t="s">
        <v>243</v>
      </c>
      <c r="GD197" s="37">
        <v>2.0</v>
      </c>
      <c r="GE197" s="2"/>
      <c r="GF197" s="2" t="s">
        <v>209</v>
      </c>
      <c r="GG197" s="2"/>
      <c r="GH197" s="37">
        <v>0.0</v>
      </c>
      <c r="GI197" s="37">
        <v>0.0</v>
      </c>
      <c r="GJ197" s="37">
        <v>5.0</v>
      </c>
      <c r="GK197" s="37">
        <v>1.0</v>
      </c>
      <c r="GL197" s="37">
        <f t="shared" si="52"/>
        <v>0</v>
      </c>
      <c r="GM197" s="37">
        <f t="shared" si="53"/>
        <v>6</v>
      </c>
    </row>
    <row r="198" ht="15.75" customHeight="1">
      <c r="A198" s="1">
        <v>247.0</v>
      </c>
      <c r="B198" s="2" t="s">
        <v>305</v>
      </c>
      <c r="C198" s="2"/>
      <c r="D198" s="2" t="s">
        <v>305</v>
      </c>
      <c r="E198" s="2" t="s">
        <v>711</v>
      </c>
      <c r="F198" s="2">
        <v>1.0</v>
      </c>
      <c r="G198" s="2" t="s">
        <v>706</v>
      </c>
      <c r="H198" s="2" t="s">
        <v>707</v>
      </c>
      <c r="I198" s="81">
        <v>0.0</v>
      </c>
      <c r="J198" s="81">
        <v>11.0</v>
      </c>
      <c r="K198" s="2" t="s">
        <v>708</v>
      </c>
      <c r="L198" s="82">
        <v>22888.0</v>
      </c>
      <c r="M198" s="2">
        <v>3269.7</v>
      </c>
      <c r="N198" s="29">
        <v>1.2434890102050158</v>
      </c>
      <c r="O198" s="30">
        <v>0.29005958322425135</v>
      </c>
      <c r="P198" s="30">
        <v>0.7597253244195338</v>
      </c>
      <c r="Q198" s="2">
        <v>3.972477</v>
      </c>
      <c r="R198" s="2">
        <v>523129.559633</v>
      </c>
      <c r="S198" s="2">
        <v>1146.983521</v>
      </c>
      <c r="T198" s="2">
        <v>1.000146</v>
      </c>
      <c r="U198" s="2">
        <v>2.866004</v>
      </c>
      <c r="V198" s="2">
        <v>3858.724771</v>
      </c>
      <c r="W198" s="2">
        <v>161.294813</v>
      </c>
      <c r="X198" s="2">
        <v>1.11589</v>
      </c>
      <c r="Y198" s="2">
        <v>3.416295</v>
      </c>
      <c r="Z198" s="2">
        <v>193.385321</v>
      </c>
      <c r="AA198" s="2">
        <v>35.918559</v>
      </c>
      <c r="AB198" s="2">
        <v>1.051489</v>
      </c>
      <c r="AC198" s="2">
        <v>3.3183</v>
      </c>
      <c r="AD198" s="2">
        <v>1606.834862</v>
      </c>
      <c r="AE198" s="2">
        <v>97.934268</v>
      </c>
      <c r="AF198" s="2">
        <v>1.07321</v>
      </c>
      <c r="AG198" s="2">
        <v>3.135671</v>
      </c>
      <c r="AH198" s="31">
        <v>0.18</v>
      </c>
      <c r="AI198" s="29">
        <v>6.081671334166003</v>
      </c>
      <c r="AJ198" s="30">
        <v>0.3223495425221534</v>
      </c>
      <c r="AK198" s="30">
        <v>0.7308252434287899</v>
      </c>
      <c r="AL198" s="37">
        <v>3.869919</v>
      </c>
      <c r="AM198" s="37">
        <v>618416.463415</v>
      </c>
      <c r="AN198" s="37">
        <v>1252.557627</v>
      </c>
      <c r="AO198" s="37">
        <v>0.935352</v>
      </c>
      <c r="AP198" s="37">
        <v>2.707101</v>
      </c>
      <c r="AQ198" s="37">
        <v>2065.108401</v>
      </c>
      <c r="AR198" s="37">
        <v>107.745131</v>
      </c>
      <c r="AS198" s="37">
        <v>1.080295</v>
      </c>
      <c r="AT198" s="37">
        <v>3.321446</v>
      </c>
      <c r="AU198" s="37">
        <v>1038.907859</v>
      </c>
      <c r="AV198" s="37">
        <v>29.235619</v>
      </c>
      <c r="AW198" s="37">
        <v>3.25584</v>
      </c>
      <c r="AX198" s="37">
        <v>1.00881</v>
      </c>
      <c r="AY198" s="37">
        <v>145.162602</v>
      </c>
      <c r="AZ198" s="37">
        <v>71.382433</v>
      </c>
      <c r="BA198" s="37">
        <v>1.026308</v>
      </c>
      <c r="BB198" s="37">
        <v>3.044786</v>
      </c>
      <c r="BC198" s="31">
        <v>0.138</v>
      </c>
      <c r="BD198" s="32">
        <v>0.162</v>
      </c>
      <c r="BE198" s="31">
        <v>0.18</v>
      </c>
      <c r="BF198" s="31">
        <v>0.177</v>
      </c>
      <c r="BG198" s="31">
        <v>0.184</v>
      </c>
      <c r="BH198" s="31">
        <v>0.123</v>
      </c>
      <c r="BI198" s="34"/>
      <c r="BJ198" s="34"/>
      <c r="BK198" s="34"/>
      <c r="BL198" s="34"/>
      <c r="BM198" s="34"/>
      <c r="BN198" s="34"/>
      <c r="BO198" s="34"/>
      <c r="BP198" s="34"/>
      <c r="BQ198" s="35">
        <f t="shared" si="1"/>
        <v>5</v>
      </c>
      <c r="BR198" s="101">
        <v>1.4891044632507962</v>
      </c>
      <c r="BS198" s="102">
        <v>0.3460883122911854</v>
      </c>
      <c r="BT198" s="103">
        <v>0.80018485611935</v>
      </c>
      <c r="BU198" s="39">
        <v>0.165</v>
      </c>
      <c r="BV198" s="37">
        <v>4.3754058</v>
      </c>
      <c r="BW198" s="37">
        <v>105.8565636</v>
      </c>
      <c r="BX198" s="37">
        <v>28.681732599999997</v>
      </c>
      <c r="BY198" s="37">
        <v>0.9585003999999999</v>
      </c>
      <c r="BZ198" s="37">
        <v>3.3512744</v>
      </c>
      <c r="CA198" s="37">
        <v>1118026.956747</v>
      </c>
      <c r="CB198" s="37">
        <v>1316.1091376</v>
      </c>
      <c r="CC198" s="37">
        <v>0.9797518000000001</v>
      </c>
      <c r="CD198" s="37">
        <v>2.7429769999999998</v>
      </c>
      <c r="CE198" s="37">
        <v>3215.2895328</v>
      </c>
      <c r="CF198" s="37">
        <v>143.4374978</v>
      </c>
      <c r="CG198" s="37">
        <v>1.0935686</v>
      </c>
      <c r="CH198" s="37">
        <v>3.4027402</v>
      </c>
      <c r="CI198" s="37">
        <v>906.3019621999999</v>
      </c>
      <c r="CJ198" s="2">
        <v>78.89136140000001</v>
      </c>
      <c r="CK198" s="2">
        <v>1.0289572</v>
      </c>
      <c r="CL198" s="2">
        <v>3.1600928</v>
      </c>
      <c r="CM198" s="29">
        <f t="shared" si="2"/>
        <v>3.285714286</v>
      </c>
      <c r="CN198" s="30">
        <f t="shared" si="3"/>
        <v>3.888888889</v>
      </c>
      <c r="CO198" s="2">
        <v>4.0</v>
      </c>
      <c r="CP198" s="2">
        <v>1.0</v>
      </c>
      <c r="CQ198" s="81">
        <v>6.0</v>
      </c>
      <c r="CR198" s="81">
        <v>6.0</v>
      </c>
      <c r="CS198" s="2">
        <v>3.0</v>
      </c>
      <c r="CT198" s="2">
        <v>1.0</v>
      </c>
      <c r="CU198" s="2">
        <v>2.0</v>
      </c>
      <c r="CV198" s="2">
        <v>6.0</v>
      </c>
      <c r="CW198" s="2">
        <v>6.0</v>
      </c>
      <c r="CX198" s="2">
        <f t="shared" si="4"/>
        <v>15</v>
      </c>
      <c r="CY198" s="126" t="str">
        <f t="shared" si="60"/>
        <v>1</v>
      </c>
      <c r="CZ198" s="126" t="str">
        <f t="shared" si="6"/>
        <v>1</v>
      </c>
      <c r="DA198" s="2">
        <f t="shared" si="7"/>
        <v>3</v>
      </c>
      <c r="DB198" s="126" t="str">
        <f t="shared" si="63"/>
        <v>1</v>
      </c>
      <c r="DC198" s="126" t="str">
        <f t="shared" si="8"/>
        <v>0</v>
      </c>
      <c r="DD198" s="2">
        <v>1.0</v>
      </c>
      <c r="DE198" s="81">
        <v>2.0</v>
      </c>
      <c r="DF198" s="2">
        <v>2.0</v>
      </c>
      <c r="DG198" s="81">
        <v>3.0</v>
      </c>
      <c r="DH198" s="2">
        <v>2.0</v>
      </c>
      <c r="DI198" s="81">
        <v>3.0</v>
      </c>
      <c r="DJ198" s="2">
        <v>1.0</v>
      </c>
      <c r="DK198" s="81">
        <v>2.0</v>
      </c>
      <c r="DL198" s="2">
        <v>1.0</v>
      </c>
      <c r="DM198" s="81">
        <v>2.0</v>
      </c>
      <c r="DN198" s="2">
        <v>2.0</v>
      </c>
      <c r="DO198" s="81">
        <v>3.0</v>
      </c>
      <c r="DP198" s="2">
        <v>1.0</v>
      </c>
      <c r="DQ198" s="81">
        <v>2.0</v>
      </c>
      <c r="DR198" s="2">
        <v>2.0</v>
      </c>
      <c r="DS198" s="81">
        <v>3.0</v>
      </c>
      <c r="DT198" s="2">
        <v>2.0</v>
      </c>
      <c r="DU198" s="81">
        <v>3.0</v>
      </c>
      <c r="DV198" s="2">
        <v>1.0</v>
      </c>
      <c r="DW198" s="81">
        <v>2.0</v>
      </c>
      <c r="DX198" s="2">
        <v>1.0</v>
      </c>
      <c r="DY198" s="81">
        <v>2.0</v>
      </c>
      <c r="DZ198" s="2">
        <v>1.0</v>
      </c>
      <c r="EA198" s="81">
        <v>2.0</v>
      </c>
      <c r="EB198" s="81">
        <v>1.0</v>
      </c>
      <c r="EC198" s="81">
        <v>2.0</v>
      </c>
      <c r="ED198" s="81">
        <v>2.0</v>
      </c>
      <c r="EE198" s="81">
        <v>3.0</v>
      </c>
      <c r="EF198" s="81">
        <v>2.0</v>
      </c>
      <c r="EG198" s="81">
        <v>3.0</v>
      </c>
      <c r="EH198" s="81">
        <v>0.0</v>
      </c>
      <c r="EI198" s="81">
        <v>1.0</v>
      </c>
      <c r="EJ198" s="2" t="s">
        <v>199</v>
      </c>
      <c r="EK198" s="2" t="s">
        <v>712</v>
      </c>
      <c r="EL198" s="37">
        <v>5.0</v>
      </c>
      <c r="EM198" s="37">
        <v>2.0</v>
      </c>
      <c r="EN198" s="37">
        <v>0.0</v>
      </c>
      <c r="EO198" s="37">
        <v>0.0</v>
      </c>
      <c r="EP198" s="37">
        <v>2.0</v>
      </c>
      <c r="EQ198" s="37">
        <v>1.0</v>
      </c>
      <c r="ER198" s="37">
        <v>1.0</v>
      </c>
      <c r="ES198" s="2"/>
      <c r="ET198" s="2"/>
      <c r="EU198" s="2"/>
      <c r="EV198" s="2"/>
      <c r="EW198" s="37">
        <v>1.0</v>
      </c>
      <c r="EX198" s="2" t="s">
        <v>242</v>
      </c>
      <c r="EY198" s="43">
        <v>40544.0</v>
      </c>
      <c r="EZ198" s="2" t="s">
        <v>706</v>
      </c>
      <c r="FA198" s="2" t="s">
        <v>202</v>
      </c>
      <c r="FB198" s="2" t="s">
        <v>713</v>
      </c>
      <c r="FC198" s="2" t="s">
        <v>714</v>
      </c>
      <c r="FD198" s="2" t="s">
        <v>205</v>
      </c>
      <c r="FE198" s="37">
        <v>0.0</v>
      </c>
      <c r="FF198" s="37">
        <v>0.0</v>
      </c>
      <c r="FG198" s="37">
        <v>0.0</v>
      </c>
      <c r="FH198" s="37">
        <v>0.0</v>
      </c>
      <c r="FI198" s="37">
        <v>0.0</v>
      </c>
      <c r="FJ198" s="37">
        <v>0.0</v>
      </c>
      <c r="FK198" s="37">
        <v>1.0</v>
      </c>
      <c r="FL198" s="2"/>
      <c r="FM198" s="2" t="s">
        <v>205</v>
      </c>
      <c r="FN198" s="37">
        <v>0.0</v>
      </c>
      <c r="FO198" s="37">
        <v>0.0</v>
      </c>
      <c r="FP198" s="37">
        <v>0.0</v>
      </c>
      <c r="FQ198" s="37">
        <v>0.0</v>
      </c>
      <c r="FR198" s="37">
        <v>0.0</v>
      </c>
      <c r="FS198" s="37">
        <v>0.0</v>
      </c>
      <c r="FT198" s="37">
        <v>1.0</v>
      </c>
      <c r="FU198" s="2"/>
      <c r="FV198" s="2" t="s">
        <v>206</v>
      </c>
      <c r="FW198" s="37">
        <v>0.0</v>
      </c>
      <c r="FX198" s="37">
        <v>0.0</v>
      </c>
      <c r="FY198" s="37">
        <v>1.0</v>
      </c>
      <c r="FZ198" s="37">
        <v>0.0</v>
      </c>
      <c r="GA198" s="37">
        <v>4.0</v>
      </c>
      <c r="GB198" s="2" t="s">
        <v>270</v>
      </c>
      <c r="GC198" s="2" t="s">
        <v>243</v>
      </c>
      <c r="GD198" s="37">
        <v>4.0</v>
      </c>
      <c r="GE198" s="2"/>
      <c r="GF198" s="2" t="s">
        <v>209</v>
      </c>
      <c r="GG198" s="2"/>
      <c r="GH198" s="2"/>
      <c r="GI198" s="2"/>
      <c r="GJ198" s="2"/>
      <c r="GK198" s="2"/>
      <c r="GL198" s="37"/>
      <c r="GM198" s="37"/>
    </row>
    <row r="199" ht="15.0" customHeight="1">
      <c r="A199" s="1">
        <v>248.0</v>
      </c>
      <c r="B199" s="2" t="s">
        <v>305</v>
      </c>
      <c r="C199" s="2"/>
      <c r="D199" s="2" t="s">
        <v>305</v>
      </c>
      <c r="E199" s="2" t="s">
        <v>715</v>
      </c>
      <c r="F199" s="2">
        <v>2.0</v>
      </c>
      <c r="G199" s="2" t="s">
        <v>214</v>
      </c>
      <c r="H199" s="2" t="s">
        <v>707</v>
      </c>
      <c r="I199" s="81">
        <v>0.0</v>
      </c>
      <c r="J199" s="81">
        <v>11.0</v>
      </c>
      <c r="K199" s="2" t="s">
        <v>708</v>
      </c>
      <c r="L199" s="82">
        <v>25327.0</v>
      </c>
      <c r="M199" s="2">
        <v>6331.8</v>
      </c>
      <c r="N199" s="29">
        <v>1.4608420463495222</v>
      </c>
      <c r="O199" s="30">
        <v>0.2581419284704888</v>
      </c>
      <c r="P199" s="30">
        <v>0.5915621964333984</v>
      </c>
      <c r="Q199" s="2">
        <v>4.128205</v>
      </c>
      <c r="R199" s="2">
        <v>384359.094017</v>
      </c>
      <c r="S199" s="2">
        <v>1106.005774</v>
      </c>
      <c r="T199" s="2">
        <v>0.960929</v>
      </c>
      <c r="U199" s="2">
        <v>2.835064</v>
      </c>
      <c r="V199" s="2">
        <v>3087.230769</v>
      </c>
      <c r="W199" s="2">
        <v>131.710523</v>
      </c>
      <c r="X199" s="2">
        <v>1.132858</v>
      </c>
      <c r="Y199" s="2">
        <v>3.376315</v>
      </c>
      <c r="Z199" s="2">
        <v>198.333333</v>
      </c>
      <c r="AA199" s="2">
        <v>36.734828</v>
      </c>
      <c r="AB199" s="2">
        <v>1.047561</v>
      </c>
      <c r="AC199" s="2">
        <v>3.331964</v>
      </c>
      <c r="AD199" s="2">
        <v>1393.717949</v>
      </c>
      <c r="AE199" s="2">
        <v>88.413563</v>
      </c>
      <c r="AF199" s="2">
        <v>1.060733</v>
      </c>
      <c r="AG199" s="2">
        <v>3.075794</v>
      </c>
      <c r="AH199" s="1">
        <v>0.145</v>
      </c>
      <c r="AI199" s="113">
        <v>5.280582986132564</v>
      </c>
      <c r="AJ199" s="2">
        <v>0.2575937416886747</v>
      </c>
      <c r="AK199" s="2">
        <v>0.7026566278911225</v>
      </c>
      <c r="AL199" s="37">
        <v>3.524457</v>
      </c>
      <c r="AM199" s="37">
        <v>717817.798913</v>
      </c>
      <c r="AN199" s="37">
        <v>1249.276534</v>
      </c>
      <c r="AO199" s="37">
        <v>0.939091</v>
      </c>
      <c r="AP199" s="37">
        <v>2.705248</v>
      </c>
      <c r="AQ199" s="37">
        <v>1537.269022</v>
      </c>
      <c r="AR199" s="37">
        <v>83.59707</v>
      </c>
      <c r="AS199" s="37">
        <v>1.093871</v>
      </c>
      <c r="AT199" s="37">
        <v>3.268051</v>
      </c>
      <c r="AU199" s="37">
        <v>1126.309783</v>
      </c>
      <c r="AV199" s="37">
        <v>28.217644</v>
      </c>
      <c r="AW199" s="37">
        <v>3.230789</v>
      </c>
      <c r="AX199" s="37">
        <v>1.026409</v>
      </c>
      <c r="AY199" s="37">
        <v>157.975543</v>
      </c>
      <c r="AZ199" s="37">
        <v>64.839761</v>
      </c>
      <c r="BA199" s="37">
        <v>1.027618</v>
      </c>
      <c r="BB199" s="37">
        <v>2.969476</v>
      </c>
      <c r="BC199" s="1">
        <v>0.149</v>
      </c>
      <c r="BD199" s="32">
        <v>0.162</v>
      </c>
      <c r="BE199" s="1">
        <v>0.145</v>
      </c>
      <c r="BF199" s="1">
        <v>0.183</v>
      </c>
      <c r="BG199" s="1">
        <v>0.128</v>
      </c>
      <c r="BH199" s="1">
        <v>0.142</v>
      </c>
      <c r="BI199" s="127"/>
      <c r="BJ199" s="127"/>
      <c r="BK199" s="127"/>
      <c r="BL199" s="127"/>
      <c r="BM199" s="127"/>
      <c r="BN199" s="127"/>
      <c r="BO199" s="127"/>
      <c r="BP199" s="127"/>
      <c r="BQ199" s="35">
        <f t="shared" si="1"/>
        <v>5</v>
      </c>
      <c r="BR199" s="101">
        <v>1.2075497832651276</v>
      </c>
      <c r="BS199" s="102">
        <v>0.2592945310509155</v>
      </c>
      <c r="BT199" s="103">
        <v>0.6840024863133921</v>
      </c>
      <c r="BU199" s="39">
        <v>0.152</v>
      </c>
      <c r="BV199" s="37">
        <v>3.4203235999999997</v>
      </c>
      <c r="BW199" s="37">
        <v>241.36536660000002</v>
      </c>
      <c r="BX199" s="37">
        <v>27.504535200000003</v>
      </c>
      <c r="BY199" s="37">
        <v>1.0507544</v>
      </c>
      <c r="BZ199" s="37">
        <v>3.2180218</v>
      </c>
      <c r="CA199" s="37">
        <v>852324.5221717998</v>
      </c>
      <c r="CB199" s="37">
        <v>1257.5053219999998</v>
      </c>
      <c r="CC199" s="37">
        <v>0.9543846</v>
      </c>
      <c r="CD199" s="37">
        <v>2.7098936</v>
      </c>
      <c r="CE199" s="37">
        <v>1717.4729911999998</v>
      </c>
      <c r="CF199" s="37">
        <v>82.0724896</v>
      </c>
      <c r="CG199" s="37">
        <v>1.1315988</v>
      </c>
      <c r="CH199" s="37">
        <v>3.2709560000000004</v>
      </c>
      <c r="CI199" s="37">
        <v>1472.1463146</v>
      </c>
      <c r="CJ199" s="2">
        <v>64.49502179999999</v>
      </c>
      <c r="CK199" s="2">
        <v>1.052222</v>
      </c>
      <c r="CL199" s="2">
        <v>2.9475162</v>
      </c>
      <c r="CM199" s="29">
        <f t="shared" si="2"/>
        <v>4.285714286</v>
      </c>
      <c r="CN199" s="30">
        <f t="shared" si="3"/>
        <v>4.555555556</v>
      </c>
      <c r="CO199" s="2">
        <v>5.0</v>
      </c>
      <c r="CP199" s="2">
        <v>4.0</v>
      </c>
      <c r="CQ199" s="81">
        <v>4.0</v>
      </c>
      <c r="CR199" s="81">
        <v>1.0</v>
      </c>
      <c r="CS199" s="2">
        <v>6.0</v>
      </c>
      <c r="CT199" s="2">
        <v>6.0</v>
      </c>
      <c r="CU199" s="2">
        <v>4.0</v>
      </c>
      <c r="CV199" s="2">
        <v>6.0</v>
      </c>
      <c r="CW199" s="2">
        <v>5.0</v>
      </c>
      <c r="CX199" s="2">
        <f t="shared" si="4"/>
        <v>8</v>
      </c>
      <c r="CY199" s="126" t="str">
        <f t="shared" si="60"/>
        <v>0</v>
      </c>
      <c r="CZ199" s="126" t="str">
        <f t="shared" si="6"/>
        <v>0</v>
      </c>
      <c r="DA199" s="2">
        <f t="shared" si="7"/>
        <v>5</v>
      </c>
      <c r="DB199" s="126" t="str">
        <f t="shared" si="63"/>
        <v>1</v>
      </c>
      <c r="DC199" s="126" t="str">
        <f t="shared" si="8"/>
        <v>1</v>
      </c>
      <c r="DD199" s="2">
        <v>1.0</v>
      </c>
      <c r="DE199" s="81">
        <v>2.0</v>
      </c>
      <c r="DF199" s="2">
        <v>1.0</v>
      </c>
      <c r="DG199" s="81">
        <v>2.0</v>
      </c>
      <c r="DH199" s="2">
        <v>1.0</v>
      </c>
      <c r="DI199" s="81">
        <v>2.0</v>
      </c>
      <c r="DJ199" s="2">
        <v>0.0</v>
      </c>
      <c r="DK199" s="81">
        <v>1.0</v>
      </c>
      <c r="DL199" s="2">
        <v>1.0</v>
      </c>
      <c r="DM199" s="81">
        <v>2.0</v>
      </c>
      <c r="DN199" s="2">
        <v>2.0</v>
      </c>
      <c r="DO199" s="81">
        <v>3.0</v>
      </c>
      <c r="DP199" s="2">
        <v>0.0</v>
      </c>
      <c r="DQ199" s="81">
        <v>1.0</v>
      </c>
      <c r="DR199" s="2">
        <v>1.0</v>
      </c>
      <c r="DS199" s="81">
        <v>2.0</v>
      </c>
      <c r="DT199" s="2">
        <v>0.0</v>
      </c>
      <c r="DU199" s="81">
        <v>1.0</v>
      </c>
      <c r="DV199" s="2">
        <v>1.0</v>
      </c>
      <c r="DW199" s="81">
        <v>2.0</v>
      </c>
      <c r="DX199" s="2">
        <v>2.0</v>
      </c>
      <c r="DY199" s="81">
        <v>3.0</v>
      </c>
      <c r="DZ199" s="2">
        <v>2.0</v>
      </c>
      <c r="EA199" s="81">
        <v>3.0</v>
      </c>
      <c r="EB199" s="81">
        <v>1.0</v>
      </c>
      <c r="EC199" s="81">
        <v>2.0</v>
      </c>
      <c r="ED199" s="81">
        <v>1.0</v>
      </c>
      <c r="EE199" s="81">
        <v>2.0</v>
      </c>
      <c r="EF199" s="81">
        <v>2.0</v>
      </c>
      <c r="EG199" s="81">
        <v>3.0</v>
      </c>
      <c r="EH199" s="81">
        <v>2.0</v>
      </c>
      <c r="EI199" s="81">
        <v>3.0</v>
      </c>
      <c r="EJ199" s="2" t="s">
        <v>238</v>
      </c>
      <c r="EK199" s="2" t="s">
        <v>716</v>
      </c>
      <c r="EL199" s="37">
        <v>4.0</v>
      </c>
      <c r="EM199" s="37">
        <v>2.0</v>
      </c>
      <c r="EN199" s="37">
        <v>0.0</v>
      </c>
      <c r="EO199" s="37">
        <v>0.0</v>
      </c>
      <c r="EP199" s="37">
        <v>1.0</v>
      </c>
      <c r="EQ199" s="37">
        <v>1.0</v>
      </c>
      <c r="ER199" s="37">
        <v>1.0</v>
      </c>
      <c r="ES199" s="2"/>
      <c r="ET199" s="2"/>
      <c r="EU199" s="2"/>
      <c r="EV199" s="2"/>
      <c r="EW199" s="37">
        <v>2.0</v>
      </c>
      <c r="EX199" s="2" t="s">
        <v>201</v>
      </c>
      <c r="EY199" s="128">
        <v>40603.0</v>
      </c>
      <c r="EZ199" s="2" t="s">
        <v>214</v>
      </c>
      <c r="FA199" s="2" t="s">
        <v>262</v>
      </c>
      <c r="FB199" s="2" t="s">
        <v>713</v>
      </c>
      <c r="FC199" s="2" t="s">
        <v>205</v>
      </c>
      <c r="FD199" s="2" t="s">
        <v>205</v>
      </c>
      <c r="FE199" s="37">
        <v>0.0</v>
      </c>
      <c r="FF199" s="37">
        <v>0.0</v>
      </c>
      <c r="FG199" s="37">
        <v>0.0</v>
      </c>
      <c r="FH199" s="37">
        <v>0.0</v>
      </c>
      <c r="FI199" s="37">
        <v>0.0</v>
      </c>
      <c r="FJ199" s="37">
        <v>0.0</v>
      </c>
      <c r="FK199" s="37">
        <v>1.0</v>
      </c>
      <c r="FL199" s="2"/>
      <c r="FM199" s="2" t="s">
        <v>205</v>
      </c>
      <c r="FN199" s="37">
        <v>0.0</v>
      </c>
      <c r="FO199" s="37">
        <v>0.0</v>
      </c>
      <c r="FP199" s="37">
        <v>0.0</v>
      </c>
      <c r="FQ199" s="37">
        <v>0.0</v>
      </c>
      <c r="FR199" s="37">
        <v>0.0</v>
      </c>
      <c r="FS199" s="37">
        <v>0.0</v>
      </c>
      <c r="FT199" s="37">
        <v>1.0</v>
      </c>
      <c r="FU199" s="2"/>
      <c r="FV199" s="2" t="s">
        <v>206</v>
      </c>
      <c r="FW199" s="37">
        <v>0.0</v>
      </c>
      <c r="FX199" s="37">
        <v>1.0</v>
      </c>
      <c r="FY199" s="37">
        <v>0.0</v>
      </c>
      <c r="FZ199" s="37">
        <v>0.0</v>
      </c>
      <c r="GA199" s="37">
        <v>1.0</v>
      </c>
      <c r="GB199" s="2" t="s">
        <v>411</v>
      </c>
      <c r="GC199" s="2" t="s">
        <v>243</v>
      </c>
      <c r="GD199" s="37">
        <v>4.0</v>
      </c>
      <c r="GE199" s="2"/>
      <c r="GF199" s="2" t="s">
        <v>209</v>
      </c>
      <c r="GG199" s="2"/>
      <c r="GH199" s="37">
        <v>1.0</v>
      </c>
      <c r="GI199" s="37">
        <v>1.0</v>
      </c>
      <c r="GJ199" s="37">
        <v>2.0</v>
      </c>
      <c r="GK199" s="37">
        <v>1.0</v>
      </c>
      <c r="GL199" s="37">
        <f t="shared" ref="GL199:GL200" si="64">GH199+GI199</f>
        <v>2</v>
      </c>
      <c r="GM199" s="37">
        <f t="shared" ref="GM199:GM200" si="65">GJ199+GK199</f>
        <v>3</v>
      </c>
    </row>
    <row r="200" ht="15.0" customHeight="1">
      <c r="A200" s="1">
        <v>249.0</v>
      </c>
      <c r="B200" s="2" t="s">
        <v>194</v>
      </c>
      <c r="C200" s="2" t="s">
        <v>306</v>
      </c>
      <c r="D200" s="2" t="s">
        <v>240</v>
      </c>
      <c r="E200" s="2" t="s">
        <v>717</v>
      </c>
      <c r="F200" s="2">
        <v>1.0</v>
      </c>
      <c r="G200" s="2" t="s">
        <v>706</v>
      </c>
      <c r="H200" s="2" t="s">
        <v>707</v>
      </c>
      <c r="I200" s="81">
        <v>0.0</v>
      </c>
      <c r="J200" s="81">
        <v>11.0</v>
      </c>
      <c r="K200" s="2" t="s">
        <v>708</v>
      </c>
      <c r="L200" s="82">
        <v>67256.0</v>
      </c>
      <c r="M200" s="2">
        <v>9608.0</v>
      </c>
      <c r="N200" s="29">
        <v>1.2358477776333598</v>
      </c>
      <c r="O200" s="30">
        <v>0.38971072917456473</v>
      </c>
      <c r="P200" s="30">
        <v>0.7483066967575889</v>
      </c>
      <c r="Q200" s="2">
        <v>3.338308</v>
      </c>
      <c r="R200" s="2">
        <v>419584.99005</v>
      </c>
      <c r="S200" s="2">
        <v>1078.121631</v>
      </c>
      <c r="T200" s="2">
        <v>0.928805</v>
      </c>
      <c r="U200" s="2">
        <v>2.814011</v>
      </c>
      <c r="V200" s="2">
        <v>2240.089552</v>
      </c>
      <c r="W200" s="2">
        <v>89.585022</v>
      </c>
      <c r="X200" s="2">
        <v>1.068676</v>
      </c>
      <c r="Y200" s="2">
        <v>3.264584</v>
      </c>
      <c r="Z200" s="2">
        <v>523.776119</v>
      </c>
      <c r="AA200" s="2">
        <v>39.833817</v>
      </c>
      <c r="AB200" s="2">
        <v>1.01768</v>
      </c>
      <c r="AC200" s="2">
        <v>3.040833</v>
      </c>
      <c r="AD200" s="2">
        <v>3493.646766</v>
      </c>
      <c r="AE200" s="2">
        <v>96.309869</v>
      </c>
      <c r="AF200" s="2">
        <v>0.998066</v>
      </c>
      <c r="AG200" s="2">
        <v>2.826776</v>
      </c>
      <c r="AH200" s="1">
        <v>0.117</v>
      </c>
      <c r="AI200" s="113">
        <v>5.096490798612659</v>
      </c>
      <c r="AJ200" s="2">
        <v>0.28611608520495946</v>
      </c>
      <c r="AK200" s="2">
        <v>0.7797549532571679</v>
      </c>
      <c r="AL200" s="37">
        <v>3.234834</v>
      </c>
      <c r="AM200" s="37">
        <v>1075418.409002</v>
      </c>
      <c r="AN200" s="37">
        <v>1212.966392</v>
      </c>
      <c r="AO200" s="37">
        <v>0.954764</v>
      </c>
      <c r="AP200" s="37">
        <v>2.68475</v>
      </c>
      <c r="AQ200" s="37">
        <v>1256.117417</v>
      </c>
      <c r="AR200" s="37">
        <v>70.777785</v>
      </c>
      <c r="AS200" s="37">
        <v>1.102371</v>
      </c>
      <c r="AT200" s="37">
        <v>3.245702</v>
      </c>
      <c r="AU200" s="37">
        <v>3280.428571</v>
      </c>
      <c r="AV200" s="37">
        <v>37.739393</v>
      </c>
      <c r="AW200" s="37">
        <v>3.086386</v>
      </c>
      <c r="AX200" s="37">
        <v>1.029838</v>
      </c>
      <c r="AY200" s="37">
        <v>565.401174</v>
      </c>
      <c r="AZ200" s="37">
        <v>78.115272</v>
      </c>
      <c r="BA200" s="37">
        <v>1.024381</v>
      </c>
      <c r="BB200" s="37">
        <v>2.849726</v>
      </c>
      <c r="BC200" s="1">
        <v>0.127</v>
      </c>
      <c r="BD200" s="32">
        <v>0.162</v>
      </c>
      <c r="BE200" s="1">
        <v>0.117</v>
      </c>
      <c r="BF200" s="1">
        <v>0.168</v>
      </c>
      <c r="BG200" s="1">
        <v>0.12</v>
      </c>
      <c r="BH200" s="1">
        <v>0.119</v>
      </c>
      <c r="BI200" s="1">
        <v>0.17</v>
      </c>
      <c r="BJ200" s="127"/>
      <c r="BK200" s="127"/>
      <c r="BL200" s="127"/>
      <c r="BM200" s="127"/>
      <c r="BN200" s="127"/>
      <c r="BO200" s="127"/>
      <c r="BP200" s="127"/>
      <c r="BQ200" s="35">
        <f t="shared" si="1"/>
        <v>6</v>
      </c>
      <c r="BR200" s="101">
        <v>1.2987668720501593</v>
      </c>
      <c r="BS200" s="102">
        <v>0.3297689416742038</v>
      </c>
      <c r="BT200" s="103">
        <v>0.8130929291321047</v>
      </c>
      <c r="BU200" s="39">
        <v>0.143</v>
      </c>
      <c r="BV200" s="37">
        <v>3.678430166666667</v>
      </c>
      <c r="BW200" s="37">
        <v>127.495467</v>
      </c>
      <c r="BX200" s="37">
        <v>26.389190166666666</v>
      </c>
      <c r="BY200" s="37">
        <v>1.0030471666666665</v>
      </c>
      <c r="BZ200" s="37">
        <v>3.3117528333333333</v>
      </c>
      <c r="CA200" s="37">
        <v>1418408.6235333334</v>
      </c>
      <c r="CB200" s="37">
        <v>1322.8037846666666</v>
      </c>
      <c r="CC200" s="37">
        <v>0.9867130000000001</v>
      </c>
      <c r="CD200" s="37">
        <v>2.7467563333333334</v>
      </c>
      <c r="CE200" s="37">
        <v>2093.8525991666666</v>
      </c>
      <c r="CF200" s="37">
        <v>100.751131</v>
      </c>
      <c r="CG200" s="37">
        <v>1.0934343333333334</v>
      </c>
      <c r="CH200" s="37">
        <v>3.309295833333333</v>
      </c>
      <c r="CI200" s="37">
        <v>836.1396719999999</v>
      </c>
      <c r="CJ200" s="2">
        <v>61.839772333333336</v>
      </c>
      <c r="CK200" s="2">
        <v>1.0220235</v>
      </c>
      <c r="CL200" s="2">
        <v>3.0507573333333333</v>
      </c>
      <c r="CM200" s="29">
        <f t="shared" si="2"/>
        <v>3.428571429</v>
      </c>
      <c r="CN200" s="30">
        <f t="shared" si="3"/>
        <v>3.777777778</v>
      </c>
      <c r="CO200" s="2">
        <v>4.0</v>
      </c>
      <c r="CP200" s="2">
        <v>1.0</v>
      </c>
      <c r="CQ200" s="81">
        <v>2.0</v>
      </c>
      <c r="CR200" s="81">
        <v>2.0</v>
      </c>
      <c r="CS200" s="2">
        <v>5.0</v>
      </c>
      <c r="CT200" s="2">
        <v>5.0</v>
      </c>
      <c r="CU200" s="2">
        <v>5.0</v>
      </c>
      <c r="CV200" s="2">
        <v>5.0</v>
      </c>
      <c r="CW200" s="2">
        <v>5.0</v>
      </c>
      <c r="CX200" s="2">
        <f t="shared" si="4"/>
        <v>7</v>
      </c>
      <c r="CY200" s="126" t="str">
        <f t="shared" si="60"/>
        <v>0</v>
      </c>
      <c r="CZ200" s="126" t="str">
        <f t="shared" si="6"/>
        <v>0</v>
      </c>
      <c r="DA200" s="2">
        <f t="shared" si="7"/>
        <v>2</v>
      </c>
      <c r="DB200" s="126" t="str">
        <f t="shared" si="63"/>
        <v>0</v>
      </c>
      <c r="DC200" s="126" t="str">
        <f t="shared" si="8"/>
        <v>0</v>
      </c>
      <c r="DD200" s="2">
        <v>2.0</v>
      </c>
      <c r="DE200" s="81">
        <v>3.0</v>
      </c>
      <c r="DF200" s="2">
        <v>1.0</v>
      </c>
      <c r="DG200" s="81">
        <v>2.0</v>
      </c>
      <c r="DH200" s="2">
        <v>1.0</v>
      </c>
      <c r="DI200" s="81">
        <v>2.0</v>
      </c>
      <c r="DJ200" s="2">
        <v>1.0</v>
      </c>
      <c r="DK200" s="81">
        <v>2.0</v>
      </c>
      <c r="DL200" s="2">
        <v>0.0</v>
      </c>
      <c r="DM200" s="81">
        <v>1.0</v>
      </c>
      <c r="DN200" s="2">
        <v>0.0</v>
      </c>
      <c r="DO200" s="81">
        <v>1.0</v>
      </c>
      <c r="DP200" s="2">
        <v>1.0</v>
      </c>
      <c r="DQ200" s="81">
        <v>2.0</v>
      </c>
      <c r="DR200" s="2">
        <v>1.0</v>
      </c>
      <c r="DS200" s="81">
        <v>2.0</v>
      </c>
      <c r="DT200" s="2">
        <v>0.0</v>
      </c>
      <c r="DU200" s="81">
        <v>1.0</v>
      </c>
      <c r="DV200" s="2">
        <v>0.0</v>
      </c>
      <c r="DW200" s="81">
        <v>1.0</v>
      </c>
      <c r="DX200" s="2">
        <v>0.0</v>
      </c>
      <c r="DY200" s="81">
        <v>1.0</v>
      </c>
      <c r="DZ200" s="2">
        <v>0.0</v>
      </c>
      <c r="EA200" s="81">
        <v>1.0</v>
      </c>
      <c r="EB200" s="81">
        <v>2.0</v>
      </c>
      <c r="EC200" s="81">
        <v>3.0</v>
      </c>
      <c r="ED200" s="81">
        <v>0.0</v>
      </c>
      <c r="EE200" s="81">
        <v>1.0</v>
      </c>
      <c r="EF200" s="81">
        <v>1.0</v>
      </c>
      <c r="EG200" s="81">
        <v>2.0</v>
      </c>
      <c r="EH200" s="81">
        <v>1.0</v>
      </c>
      <c r="EI200" s="81">
        <v>2.0</v>
      </c>
      <c r="EJ200" s="2" t="s">
        <v>238</v>
      </c>
      <c r="EK200" s="2" t="s">
        <v>718</v>
      </c>
      <c r="EL200" s="37">
        <v>4.0</v>
      </c>
      <c r="EM200" s="37">
        <v>3.0</v>
      </c>
      <c r="EN200" s="37">
        <v>0.0</v>
      </c>
      <c r="EO200" s="37">
        <v>0.0</v>
      </c>
      <c r="EP200" s="37">
        <v>1.0</v>
      </c>
      <c r="EQ200" s="37">
        <v>0.0</v>
      </c>
      <c r="ER200" s="37">
        <v>0.0</v>
      </c>
      <c r="ES200" s="37">
        <v>0.0</v>
      </c>
      <c r="ET200" s="37">
        <v>1.0</v>
      </c>
      <c r="EU200" s="37">
        <v>0.0</v>
      </c>
      <c r="EV200" s="37"/>
      <c r="EW200" s="37">
        <v>1.0</v>
      </c>
      <c r="EX200" s="2" t="s">
        <v>201</v>
      </c>
      <c r="EY200" s="128">
        <v>40969.0</v>
      </c>
      <c r="EZ200" s="2" t="s">
        <v>706</v>
      </c>
      <c r="FA200" s="2" t="s">
        <v>202</v>
      </c>
      <c r="FB200" s="2" t="s">
        <v>203</v>
      </c>
      <c r="FC200" s="2" t="s">
        <v>205</v>
      </c>
      <c r="FD200" s="2" t="s">
        <v>294</v>
      </c>
      <c r="FE200" s="37">
        <v>1.0</v>
      </c>
      <c r="FF200" s="37">
        <v>0.0</v>
      </c>
      <c r="FG200" s="37">
        <v>0.0</v>
      </c>
      <c r="FH200" s="37">
        <v>0.0</v>
      </c>
      <c r="FI200" s="37">
        <v>0.0</v>
      </c>
      <c r="FJ200" s="37">
        <v>0.0</v>
      </c>
      <c r="FK200" s="37">
        <v>1.0</v>
      </c>
      <c r="FL200" s="2"/>
      <c r="FM200" s="2" t="s">
        <v>294</v>
      </c>
      <c r="FN200" s="37">
        <v>1.0</v>
      </c>
      <c r="FO200" s="37">
        <v>0.0</v>
      </c>
      <c r="FP200" s="37">
        <v>0.0</v>
      </c>
      <c r="FQ200" s="37">
        <v>0.0</v>
      </c>
      <c r="FR200" s="37">
        <v>0.0</v>
      </c>
      <c r="FS200" s="37">
        <v>0.0</v>
      </c>
      <c r="FT200" s="37">
        <v>1.0</v>
      </c>
      <c r="FU200" s="2"/>
      <c r="FV200" s="2" t="s">
        <v>206</v>
      </c>
      <c r="FW200" s="37">
        <v>0.0</v>
      </c>
      <c r="FX200" s="37">
        <v>0.0</v>
      </c>
      <c r="FY200" s="37">
        <v>1.0</v>
      </c>
      <c r="FZ200" s="37">
        <v>0.0</v>
      </c>
      <c r="GA200" s="37">
        <v>3.0</v>
      </c>
      <c r="GB200" s="2" t="s">
        <v>270</v>
      </c>
      <c r="GC200" s="2" t="s">
        <v>243</v>
      </c>
      <c r="GD200" s="37">
        <v>4.0</v>
      </c>
      <c r="GE200" s="2"/>
      <c r="GF200" s="2" t="s">
        <v>209</v>
      </c>
      <c r="GG200" s="2"/>
      <c r="GH200" s="37">
        <v>1.0</v>
      </c>
      <c r="GI200" s="37">
        <v>1.0</v>
      </c>
      <c r="GJ200" s="37">
        <v>3.0</v>
      </c>
      <c r="GK200" s="37">
        <v>1.0</v>
      </c>
      <c r="GL200" s="37">
        <f t="shared" si="64"/>
        <v>2</v>
      </c>
      <c r="GM200" s="37">
        <f t="shared" si="65"/>
        <v>4</v>
      </c>
    </row>
    <row r="201" ht="15.0" customHeight="1">
      <c r="A201" s="1">
        <v>251.0</v>
      </c>
      <c r="B201" s="2" t="s">
        <v>409</v>
      </c>
      <c r="C201" s="2" t="s">
        <v>193</v>
      </c>
      <c r="D201" s="2" t="s">
        <v>400</v>
      </c>
      <c r="E201" s="2" t="s">
        <v>719</v>
      </c>
      <c r="F201" s="2">
        <v>2.0</v>
      </c>
      <c r="G201" s="2"/>
      <c r="H201" s="2" t="s">
        <v>707</v>
      </c>
      <c r="I201" s="81">
        <v>0.0</v>
      </c>
      <c r="J201" s="81">
        <v>11.0</v>
      </c>
      <c r="K201" s="2" t="s">
        <v>708</v>
      </c>
      <c r="L201" s="82">
        <v>69031.0</v>
      </c>
      <c r="M201" s="2">
        <v>9861.6</v>
      </c>
      <c r="N201" s="29">
        <v>1.2885910548228503</v>
      </c>
      <c r="O201" s="30">
        <v>0.1958199794392957</v>
      </c>
      <c r="P201" s="30">
        <v>0.506642393254484</v>
      </c>
      <c r="Q201" s="2">
        <v>3.420118</v>
      </c>
      <c r="R201" s="2">
        <v>82565.952663</v>
      </c>
      <c r="S201" s="2">
        <v>1000.201089</v>
      </c>
      <c r="T201" s="2">
        <v>0.919796</v>
      </c>
      <c r="U201" s="2">
        <v>2.755179</v>
      </c>
      <c r="V201" s="2">
        <v>1211.319527</v>
      </c>
      <c r="W201" s="2">
        <v>77.538398</v>
      </c>
      <c r="X201" s="2">
        <v>1.112562</v>
      </c>
      <c r="Y201" s="2">
        <v>3.25735</v>
      </c>
      <c r="Z201" s="2">
        <v>259.242604</v>
      </c>
      <c r="AA201" s="2">
        <v>33.68595</v>
      </c>
      <c r="AB201" s="2">
        <v>1.062626</v>
      </c>
      <c r="AC201" s="2">
        <v>3.133192</v>
      </c>
      <c r="AD201" s="2">
        <v>1834.0</v>
      </c>
      <c r="AE201" s="2">
        <v>75.427367</v>
      </c>
      <c r="AF201" s="2">
        <v>1.053999</v>
      </c>
      <c r="AG201" s="2">
        <v>2.897866</v>
      </c>
      <c r="AH201" s="1">
        <v>0.162</v>
      </c>
      <c r="AI201" s="113">
        <v>4.907014518978901</v>
      </c>
      <c r="AJ201" s="2">
        <v>0.2645096774830938</v>
      </c>
      <c r="AK201" s="2">
        <v>0.5440884057084607</v>
      </c>
      <c r="AL201" s="37">
        <v>3.099476</v>
      </c>
      <c r="AM201" s="37">
        <v>423762.228621</v>
      </c>
      <c r="AN201" s="37">
        <v>1194.561272</v>
      </c>
      <c r="AO201" s="37">
        <v>0.935349</v>
      </c>
      <c r="AP201" s="37">
        <v>2.67436</v>
      </c>
      <c r="AQ201" s="37">
        <v>1076.369983</v>
      </c>
      <c r="AR201" s="37">
        <v>63.809305</v>
      </c>
      <c r="AS201" s="37">
        <v>1.147905</v>
      </c>
      <c r="AT201" s="37">
        <v>3.248997</v>
      </c>
      <c r="AU201" s="37">
        <v>2077.561955</v>
      </c>
      <c r="AV201" s="37">
        <v>32.231502</v>
      </c>
      <c r="AW201" s="37">
        <v>3.144863</v>
      </c>
      <c r="AX201" s="37">
        <v>1.091829</v>
      </c>
      <c r="AY201" s="37">
        <v>359.858639</v>
      </c>
      <c r="AZ201" s="37">
        <v>68.122042</v>
      </c>
      <c r="BA201" s="37">
        <v>1.064729</v>
      </c>
      <c r="BB201" s="37">
        <v>2.882453</v>
      </c>
      <c r="BC201" s="1">
        <v>0.147</v>
      </c>
      <c r="BD201" s="32">
        <v>0.162</v>
      </c>
      <c r="BE201" s="1">
        <v>0.162</v>
      </c>
      <c r="BF201" s="1">
        <v>0.182</v>
      </c>
      <c r="BG201" s="1">
        <v>0.119</v>
      </c>
      <c r="BH201" s="1">
        <v>0.163</v>
      </c>
      <c r="BI201" s="1">
        <v>0.176</v>
      </c>
      <c r="BJ201" s="1">
        <v>0.116</v>
      </c>
      <c r="BK201" s="1">
        <v>0.099</v>
      </c>
      <c r="BL201" s="1">
        <v>0.126</v>
      </c>
      <c r="BM201" s="127"/>
      <c r="BN201" s="127"/>
      <c r="BO201" s="127"/>
      <c r="BP201" s="127"/>
      <c r="BQ201" s="35">
        <f t="shared" si="1"/>
        <v>9</v>
      </c>
      <c r="BR201" s="101">
        <v>1.2089634011356598</v>
      </c>
      <c r="BS201" s="102">
        <v>0.28636499744719124</v>
      </c>
      <c r="BT201" s="103">
        <v>0.690416752710414</v>
      </c>
      <c r="BU201" s="39">
        <v>0.145</v>
      </c>
      <c r="BV201" s="37">
        <v>3.55238</v>
      </c>
      <c r="BW201" s="37">
        <v>185.55066433333332</v>
      </c>
      <c r="BX201" s="37">
        <v>27.800510333333335</v>
      </c>
      <c r="BY201" s="37">
        <v>0.9878465555555557</v>
      </c>
      <c r="BZ201" s="37">
        <v>3.2587816666666662</v>
      </c>
      <c r="CA201" s="37">
        <v>1263931.742933222</v>
      </c>
      <c r="CB201" s="37">
        <v>1292.3546085555556</v>
      </c>
      <c r="CC201" s="37">
        <v>0.9755250000000001</v>
      </c>
      <c r="CD201" s="37">
        <v>2.7295670000000003</v>
      </c>
      <c r="CE201" s="37">
        <v>2049.946617444444</v>
      </c>
      <c r="CF201" s="37">
        <v>98.60561177777777</v>
      </c>
      <c r="CG201" s="37">
        <v>1.0972767777777777</v>
      </c>
      <c r="CH201" s="37">
        <v>3.3027523333333337</v>
      </c>
      <c r="CI201" s="37">
        <v>1333.771818222222</v>
      </c>
      <c r="CJ201" s="2">
        <v>67.49280522222222</v>
      </c>
      <c r="CK201" s="2">
        <v>1.0222084444444444</v>
      </c>
      <c r="CL201" s="2">
        <v>2.994072222222222</v>
      </c>
      <c r="CM201" s="29">
        <f t="shared" si="2"/>
        <v>4.428571429</v>
      </c>
      <c r="CN201" s="30">
        <f t="shared" si="3"/>
        <v>4.666666667</v>
      </c>
      <c r="CO201" s="2">
        <v>5.0</v>
      </c>
      <c r="CP201" s="2">
        <v>5.0</v>
      </c>
      <c r="CQ201" s="81">
        <v>4.0</v>
      </c>
      <c r="CR201" s="81">
        <v>1.0</v>
      </c>
      <c r="CS201" s="2">
        <v>6.0</v>
      </c>
      <c r="CT201" s="2">
        <v>5.0</v>
      </c>
      <c r="CU201" s="2">
        <v>5.0</v>
      </c>
      <c r="CV201" s="2">
        <v>6.0</v>
      </c>
      <c r="CW201" s="2">
        <v>5.0</v>
      </c>
      <c r="CX201" s="2">
        <f t="shared" si="4"/>
        <v>3</v>
      </c>
      <c r="CY201" s="126" t="str">
        <f t="shared" si="60"/>
        <v>0</v>
      </c>
      <c r="CZ201" s="126" t="str">
        <f t="shared" si="6"/>
        <v>0</v>
      </c>
      <c r="DA201" s="2">
        <f t="shared" si="7"/>
        <v>4</v>
      </c>
      <c r="DB201" s="126" t="str">
        <f t="shared" si="63"/>
        <v>1</v>
      </c>
      <c r="DC201" s="126" t="str">
        <f t="shared" si="8"/>
        <v>1</v>
      </c>
      <c r="DD201" s="2">
        <v>0.0</v>
      </c>
      <c r="DE201" s="81">
        <v>1.0</v>
      </c>
      <c r="DF201" s="2">
        <v>1.0</v>
      </c>
      <c r="DG201" s="81">
        <v>2.0</v>
      </c>
      <c r="DH201" s="2">
        <v>1.0</v>
      </c>
      <c r="DI201" s="81">
        <v>2.0</v>
      </c>
      <c r="DJ201" s="2">
        <v>1.0</v>
      </c>
      <c r="DK201" s="81">
        <v>2.0</v>
      </c>
      <c r="DL201" s="2">
        <v>0.0</v>
      </c>
      <c r="DM201" s="81">
        <v>1.0</v>
      </c>
      <c r="DN201" s="2">
        <v>0.0</v>
      </c>
      <c r="DO201" s="81">
        <v>1.0</v>
      </c>
      <c r="DP201" s="2">
        <v>0.0</v>
      </c>
      <c r="DQ201" s="81">
        <v>1.0</v>
      </c>
      <c r="DR201" s="2">
        <v>0.0</v>
      </c>
      <c r="DS201" s="81">
        <v>1.0</v>
      </c>
      <c r="DT201" s="2">
        <v>0.0</v>
      </c>
      <c r="DU201" s="81">
        <v>1.0</v>
      </c>
      <c r="DV201" s="2">
        <v>0.0</v>
      </c>
      <c r="DW201" s="81">
        <v>1.0</v>
      </c>
      <c r="DX201" s="2">
        <v>2.0</v>
      </c>
      <c r="DY201" s="81">
        <v>3.0</v>
      </c>
      <c r="DZ201" s="2">
        <v>1.0</v>
      </c>
      <c r="EA201" s="81">
        <v>2.0</v>
      </c>
      <c r="EB201" s="81">
        <v>1.0</v>
      </c>
      <c r="EC201" s="81">
        <v>2.0</v>
      </c>
      <c r="ED201" s="81">
        <v>0.0</v>
      </c>
      <c r="EE201" s="81">
        <v>1.0</v>
      </c>
      <c r="EF201" s="81">
        <v>0.0</v>
      </c>
      <c r="EG201" s="81">
        <v>1.0</v>
      </c>
      <c r="EH201" s="81">
        <v>0.0</v>
      </c>
      <c r="EI201" s="81">
        <v>1.0</v>
      </c>
      <c r="EJ201" s="2"/>
      <c r="EK201" s="2"/>
      <c r="EL201" s="2"/>
      <c r="EM201" s="2"/>
      <c r="EN201" s="2"/>
      <c r="EO201" s="2"/>
      <c r="EP201" s="2"/>
      <c r="EQ201" s="2"/>
      <c r="ER201" s="2"/>
      <c r="ES201" s="2"/>
      <c r="ET201" s="2"/>
      <c r="EU201" s="2"/>
      <c r="EV201" s="2"/>
      <c r="EW201" s="37"/>
      <c r="EX201" s="2"/>
      <c r="EY201" s="2"/>
      <c r="EZ201" s="2"/>
      <c r="FA201" s="2"/>
      <c r="FB201" s="2"/>
      <c r="FC201" s="2"/>
      <c r="FD201" s="2"/>
      <c r="FE201" s="2"/>
      <c r="FF201" s="2"/>
      <c r="FG201" s="2"/>
      <c r="FH201" s="2"/>
      <c r="FI201" s="2"/>
      <c r="FJ201" s="2"/>
      <c r="FK201" s="2"/>
      <c r="FL201" s="2"/>
      <c r="FM201" s="2"/>
      <c r="FN201" s="2"/>
      <c r="FO201" s="2"/>
      <c r="FP201" s="2"/>
      <c r="FQ201" s="2"/>
      <c r="FR201" s="2"/>
      <c r="FS201" s="2"/>
      <c r="FT201" s="2"/>
      <c r="FU201" s="2"/>
      <c r="FV201" s="2"/>
      <c r="FW201" s="2"/>
      <c r="FX201" s="2"/>
      <c r="FY201" s="2"/>
      <c r="FZ201" s="2"/>
      <c r="GA201" s="2"/>
      <c r="GB201" s="2"/>
      <c r="GC201" s="2"/>
      <c r="GD201" s="2"/>
      <c r="GE201" s="2"/>
      <c r="GF201" s="2"/>
      <c r="GG201" s="2"/>
      <c r="GH201" s="2"/>
      <c r="GI201" s="2"/>
      <c r="GJ201" s="2"/>
      <c r="GK201" s="2"/>
      <c r="GL201" s="37"/>
      <c r="GM201" s="37"/>
    </row>
    <row r="202" ht="15.0" customHeight="1">
      <c r="A202" s="1">
        <v>252.0</v>
      </c>
      <c r="B202" s="2" t="s">
        <v>295</v>
      </c>
      <c r="C202" s="2" t="s">
        <v>615</v>
      </c>
      <c r="D202" s="2" t="s">
        <v>643</v>
      </c>
      <c r="E202" s="2" t="s">
        <v>720</v>
      </c>
      <c r="F202" s="2">
        <v>1.0</v>
      </c>
      <c r="G202" s="2" t="s">
        <v>706</v>
      </c>
      <c r="H202" s="2" t="s">
        <v>707</v>
      </c>
      <c r="I202" s="81">
        <v>0.0</v>
      </c>
      <c r="J202" s="81">
        <v>11.0</v>
      </c>
      <c r="K202" s="2" t="s">
        <v>708</v>
      </c>
      <c r="L202" s="82">
        <v>55922.0</v>
      </c>
      <c r="M202" s="2">
        <v>7988.9</v>
      </c>
      <c r="N202" s="29">
        <v>1.2176162224582006</v>
      </c>
      <c r="O202" s="30">
        <v>0.3964227606284312</v>
      </c>
      <c r="P202" s="30">
        <v>0.7901626110802701</v>
      </c>
      <c r="Q202" s="2">
        <v>3.511278</v>
      </c>
      <c r="R202" s="2">
        <v>482309.067669</v>
      </c>
      <c r="S202" s="2">
        <v>1098.743114</v>
      </c>
      <c r="T202" s="2">
        <v>0.909385</v>
      </c>
      <c r="U202" s="2">
        <v>2.829581</v>
      </c>
      <c r="V202" s="2">
        <v>2631.421053</v>
      </c>
      <c r="W202" s="2">
        <v>102.987661</v>
      </c>
      <c r="X202" s="2">
        <v>1.053895</v>
      </c>
      <c r="Y202" s="2">
        <v>3.288102</v>
      </c>
      <c r="Z202" s="2">
        <v>226.654135</v>
      </c>
      <c r="AA202" s="2">
        <v>31.917045</v>
      </c>
      <c r="AB202" s="2">
        <v>0.986492</v>
      </c>
      <c r="AC202" s="2">
        <v>3.177002</v>
      </c>
      <c r="AD202" s="2">
        <v>1946.345865</v>
      </c>
      <c r="AE202" s="2">
        <v>80.166223</v>
      </c>
      <c r="AF202" s="2">
        <v>0.976259</v>
      </c>
      <c r="AG202" s="2">
        <v>2.894861</v>
      </c>
      <c r="AH202" s="1">
        <v>0.119</v>
      </c>
      <c r="AI202" s="113">
        <v>5.339912038043392</v>
      </c>
      <c r="AJ202" s="2">
        <v>0.2860165062853586</v>
      </c>
      <c r="AK202" s="2">
        <v>0.7447993855305463</v>
      </c>
      <c r="AL202" s="37">
        <v>3.350588</v>
      </c>
      <c r="AM202" s="37">
        <v>1184479.032941</v>
      </c>
      <c r="AN202" s="37">
        <v>1276.719643</v>
      </c>
      <c r="AO202" s="37">
        <v>0.964054</v>
      </c>
      <c r="AP202" s="37">
        <v>2.720741</v>
      </c>
      <c r="AQ202" s="37">
        <v>1413.48</v>
      </c>
      <c r="AR202" s="37">
        <v>77.388803</v>
      </c>
      <c r="AS202" s="37">
        <v>1.098999</v>
      </c>
      <c r="AT202" s="37">
        <v>3.25953</v>
      </c>
      <c r="AU202" s="37">
        <v>2167.258824</v>
      </c>
      <c r="AV202" s="37">
        <v>32.867245</v>
      </c>
      <c r="AW202" s="37">
        <v>3.15422</v>
      </c>
      <c r="AX202" s="37">
        <v>1.019917</v>
      </c>
      <c r="AY202" s="37">
        <v>363.767059</v>
      </c>
      <c r="AZ202" s="37">
        <v>71.70867</v>
      </c>
      <c r="BA202" s="37">
        <v>1.025818</v>
      </c>
      <c r="BB202" s="37">
        <v>2.897981</v>
      </c>
      <c r="BC202" s="1">
        <v>0.133</v>
      </c>
      <c r="BD202" s="32">
        <v>0.162</v>
      </c>
      <c r="BE202" s="1">
        <v>0.119</v>
      </c>
      <c r="BF202" s="1">
        <v>0.119</v>
      </c>
      <c r="BG202" s="1">
        <v>0.184</v>
      </c>
      <c r="BH202" s="1">
        <v>0.124</v>
      </c>
      <c r="BI202" s="1">
        <v>0.117</v>
      </c>
      <c r="BJ202" s="1">
        <v>0.12</v>
      </c>
      <c r="BK202" s="1">
        <v>0.122</v>
      </c>
      <c r="BL202" s="1">
        <v>0.133</v>
      </c>
      <c r="BM202" s="1">
        <v>0.125</v>
      </c>
      <c r="BN202" s="127"/>
      <c r="BO202" s="127"/>
      <c r="BP202" s="127"/>
      <c r="BQ202" s="35">
        <f t="shared" si="1"/>
        <v>10</v>
      </c>
      <c r="BR202" s="101">
        <v>1.2019674850469744</v>
      </c>
      <c r="BS202" s="102">
        <v>0.31046244374866677</v>
      </c>
      <c r="BT202" s="103">
        <v>0.770354501856742</v>
      </c>
      <c r="BU202" s="39">
        <v>0.133</v>
      </c>
      <c r="BV202" s="37">
        <v>3.5441078</v>
      </c>
      <c r="BW202" s="37">
        <v>151.2403324</v>
      </c>
      <c r="BX202" s="37">
        <v>26.329371</v>
      </c>
      <c r="BY202" s="37">
        <v>1.0317867</v>
      </c>
      <c r="BZ202" s="37">
        <v>3.2843819000000005</v>
      </c>
      <c r="CA202" s="37">
        <v>1291010.2251868001</v>
      </c>
      <c r="CB202" s="37">
        <v>1303.1640720999999</v>
      </c>
      <c r="CC202" s="37">
        <v>0.9853805</v>
      </c>
      <c r="CD202" s="37">
        <v>2.7356693000000005</v>
      </c>
      <c r="CE202" s="37">
        <v>1934.5041544</v>
      </c>
      <c r="CF202" s="37">
        <v>91.0445091</v>
      </c>
      <c r="CG202" s="37">
        <v>1.1120844999999997</v>
      </c>
      <c r="CH202" s="37">
        <v>3.2889583</v>
      </c>
      <c r="CI202" s="37">
        <v>958.9203273</v>
      </c>
      <c r="CJ202" s="2">
        <v>60.6547002</v>
      </c>
      <c r="CK202" s="2">
        <v>1.0329897</v>
      </c>
      <c r="CL202" s="2">
        <v>3.0111422999999995</v>
      </c>
      <c r="CM202" s="29">
        <f t="shared" si="2"/>
        <v>5.142857143</v>
      </c>
      <c r="CN202" s="30">
        <f t="shared" si="3"/>
        <v>5.333333333</v>
      </c>
      <c r="CO202" s="2">
        <v>6.0</v>
      </c>
      <c r="CP202" s="2">
        <v>5.0</v>
      </c>
      <c r="CQ202" s="81">
        <v>5.0</v>
      </c>
      <c r="CR202" s="81">
        <v>4.0</v>
      </c>
      <c r="CS202" s="2">
        <v>6.0</v>
      </c>
      <c r="CT202" s="2">
        <v>6.0</v>
      </c>
      <c r="CU202" s="2">
        <v>4.0</v>
      </c>
      <c r="CV202" s="2">
        <v>6.0</v>
      </c>
      <c r="CW202" s="2">
        <v>6.0</v>
      </c>
      <c r="CX202" s="2">
        <f t="shared" si="4"/>
        <v>7</v>
      </c>
      <c r="CY202" s="126" t="str">
        <f t="shared" si="60"/>
        <v>0</v>
      </c>
      <c r="CZ202" s="126" t="str">
        <f t="shared" si="6"/>
        <v>0</v>
      </c>
      <c r="DA202" s="2">
        <f t="shared" si="7"/>
        <v>3</v>
      </c>
      <c r="DB202" s="126" t="str">
        <f t="shared" si="63"/>
        <v>1</v>
      </c>
      <c r="DC202" s="126" t="str">
        <f t="shared" si="8"/>
        <v>0</v>
      </c>
      <c r="DD202" s="2">
        <v>1.0</v>
      </c>
      <c r="DE202" s="81">
        <v>2.0</v>
      </c>
      <c r="DF202" s="2">
        <v>1.0</v>
      </c>
      <c r="DG202" s="81">
        <v>2.0</v>
      </c>
      <c r="DH202" s="2">
        <v>1.0</v>
      </c>
      <c r="DI202" s="81">
        <v>2.0</v>
      </c>
      <c r="DJ202" s="2">
        <v>1.0</v>
      </c>
      <c r="DK202" s="81">
        <v>2.0</v>
      </c>
      <c r="DL202" s="2">
        <v>1.0</v>
      </c>
      <c r="DM202" s="81">
        <v>2.0</v>
      </c>
      <c r="DN202" s="2">
        <v>0.0</v>
      </c>
      <c r="DO202" s="81">
        <v>1.0</v>
      </c>
      <c r="DP202" s="2">
        <v>0.0</v>
      </c>
      <c r="DQ202" s="81">
        <v>1.0</v>
      </c>
      <c r="DR202" s="2">
        <v>2.0</v>
      </c>
      <c r="DS202" s="81">
        <v>3.0</v>
      </c>
      <c r="DT202" s="2">
        <v>0.0</v>
      </c>
      <c r="DU202" s="81">
        <v>1.0</v>
      </c>
      <c r="DV202" s="2">
        <v>0.0</v>
      </c>
      <c r="DW202" s="81">
        <v>1.0</v>
      </c>
      <c r="DX202" s="2">
        <v>1.0</v>
      </c>
      <c r="DY202" s="81">
        <v>2.0</v>
      </c>
      <c r="DZ202" s="2">
        <v>1.0</v>
      </c>
      <c r="EA202" s="81">
        <v>2.0</v>
      </c>
      <c r="EB202" s="81">
        <v>1.0</v>
      </c>
      <c r="EC202" s="81">
        <v>2.0</v>
      </c>
      <c r="ED202" s="81">
        <v>0.0</v>
      </c>
      <c r="EE202" s="81">
        <v>1.0</v>
      </c>
      <c r="EF202" s="81">
        <v>1.0</v>
      </c>
      <c r="EG202" s="81">
        <v>2.0</v>
      </c>
      <c r="EH202" s="81">
        <v>0.0</v>
      </c>
      <c r="EI202" s="81">
        <v>1.0</v>
      </c>
      <c r="EJ202" s="2" t="s">
        <v>199</v>
      </c>
      <c r="EK202" s="2" t="s">
        <v>718</v>
      </c>
      <c r="EL202" s="37">
        <v>5.0</v>
      </c>
      <c r="EM202" s="37">
        <v>2.0</v>
      </c>
      <c r="EN202" s="37">
        <v>1.0</v>
      </c>
      <c r="EO202" s="37">
        <v>0.0</v>
      </c>
      <c r="EP202" s="37">
        <v>1.0</v>
      </c>
      <c r="EQ202" s="37">
        <v>1.0</v>
      </c>
      <c r="ER202" s="37">
        <v>1.0</v>
      </c>
      <c r="ES202" s="2"/>
      <c r="ET202" s="2"/>
      <c r="EU202" s="2"/>
      <c r="EV202" s="2"/>
      <c r="EW202" s="37">
        <v>1.0</v>
      </c>
      <c r="EX202" s="2" t="s">
        <v>201</v>
      </c>
      <c r="EY202" s="128">
        <v>40817.0</v>
      </c>
      <c r="EZ202" s="2" t="s">
        <v>706</v>
      </c>
      <c r="FA202" s="2" t="s">
        <v>262</v>
      </c>
      <c r="FB202" s="2" t="s">
        <v>713</v>
      </c>
      <c r="FC202" s="2" t="s">
        <v>205</v>
      </c>
      <c r="FD202" s="2" t="s">
        <v>205</v>
      </c>
      <c r="FE202" s="37">
        <v>0.0</v>
      </c>
      <c r="FF202" s="37">
        <v>0.0</v>
      </c>
      <c r="FG202" s="37">
        <v>0.0</v>
      </c>
      <c r="FH202" s="37">
        <v>0.0</v>
      </c>
      <c r="FI202" s="37">
        <v>0.0</v>
      </c>
      <c r="FJ202" s="37">
        <v>0.0</v>
      </c>
      <c r="FK202" s="37">
        <v>1.0</v>
      </c>
      <c r="FL202" s="2"/>
      <c r="FM202" s="2" t="s">
        <v>205</v>
      </c>
      <c r="FN202" s="37">
        <v>0.0</v>
      </c>
      <c r="FO202" s="37">
        <v>0.0</v>
      </c>
      <c r="FP202" s="37">
        <v>0.0</v>
      </c>
      <c r="FQ202" s="37">
        <v>0.0</v>
      </c>
      <c r="FR202" s="37">
        <v>0.0</v>
      </c>
      <c r="FS202" s="37">
        <v>0.0</v>
      </c>
      <c r="FT202" s="37">
        <v>1.0</v>
      </c>
      <c r="FU202" s="2"/>
      <c r="FV202" s="2" t="s">
        <v>206</v>
      </c>
      <c r="FW202" s="37">
        <v>0.0</v>
      </c>
      <c r="FX202" s="37">
        <v>1.0</v>
      </c>
      <c r="FY202" s="37">
        <v>1.0</v>
      </c>
      <c r="FZ202" s="37">
        <v>0.0</v>
      </c>
      <c r="GA202" s="37">
        <v>2.0</v>
      </c>
      <c r="GB202" s="2" t="s">
        <v>270</v>
      </c>
      <c r="GC202" s="2" t="s">
        <v>243</v>
      </c>
      <c r="GD202" s="37">
        <v>4.0</v>
      </c>
      <c r="GE202" s="2"/>
      <c r="GF202" s="2" t="s">
        <v>286</v>
      </c>
      <c r="GG202" s="2" t="s">
        <v>721</v>
      </c>
      <c r="GH202" s="37">
        <v>3.0</v>
      </c>
      <c r="GI202" s="37">
        <v>5.0</v>
      </c>
      <c r="GJ202" s="37">
        <v>6.0</v>
      </c>
      <c r="GK202" s="37">
        <v>1.0</v>
      </c>
      <c r="GL202" s="37">
        <f t="shared" ref="GL202:GL218" si="66">GH202+GI202</f>
        <v>8</v>
      </c>
      <c r="GM202" s="37">
        <f t="shared" ref="GM202:GM218" si="67">GJ202+GK202</f>
        <v>7</v>
      </c>
    </row>
    <row r="203" ht="15.75" customHeight="1">
      <c r="A203" s="1">
        <v>253.0</v>
      </c>
      <c r="B203" s="2" t="s">
        <v>274</v>
      </c>
      <c r="C203" s="2"/>
      <c r="D203" s="2" t="s">
        <v>246</v>
      </c>
      <c r="E203" s="2" t="s">
        <v>722</v>
      </c>
      <c r="F203" s="2">
        <v>1.0</v>
      </c>
      <c r="G203" s="2" t="s">
        <v>706</v>
      </c>
      <c r="H203" s="2" t="s">
        <v>707</v>
      </c>
      <c r="I203" s="2">
        <v>0.0</v>
      </c>
      <c r="J203" s="2">
        <v>11.0</v>
      </c>
      <c r="K203" s="2" t="s">
        <v>708</v>
      </c>
      <c r="L203" s="2">
        <v>43429.0</v>
      </c>
      <c r="M203" s="2">
        <v>6204.1</v>
      </c>
      <c r="N203" s="29">
        <v>1.8750389886305732</v>
      </c>
      <c r="O203" s="30">
        <v>0.241444480708483</v>
      </c>
      <c r="P203" s="30">
        <v>0.40088107270242734</v>
      </c>
      <c r="Q203" s="2">
        <v>3.776536</v>
      </c>
      <c r="R203" s="2">
        <v>84705.653631</v>
      </c>
      <c r="S203" s="2">
        <v>1023.43605</v>
      </c>
      <c r="T203" s="2">
        <v>0.91393</v>
      </c>
      <c r="U203" s="2">
        <v>2.772722</v>
      </c>
      <c r="V203" s="2">
        <v>1519.631285</v>
      </c>
      <c r="W203" s="2">
        <v>92.090434</v>
      </c>
      <c r="X203" s="2">
        <v>1.111429</v>
      </c>
      <c r="Y203" s="2">
        <v>3.301078</v>
      </c>
      <c r="Z203" s="2">
        <v>281.927374</v>
      </c>
      <c r="AA203" s="2">
        <v>38.512545</v>
      </c>
      <c r="AB203" s="2">
        <v>1.072168</v>
      </c>
      <c r="AC203" s="2">
        <v>3.189854</v>
      </c>
      <c r="AD203" s="2">
        <v>1806.77095</v>
      </c>
      <c r="AE203" s="2">
        <v>86.000545</v>
      </c>
      <c r="AF203" s="2">
        <v>1.056478</v>
      </c>
      <c r="AG203" s="2">
        <v>2.956802</v>
      </c>
      <c r="AH203" s="31">
        <v>0.129</v>
      </c>
      <c r="AI203" s="40">
        <v>5.005680520951433</v>
      </c>
      <c r="AJ203" s="41">
        <v>0.26586058325675355</v>
      </c>
      <c r="AK203" s="41">
        <v>0.6222722849254464</v>
      </c>
      <c r="AL203" s="37">
        <v>3.341357</v>
      </c>
      <c r="AM203" s="37">
        <v>556359.514223</v>
      </c>
      <c r="AN203" s="37">
        <v>1208.055459</v>
      </c>
      <c r="AO203" s="37">
        <v>0.948411</v>
      </c>
      <c r="AP203" s="37">
        <v>2.681978</v>
      </c>
      <c r="AQ203" s="37">
        <v>1512.078775</v>
      </c>
      <c r="AR203" s="37">
        <v>81.941819</v>
      </c>
      <c r="AS203" s="37">
        <v>1.121095</v>
      </c>
      <c r="AT203" s="37">
        <v>3.274282</v>
      </c>
      <c r="AU203" s="37">
        <v>1420.706783</v>
      </c>
      <c r="AV203" s="37">
        <v>28.87181</v>
      </c>
      <c r="AW203" s="37">
        <v>3.195713</v>
      </c>
      <c r="AX203" s="37">
        <v>1.055179</v>
      </c>
      <c r="AY203" s="37">
        <v>223.691466</v>
      </c>
      <c r="AZ203" s="37">
        <v>66.521254</v>
      </c>
      <c r="BA203" s="37">
        <v>1.047812</v>
      </c>
      <c r="BB203" s="37">
        <v>2.947375</v>
      </c>
      <c r="BC203" s="31">
        <v>0.153</v>
      </c>
      <c r="BD203" s="32">
        <v>0.162</v>
      </c>
      <c r="BE203" s="31">
        <v>0.129</v>
      </c>
      <c r="BF203" s="31">
        <v>0.155</v>
      </c>
      <c r="BG203" s="31">
        <v>0.174</v>
      </c>
      <c r="BH203" s="31">
        <v>0.189</v>
      </c>
      <c r="BI203" s="31">
        <v>0.131</v>
      </c>
      <c r="BJ203" s="31">
        <v>0.15</v>
      </c>
      <c r="BK203" s="31">
        <v>0.129</v>
      </c>
      <c r="BL203" s="31">
        <v>0.128</v>
      </c>
      <c r="BM203" s="31">
        <v>0.139</v>
      </c>
      <c r="BN203" s="34"/>
      <c r="BO203" s="34"/>
      <c r="BP203" s="34"/>
      <c r="BQ203" s="35">
        <f t="shared" si="1"/>
        <v>10</v>
      </c>
      <c r="BR203" s="101">
        <v>1.4825362351729698</v>
      </c>
      <c r="BS203" s="102">
        <v>0.2919546558223603</v>
      </c>
      <c r="BT203" s="103">
        <v>0.6104259149546101</v>
      </c>
      <c r="BU203" s="39">
        <v>0.149</v>
      </c>
      <c r="BV203" s="37">
        <v>3.7122110999999998</v>
      </c>
      <c r="BW203" s="37">
        <v>174.9919285</v>
      </c>
      <c r="BX203" s="37">
        <v>28.861010200000003</v>
      </c>
      <c r="BY203" s="37">
        <v>1.0311721999999999</v>
      </c>
      <c r="BZ203" s="37">
        <v>3.2412197999999997</v>
      </c>
      <c r="CA203" s="37">
        <v>607164.8066740001</v>
      </c>
      <c r="CB203" s="37">
        <v>1245.0156117000001</v>
      </c>
      <c r="CC203" s="37">
        <v>0.939222</v>
      </c>
      <c r="CD203" s="37">
        <v>2.7028429999999997</v>
      </c>
      <c r="CE203" s="37">
        <v>1667.9723665000001</v>
      </c>
      <c r="CF203" s="37">
        <v>90.95807640000001</v>
      </c>
      <c r="CG203" s="37">
        <v>1.1011590999999998</v>
      </c>
      <c r="CH203" s="37">
        <v>3.2873835000000007</v>
      </c>
      <c r="CI203" s="37">
        <v>1221.9896713</v>
      </c>
      <c r="CJ203" s="2">
        <v>68.6005277</v>
      </c>
      <c r="CK203" s="2">
        <v>1.040653</v>
      </c>
      <c r="CL203" s="2">
        <v>2.9970909000000003</v>
      </c>
      <c r="CM203" s="29">
        <f t="shared" si="2"/>
        <v>4.285714286</v>
      </c>
      <c r="CN203" s="30">
        <f t="shared" si="3"/>
        <v>4.666666667</v>
      </c>
      <c r="CO203" s="2">
        <v>6.0</v>
      </c>
      <c r="CP203" s="2">
        <v>4.0</v>
      </c>
      <c r="CQ203" s="2">
        <v>4.0</v>
      </c>
      <c r="CR203" s="2">
        <v>2.0</v>
      </c>
      <c r="CS203" s="2">
        <v>5.0</v>
      </c>
      <c r="CT203" s="2">
        <v>4.0</v>
      </c>
      <c r="CU203" s="2">
        <v>5.0</v>
      </c>
      <c r="CV203" s="2">
        <v>6.0</v>
      </c>
      <c r="CW203" s="2">
        <v>6.0</v>
      </c>
      <c r="CX203" s="2">
        <f t="shared" si="4"/>
        <v>6</v>
      </c>
      <c r="CY203" s="126" t="str">
        <f t="shared" si="60"/>
        <v>0</v>
      </c>
      <c r="CZ203" s="126" t="str">
        <f t="shared" si="6"/>
        <v>0</v>
      </c>
      <c r="DA203" s="2">
        <f t="shared" si="7"/>
        <v>3</v>
      </c>
      <c r="DB203" s="126" t="str">
        <f t="shared" si="63"/>
        <v>1</v>
      </c>
      <c r="DC203" s="126" t="str">
        <f t="shared" si="8"/>
        <v>0</v>
      </c>
      <c r="DD203" s="2">
        <v>1.0</v>
      </c>
      <c r="DE203" s="2">
        <v>2.0</v>
      </c>
      <c r="DF203" s="2">
        <v>1.0</v>
      </c>
      <c r="DG203" s="2">
        <v>2.0</v>
      </c>
      <c r="DH203" s="2">
        <v>1.0</v>
      </c>
      <c r="DI203" s="2">
        <v>2.0</v>
      </c>
      <c r="DJ203" s="2">
        <v>0.0</v>
      </c>
      <c r="DK203" s="2">
        <v>1.0</v>
      </c>
      <c r="DL203" s="2">
        <v>1.0</v>
      </c>
      <c r="DM203" s="2">
        <v>2.0</v>
      </c>
      <c r="DN203" s="2">
        <v>1.0</v>
      </c>
      <c r="DO203" s="2">
        <v>2.0</v>
      </c>
      <c r="DP203" s="2">
        <v>1.0</v>
      </c>
      <c r="DQ203" s="2">
        <v>2.0</v>
      </c>
      <c r="DR203" s="2">
        <v>0.0</v>
      </c>
      <c r="DS203" s="2">
        <v>1.0</v>
      </c>
      <c r="DT203" s="2">
        <v>0.0</v>
      </c>
      <c r="DU203" s="2">
        <v>1.0</v>
      </c>
      <c r="DV203" s="2">
        <v>0.0</v>
      </c>
      <c r="DW203" s="2">
        <v>1.0</v>
      </c>
      <c r="DX203" s="2">
        <v>1.0</v>
      </c>
      <c r="DY203" s="2">
        <v>2.0</v>
      </c>
      <c r="DZ203" s="2">
        <v>1.0</v>
      </c>
      <c r="EA203" s="2">
        <v>2.0</v>
      </c>
      <c r="EB203" s="2">
        <v>1.0</v>
      </c>
      <c r="EC203" s="2">
        <v>2.0</v>
      </c>
      <c r="ED203" s="2">
        <v>2.0</v>
      </c>
      <c r="EE203" s="2">
        <v>3.0</v>
      </c>
      <c r="EF203" s="2">
        <v>2.0</v>
      </c>
      <c r="EG203" s="2">
        <v>3.0</v>
      </c>
      <c r="EH203" s="2">
        <v>2.0</v>
      </c>
      <c r="EI203" s="2">
        <v>3.0</v>
      </c>
      <c r="EJ203" s="2" t="s">
        <v>199</v>
      </c>
      <c r="EK203" s="2" t="s">
        <v>526</v>
      </c>
      <c r="EL203" s="2">
        <v>4.0</v>
      </c>
      <c r="EM203" s="2">
        <v>3.0</v>
      </c>
      <c r="EN203" s="2">
        <v>0.0</v>
      </c>
      <c r="EO203" s="2">
        <v>0.0</v>
      </c>
      <c r="EP203" s="2">
        <v>1.0</v>
      </c>
      <c r="EQ203" s="2">
        <v>0.0</v>
      </c>
      <c r="ER203" s="2">
        <v>0.0</v>
      </c>
      <c r="ES203" s="2">
        <v>1.0</v>
      </c>
      <c r="ET203" s="2">
        <v>0.0</v>
      </c>
      <c r="EU203" s="2">
        <v>0.0</v>
      </c>
      <c r="EV203" s="2"/>
      <c r="EW203" s="2">
        <v>1.0</v>
      </c>
      <c r="EX203" s="2" t="s">
        <v>201</v>
      </c>
      <c r="EY203" s="128">
        <v>40483.0</v>
      </c>
      <c r="EZ203" s="2" t="s">
        <v>706</v>
      </c>
      <c r="FA203" s="2" t="s">
        <v>262</v>
      </c>
      <c r="FB203" s="2" t="s">
        <v>723</v>
      </c>
      <c r="FC203" s="2" t="s">
        <v>205</v>
      </c>
      <c r="FD203" s="2" t="s">
        <v>205</v>
      </c>
      <c r="FE203" s="2">
        <v>0.0</v>
      </c>
      <c r="FF203" s="2">
        <v>0.0</v>
      </c>
      <c r="FG203" s="2">
        <v>0.0</v>
      </c>
      <c r="FH203" s="2">
        <v>0.0</v>
      </c>
      <c r="FI203" s="2">
        <v>0.0</v>
      </c>
      <c r="FJ203" s="2">
        <v>0.0</v>
      </c>
      <c r="FK203" s="2">
        <v>1.0</v>
      </c>
      <c r="FL203" s="2"/>
      <c r="FM203" s="2" t="s">
        <v>205</v>
      </c>
      <c r="FN203" s="2">
        <v>0.0</v>
      </c>
      <c r="FO203" s="2">
        <v>0.0</v>
      </c>
      <c r="FP203" s="2">
        <v>0.0</v>
      </c>
      <c r="FQ203" s="2">
        <v>0.0</v>
      </c>
      <c r="FR203" s="2">
        <v>0.0</v>
      </c>
      <c r="FS203" s="2">
        <v>0.0</v>
      </c>
      <c r="FT203" s="2">
        <v>1.0</v>
      </c>
      <c r="FU203" s="2"/>
      <c r="FV203" s="2" t="s">
        <v>206</v>
      </c>
      <c r="FW203" s="2">
        <v>0.0</v>
      </c>
      <c r="FX203" s="2">
        <v>1.0</v>
      </c>
      <c r="FY203" s="2">
        <v>1.0</v>
      </c>
      <c r="FZ203" s="2">
        <v>0.0</v>
      </c>
      <c r="GA203" s="2">
        <v>-1.0</v>
      </c>
      <c r="GB203" s="2" t="s">
        <v>298</v>
      </c>
      <c r="GC203" s="2" t="s">
        <v>724</v>
      </c>
      <c r="GD203" s="2">
        <v>4.0</v>
      </c>
      <c r="GE203" s="2"/>
      <c r="GF203" s="2" t="s">
        <v>209</v>
      </c>
      <c r="GG203" s="2"/>
      <c r="GH203" s="37">
        <v>2.0</v>
      </c>
      <c r="GI203" s="37">
        <v>0.0</v>
      </c>
      <c r="GJ203" s="37">
        <v>1.0</v>
      </c>
      <c r="GK203" s="37">
        <v>2.0</v>
      </c>
      <c r="GL203" s="37">
        <f t="shared" si="66"/>
        <v>2</v>
      </c>
      <c r="GM203" s="37">
        <f t="shared" si="67"/>
        <v>3</v>
      </c>
    </row>
    <row r="204" ht="15.0" customHeight="1">
      <c r="A204" s="1">
        <v>254.0</v>
      </c>
      <c r="B204" s="2" t="s">
        <v>374</v>
      </c>
      <c r="C204" s="2" t="s">
        <v>267</v>
      </c>
      <c r="D204" s="2" t="s">
        <v>344</v>
      </c>
      <c r="E204" s="2" t="s">
        <v>725</v>
      </c>
      <c r="F204" s="2">
        <v>1.0</v>
      </c>
      <c r="G204" s="2" t="s">
        <v>706</v>
      </c>
      <c r="H204" s="2" t="s">
        <v>707</v>
      </c>
      <c r="I204" s="2">
        <v>0.0</v>
      </c>
      <c r="J204" s="2">
        <v>11.0</v>
      </c>
      <c r="K204" s="2" t="s">
        <v>708</v>
      </c>
      <c r="L204" s="82">
        <v>52184.0</v>
      </c>
      <c r="M204" s="2">
        <v>7454.9</v>
      </c>
      <c r="N204" s="29">
        <v>1.6291574011464967</v>
      </c>
      <c r="O204" s="30">
        <v>0.30974982262404444</v>
      </c>
      <c r="P204" s="30">
        <v>0.3840460762794246</v>
      </c>
      <c r="Q204" s="2">
        <v>3.416667</v>
      </c>
      <c r="R204" s="2">
        <v>134261.833333</v>
      </c>
      <c r="S204" s="2">
        <v>968.222</v>
      </c>
      <c r="T204" s="2">
        <v>0.915612</v>
      </c>
      <c r="U204" s="2">
        <v>2.731034</v>
      </c>
      <c r="V204" s="2">
        <v>1179.039216</v>
      </c>
      <c r="W204" s="2">
        <v>75.903315</v>
      </c>
      <c r="X204" s="2">
        <v>1.099567</v>
      </c>
      <c r="Y204" s="2">
        <v>3.259398</v>
      </c>
      <c r="Z204" s="2">
        <v>325.205882</v>
      </c>
      <c r="AA204" s="2">
        <v>36.103235</v>
      </c>
      <c r="AB204" s="2">
        <v>1.061514</v>
      </c>
      <c r="AC204" s="2">
        <v>3.078349</v>
      </c>
      <c r="AD204" s="2">
        <v>2243.392157</v>
      </c>
      <c r="AE204" s="2">
        <v>84.888143</v>
      </c>
      <c r="AF204" s="2">
        <v>1.048712</v>
      </c>
      <c r="AG204" s="2">
        <v>2.883501</v>
      </c>
      <c r="AH204" s="31">
        <v>0.124</v>
      </c>
      <c r="AI204" s="40">
        <v>5.002096381417197</v>
      </c>
      <c r="AJ204" s="41">
        <v>0.275358844161379</v>
      </c>
      <c r="AK204" s="41">
        <v>0.5293498451089732</v>
      </c>
      <c r="AL204" s="37">
        <v>3.262295</v>
      </c>
      <c r="AM204" s="37">
        <v>441851.842213</v>
      </c>
      <c r="AN204" s="37">
        <v>1165.980695</v>
      </c>
      <c r="AO204" s="37">
        <v>0.950024</v>
      </c>
      <c r="AP204" s="37">
        <v>2.658226</v>
      </c>
      <c r="AQ204" s="37">
        <v>1519.459016</v>
      </c>
      <c r="AR204" s="37">
        <v>82.255228</v>
      </c>
      <c r="AS204" s="37">
        <v>1.130566</v>
      </c>
      <c r="AT204" s="37">
        <v>3.283446</v>
      </c>
      <c r="AU204" s="37">
        <v>1651.368852</v>
      </c>
      <c r="AV204" s="37">
        <v>29.769743</v>
      </c>
      <c r="AW204" s="37">
        <v>3.219778</v>
      </c>
      <c r="AX204" s="37">
        <v>1.068662</v>
      </c>
      <c r="AY204" s="37">
        <v>240.120902</v>
      </c>
      <c r="AZ204" s="37">
        <v>68.275448</v>
      </c>
      <c r="BA204" s="37">
        <v>1.050141</v>
      </c>
      <c r="BB204" s="37">
        <v>2.939332</v>
      </c>
      <c r="BC204" s="31">
        <v>0.149</v>
      </c>
      <c r="BD204" s="32">
        <v>0.162</v>
      </c>
      <c r="BE204" s="31">
        <v>0.124</v>
      </c>
      <c r="BF204" s="31">
        <v>0.173</v>
      </c>
      <c r="BG204" s="31">
        <v>0.184</v>
      </c>
      <c r="BH204" s="34"/>
      <c r="BI204" s="34"/>
      <c r="BJ204" s="34"/>
      <c r="BK204" s="34"/>
      <c r="BL204" s="34"/>
      <c r="BM204" s="34"/>
      <c r="BN204" s="34"/>
      <c r="BO204" s="34"/>
      <c r="BP204" s="34"/>
      <c r="BQ204" s="35">
        <f t="shared" si="1"/>
        <v>4</v>
      </c>
      <c r="BR204" s="101">
        <v>1.157485751036027</v>
      </c>
      <c r="BS204" s="102">
        <v>0.2432416156440538</v>
      </c>
      <c r="BT204" s="103">
        <v>0.6237679549732085</v>
      </c>
      <c r="BU204" s="39">
        <v>0.161</v>
      </c>
      <c r="BV204" s="37">
        <v>3.539846</v>
      </c>
      <c r="BW204" s="37">
        <v>231.46707375</v>
      </c>
      <c r="BX204" s="37">
        <v>28.0161525</v>
      </c>
      <c r="BY204" s="37">
        <v>1.0350995</v>
      </c>
      <c r="BZ204" s="37">
        <v>3.23437525</v>
      </c>
      <c r="CA204" s="37">
        <v>814967.98684275</v>
      </c>
      <c r="CB204" s="37">
        <v>1247.1691405000001</v>
      </c>
      <c r="CC204" s="37">
        <v>0.9685645</v>
      </c>
      <c r="CD204" s="37">
        <v>2.7040587499999997</v>
      </c>
      <c r="CE204" s="37">
        <v>1868.64724425</v>
      </c>
      <c r="CF204" s="37">
        <v>87.93302325</v>
      </c>
      <c r="CG204" s="37">
        <v>1.1351665</v>
      </c>
      <c r="CH204" s="37">
        <v>3.2845874999999998</v>
      </c>
      <c r="CI204" s="37">
        <v>1427.7581272500001</v>
      </c>
      <c r="CJ204" s="2">
        <v>65.34743875000001</v>
      </c>
      <c r="CK204" s="2">
        <v>1.05319725</v>
      </c>
      <c r="CL204" s="2">
        <v>2.9682975</v>
      </c>
      <c r="CM204" s="29">
        <f t="shared" si="2"/>
        <v>4.428571429</v>
      </c>
      <c r="CN204" s="30">
        <f t="shared" si="3"/>
        <v>4.777777778</v>
      </c>
      <c r="CO204" s="2">
        <v>6.0</v>
      </c>
      <c r="CP204" s="2">
        <v>2.0</v>
      </c>
      <c r="CQ204" s="2">
        <v>6.0</v>
      </c>
      <c r="CR204" s="2">
        <v>2.0</v>
      </c>
      <c r="CS204" s="2">
        <v>5.0</v>
      </c>
      <c r="CT204" s="2">
        <v>5.0</v>
      </c>
      <c r="CU204" s="2">
        <v>5.0</v>
      </c>
      <c r="CV204" s="2">
        <v>6.0</v>
      </c>
      <c r="CW204" s="2">
        <v>6.0</v>
      </c>
      <c r="CX204" s="2">
        <f t="shared" si="4"/>
        <v>15</v>
      </c>
      <c r="CY204" s="126" t="str">
        <f t="shared" si="60"/>
        <v>1</v>
      </c>
      <c r="CZ204" s="126" t="str">
        <f t="shared" si="6"/>
        <v>1</v>
      </c>
      <c r="DA204" s="2">
        <f t="shared" si="7"/>
        <v>4</v>
      </c>
      <c r="DB204" s="126" t="str">
        <f t="shared" si="63"/>
        <v>1</v>
      </c>
      <c r="DC204" s="126" t="str">
        <f t="shared" si="8"/>
        <v>1</v>
      </c>
      <c r="DD204" s="2">
        <v>1.0</v>
      </c>
      <c r="DE204" s="2">
        <v>2.0</v>
      </c>
      <c r="DF204" s="2">
        <v>1.0</v>
      </c>
      <c r="DG204" s="2">
        <v>2.0</v>
      </c>
      <c r="DH204" s="2">
        <v>2.0</v>
      </c>
      <c r="DI204" s="2">
        <v>3.0</v>
      </c>
      <c r="DJ204" s="2">
        <v>2.0</v>
      </c>
      <c r="DK204" s="2">
        <v>3.0</v>
      </c>
      <c r="DL204" s="2">
        <v>2.0</v>
      </c>
      <c r="DM204" s="2">
        <v>3.0</v>
      </c>
      <c r="DN204" s="2">
        <v>2.0</v>
      </c>
      <c r="DO204" s="2">
        <v>3.0</v>
      </c>
      <c r="DP204" s="2">
        <v>1.0</v>
      </c>
      <c r="DQ204" s="2">
        <v>2.0</v>
      </c>
      <c r="DR204" s="2">
        <v>1.0</v>
      </c>
      <c r="DS204" s="2">
        <v>2.0</v>
      </c>
      <c r="DT204" s="2">
        <v>1.0</v>
      </c>
      <c r="DU204" s="2">
        <v>2.0</v>
      </c>
      <c r="DV204" s="2">
        <v>2.0</v>
      </c>
      <c r="DW204" s="2">
        <v>3.0</v>
      </c>
      <c r="DX204" s="2">
        <v>2.0</v>
      </c>
      <c r="DY204" s="2">
        <v>3.0</v>
      </c>
      <c r="DZ204" s="2">
        <v>2.0</v>
      </c>
      <c r="EA204" s="2">
        <v>3.0</v>
      </c>
      <c r="EB204" s="2">
        <v>0.0</v>
      </c>
      <c r="EC204" s="2">
        <v>1.0</v>
      </c>
      <c r="ED204" s="2">
        <v>2.0</v>
      </c>
      <c r="EE204" s="2">
        <v>3.0</v>
      </c>
      <c r="EF204" s="2">
        <v>2.0</v>
      </c>
      <c r="EG204" s="2">
        <v>3.0</v>
      </c>
      <c r="EH204" s="2">
        <v>2.0</v>
      </c>
      <c r="EI204" s="2">
        <v>3.0</v>
      </c>
      <c r="EJ204" s="2" t="s">
        <v>199</v>
      </c>
      <c r="EK204" s="2" t="s">
        <v>526</v>
      </c>
      <c r="EL204" s="2">
        <v>4.0</v>
      </c>
      <c r="EM204" s="2">
        <v>2.0</v>
      </c>
      <c r="EN204" s="2">
        <v>0.0</v>
      </c>
      <c r="EO204" s="2">
        <v>1.0</v>
      </c>
      <c r="EP204" s="2">
        <v>1.0</v>
      </c>
      <c r="EQ204" s="2">
        <v>0.0</v>
      </c>
      <c r="ER204" s="2">
        <v>1.0</v>
      </c>
      <c r="ES204" s="2"/>
      <c r="ET204" s="2"/>
      <c r="EU204" s="2"/>
      <c r="EV204" s="2"/>
      <c r="EW204" s="2">
        <v>2.0</v>
      </c>
      <c r="EX204" s="2" t="s">
        <v>201</v>
      </c>
      <c r="EY204" s="128">
        <v>40787.0</v>
      </c>
      <c r="EZ204" s="2" t="s">
        <v>706</v>
      </c>
      <c r="FA204" s="2" t="s">
        <v>262</v>
      </c>
      <c r="FB204" s="2" t="s">
        <v>713</v>
      </c>
      <c r="FC204" s="2" t="s">
        <v>204</v>
      </c>
      <c r="FD204" s="2" t="s">
        <v>205</v>
      </c>
      <c r="FE204" s="2">
        <v>0.0</v>
      </c>
      <c r="FF204" s="2">
        <v>0.0</v>
      </c>
      <c r="FG204" s="2">
        <v>1.0</v>
      </c>
      <c r="FH204" s="2">
        <v>0.0</v>
      </c>
      <c r="FI204" s="2">
        <v>0.0</v>
      </c>
      <c r="FJ204" s="2">
        <v>0.0</v>
      </c>
      <c r="FK204" s="2">
        <v>1.0</v>
      </c>
      <c r="FL204" s="2"/>
      <c r="FM204" s="2" t="s">
        <v>205</v>
      </c>
      <c r="FN204" s="2">
        <v>0.0</v>
      </c>
      <c r="FO204" s="2">
        <v>0.0</v>
      </c>
      <c r="FP204" s="2">
        <v>1.0</v>
      </c>
      <c r="FQ204" s="2">
        <v>0.0</v>
      </c>
      <c r="FR204" s="2">
        <v>0.0</v>
      </c>
      <c r="FS204" s="2">
        <v>0.0</v>
      </c>
      <c r="FT204" s="2">
        <v>0.0</v>
      </c>
      <c r="FU204" s="2"/>
      <c r="FV204" s="2" t="s">
        <v>206</v>
      </c>
      <c r="FW204" s="2">
        <v>1.0</v>
      </c>
      <c r="FX204" s="2">
        <v>0.0</v>
      </c>
      <c r="FY204" s="2">
        <v>1.0</v>
      </c>
      <c r="FZ204" s="2">
        <v>0.0</v>
      </c>
      <c r="GA204" s="2">
        <v>2.0</v>
      </c>
      <c r="GB204" s="2" t="s">
        <v>298</v>
      </c>
      <c r="GC204" s="2" t="s">
        <v>724</v>
      </c>
      <c r="GD204" s="2">
        <v>3.0</v>
      </c>
      <c r="GE204" s="2"/>
      <c r="GF204" s="2" t="s">
        <v>286</v>
      </c>
      <c r="GG204" s="2" t="s">
        <v>726</v>
      </c>
      <c r="GH204" s="37">
        <v>1.0</v>
      </c>
      <c r="GI204" s="37">
        <v>0.0</v>
      </c>
      <c r="GJ204" s="37">
        <v>2.0</v>
      </c>
      <c r="GK204" s="37">
        <v>0.0</v>
      </c>
      <c r="GL204" s="37">
        <f t="shared" si="66"/>
        <v>1</v>
      </c>
      <c r="GM204" s="37">
        <f t="shared" si="67"/>
        <v>2</v>
      </c>
    </row>
    <row r="205" ht="15.75" customHeight="1">
      <c r="A205" s="1">
        <v>255.0</v>
      </c>
      <c r="B205" s="2" t="s">
        <v>523</v>
      </c>
      <c r="C205" s="2"/>
      <c r="D205" s="2" t="s">
        <v>399</v>
      </c>
      <c r="E205" s="2" t="s">
        <v>727</v>
      </c>
      <c r="F205" s="2">
        <v>2.0</v>
      </c>
      <c r="G205" s="2" t="s">
        <v>214</v>
      </c>
      <c r="H205" s="2" t="s">
        <v>707</v>
      </c>
      <c r="I205" s="2">
        <v>0.0</v>
      </c>
      <c r="J205" s="2">
        <v>11.0</v>
      </c>
      <c r="K205" s="2" t="s">
        <v>708</v>
      </c>
      <c r="L205" s="82">
        <v>49913.0</v>
      </c>
      <c r="M205" s="2">
        <v>8318.8</v>
      </c>
      <c r="N205" s="29">
        <v>1.5406426775019904</v>
      </c>
      <c r="O205" s="30">
        <v>0.240167485717298</v>
      </c>
      <c r="P205" s="30">
        <v>0.5793375197122989</v>
      </c>
      <c r="Q205" s="2">
        <v>3.707692</v>
      </c>
      <c r="R205" s="2">
        <v>497510.046154</v>
      </c>
      <c r="S205" s="2">
        <v>1101.886151</v>
      </c>
      <c r="T205" s="2">
        <v>0.883861</v>
      </c>
      <c r="U205" s="2">
        <v>2.831954</v>
      </c>
      <c r="V205" s="2">
        <v>2225.238462</v>
      </c>
      <c r="W205" s="2">
        <v>102.475585</v>
      </c>
      <c r="X205" s="2">
        <v>1.0188</v>
      </c>
      <c r="Y205" s="2">
        <v>3.300514</v>
      </c>
      <c r="Z205" s="2">
        <v>202.1</v>
      </c>
      <c r="AA205" s="2">
        <v>33.58308</v>
      </c>
      <c r="AB205" s="2">
        <v>0.974625</v>
      </c>
      <c r="AC205" s="2">
        <v>3.233258</v>
      </c>
      <c r="AD205" s="2">
        <v>1331.361538</v>
      </c>
      <c r="AE205" s="2">
        <v>80.975669</v>
      </c>
      <c r="AF205" s="2">
        <v>0.96716</v>
      </c>
      <c r="AG205" s="2">
        <v>2.99758</v>
      </c>
      <c r="AH205" s="31">
        <v>0.127</v>
      </c>
      <c r="AI205" s="40">
        <v>5.159744969337182</v>
      </c>
      <c r="AJ205" s="41">
        <v>0.25531122440357956</v>
      </c>
      <c r="AK205" s="41">
        <v>0.6630503013777653</v>
      </c>
      <c r="AL205" s="37">
        <v>3.24902</v>
      </c>
      <c r="AM205" s="37">
        <v>1045368.109804</v>
      </c>
      <c r="AN205" s="37">
        <v>1281.913944</v>
      </c>
      <c r="AO205" s="37">
        <v>0.948383</v>
      </c>
      <c r="AP205" s="37">
        <v>2.723673</v>
      </c>
      <c r="AQ205" s="37">
        <v>1181.668627</v>
      </c>
      <c r="AR205" s="37">
        <v>71.121143</v>
      </c>
      <c r="AS205" s="37">
        <v>1.112988</v>
      </c>
      <c r="AT205" s="37">
        <v>3.255706</v>
      </c>
      <c r="AU205" s="37">
        <v>1832.017647</v>
      </c>
      <c r="AV205" s="37">
        <v>32.131901</v>
      </c>
      <c r="AW205" s="37">
        <v>3.181349</v>
      </c>
      <c r="AX205" s="37">
        <v>1.053506</v>
      </c>
      <c r="AY205" s="37">
        <v>303.580392</v>
      </c>
      <c r="AZ205" s="37">
        <v>69.920978</v>
      </c>
      <c r="BA205" s="37">
        <v>1.039874</v>
      </c>
      <c r="BB205" s="37">
        <v>2.909016</v>
      </c>
      <c r="BC205" s="31">
        <v>0.131</v>
      </c>
      <c r="BD205" s="32">
        <v>0.162</v>
      </c>
      <c r="BE205" s="31">
        <v>0.127</v>
      </c>
      <c r="BF205" s="31">
        <v>0.178</v>
      </c>
      <c r="BG205" s="31">
        <v>0.128</v>
      </c>
      <c r="BH205" s="31">
        <v>0.187</v>
      </c>
      <c r="BI205" s="31">
        <v>0.126</v>
      </c>
      <c r="BJ205" s="31">
        <v>0.127</v>
      </c>
      <c r="BK205" s="34"/>
      <c r="BL205" s="34"/>
      <c r="BM205" s="34"/>
      <c r="BN205" s="34"/>
      <c r="BO205" s="34"/>
      <c r="BP205" s="34"/>
      <c r="BQ205" s="35">
        <f t="shared" si="1"/>
        <v>7</v>
      </c>
      <c r="BR205" s="101">
        <v>1.3438196507825295</v>
      </c>
      <c r="BS205" s="102">
        <v>0.23825322114159678</v>
      </c>
      <c r="BT205" s="103">
        <v>0.5979954309280667</v>
      </c>
      <c r="BU205" s="39">
        <v>0.148</v>
      </c>
      <c r="BV205" s="37">
        <v>3.5683502857142853</v>
      </c>
      <c r="BW205" s="37">
        <v>260.3360498571429</v>
      </c>
      <c r="BX205" s="37">
        <v>31.487656428571427</v>
      </c>
      <c r="BY205" s="37">
        <v>1.0319884285714285</v>
      </c>
      <c r="BZ205" s="37">
        <v>3.2578932857142857</v>
      </c>
      <c r="CA205" s="37">
        <v>862457.0433351428</v>
      </c>
      <c r="CB205" s="37">
        <v>1268.1579040000001</v>
      </c>
      <c r="CC205" s="37">
        <v>0.9505158571428571</v>
      </c>
      <c r="CD205" s="37">
        <v>2.715907142857143</v>
      </c>
      <c r="CE205" s="37">
        <v>1840.4016281428574</v>
      </c>
      <c r="CF205" s="37">
        <v>92.286779</v>
      </c>
      <c r="CG205" s="37">
        <v>1.1251841428571427</v>
      </c>
      <c r="CH205" s="37">
        <v>3.3077979999999996</v>
      </c>
      <c r="CI205" s="37">
        <v>1485.5737691428571</v>
      </c>
      <c r="CJ205" s="2">
        <v>68.55866742857144</v>
      </c>
      <c r="CK205" s="2">
        <v>1.048279</v>
      </c>
      <c r="CL205" s="2">
        <v>2.9752361428571428</v>
      </c>
      <c r="CM205" s="29">
        <f t="shared" si="2"/>
        <v>3.428571429</v>
      </c>
      <c r="CN205" s="30">
        <f t="shared" si="3"/>
        <v>3.777777778</v>
      </c>
      <c r="CO205" s="2">
        <v>4.0</v>
      </c>
      <c r="CP205" s="2">
        <v>5.0</v>
      </c>
      <c r="CQ205" s="2">
        <v>2.0</v>
      </c>
      <c r="CR205" s="2">
        <v>1.0</v>
      </c>
      <c r="CS205" s="2">
        <v>5.0</v>
      </c>
      <c r="CT205" s="2">
        <v>2.0</v>
      </c>
      <c r="CU205" s="2">
        <v>5.0</v>
      </c>
      <c r="CV205" s="2">
        <v>5.0</v>
      </c>
      <c r="CW205" s="2">
        <v>5.0</v>
      </c>
      <c r="CX205" s="2">
        <f t="shared" si="4"/>
        <v>2</v>
      </c>
      <c r="CY205" s="126" t="str">
        <f t="shared" si="60"/>
        <v>0</v>
      </c>
      <c r="CZ205" s="126" t="str">
        <f t="shared" si="6"/>
        <v>0</v>
      </c>
      <c r="DA205" s="2">
        <f t="shared" si="7"/>
        <v>2</v>
      </c>
      <c r="DB205" s="126" t="str">
        <f t="shared" si="63"/>
        <v>0</v>
      </c>
      <c r="DC205" s="126" t="str">
        <f t="shared" si="8"/>
        <v>0</v>
      </c>
      <c r="DD205" s="2">
        <v>0.0</v>
      </c>
      <c r="DE205" s="2">
        <v>1.0</v>
      </c>
      <c r="DF205" s="2">
        <v>1.0</v>
      </c>
      <c r="DG205" s="2">
        <v>2.0</v>
      </c>
      <c r="DH205" s="2">
        <v>0.0</v>
      </c>
      <c r="DI205" s="2">
        <v>1.0</v>
      </c>
      <c r="DJ205" s="2">
        <v>0.0</v>
      </c>
      <c r="DK205" s="2">
        <v>1.0</v>
      </c>
      <c r="DL205" s="2">
        <v>0.0</v>
      </c>
      <c r="DM205" s="2">
        <v>1.0</v>
      </c>
      <c r="DN205" s="2">
        <v>0.0</v>
      </c>
      <c r="DO205" s="2">
        <v>1.0</v>
      </c>
      <c r="DP205" s="2">
        <v>0.0</v>
      </c>
      <c r="DQ205" s="2">
        <v>1.0</v>
      </c>
      <c r="DR205" s="2">
        <v>1.0</v>
      </c>
      <c r="DS205" s="2">
        <v>2.0</v>
      </c>
      <c r="DT205" s="2">
        <v>0.0</v>
      </c>
      <c r="DU205" s="2">
        <v>1.0</v>
      </c>
      <c r="DV205" s="2">
        <v>0.0</v>
      </c>
      <c r="DW205" s="2">
        <v>1.0</v>
      </c>
      <c r="DX205" s="2">
        <v>0.0</v>
      </c>
      <c r="DY205" s="2">
        <v>1.0</v>
      </c>
      <c r="DZ205" s="2">
        <v>0.0</v>
      </c>
      <c r="EA205" s="2">
        <v>1.0</v>
      </c>
      <c r="EB205" s="2">
        <v>2.0</v>
      </c>
      <c r="EC205" s="2">
        <v>3.0</v>
      </c>
      <c r="ED205" s="2">
        <v>0.0</v>
      </c>
      <c r="EE205" s="2">
        <v>1.0</v>
      </c>
      <c r="EF205" s="2">
        <v>2.0</v>
      </c>
      <c r="EG205" s="2">
        <v>3.0</v>
      </c>
      <c r="EH205" s="2">
        <v>2.0</v>
      </c>
      <c r="EI205" s="2">
        <v>3.0</v>
      </c>
      <c r="EJ205" s="2" t="s">
        <v>238</v>
      </c>
      <c r="EK205" s="2" t="s">
        <v>521</v>
      </c>
      <c r="EL205" s="2">
        <v>9.0</v>
      </c>
      <c r="EM205" s="2">
        <v>5.0</v>
      </c>
      <c r="EN205" s="129"/>
      <c r="EO205" s="129"/>
      <c r="EP205" s="129"/>
      <c r="EQ205" s="129"/>
      <c r="ER205" s="2">
        <v>0.0</v>
      </c>
      <c r="ES205" s="2">
        <v>0.0</v>
      </c>
      <c r="ET205" s="2">
        <v>1.0</v>
      </c>
      <c r="EU205" s="2">
        <v>0.0</v>
      </c>
      <c r="EV205" s="2"/>
      <c r="EW205" s="2">
        <v>3.0</v>
      </c>
      <c r="EX205" s="2" t="s">
        <v>201</v>
      </c>
      <c r="EY205" s="128">
        <v>41000.0</v>
      </c>
      <c r="EZ205" s="2" t="s">
        <v>214</v>
      </c>
      <c r="FA205" s="2" t="s">
        <v>262</v>
      </c>
      <c r="FB205" s="2" t="s">
        <v>723</v>
      </c>
      <c r="FC205" s="2" t="s">
        <v>205</v>
      </c>
      <c r="FD205" s="2" t="s">
        <v>205</v>
      </c>
      <c r="FE205" s="2">
        <v>0.0</v>
      </c>
      <c r="FF205" s="2">
        <v>0.0</v>
      </c>
      <c r="FG205" s="2">
        <v>0.0</v>
      </c>
      <c r="FH205" s="2">
        <v>1.0</v>
      </c>
      <c r="FI205" s="2">
        <v>0.0</v>
      </c>
      <c r="FJ205" s="2">
        <v>0.0</v>
      </c>
      <c r="FK205" s="2">
        <v>0.0</v>
      </c>
      <c r="FL205" s="2"/>
      <c r="FM205" s="2" t="s">
        <v>205</v>
      </c>
      <c r="FN205" s="2">
        <v>0.0</v>
      </c>
      <c r="FO205" s="2">
        <v>0.0</v>
      </c>
      <c r="FP205" s="2">
        <v>0.0</v>
      </c>
      <c r="FQ205" s="2">
        <v>1.0</v>
      </c>
      <c r="FR205" s="2">
        <v>0.0</v>
      </c>
      <c r="FS205" s="2">
        <v>0.0</v>
      </c>
      <c r="FT205" s="2">
        <v>0.0</v>
      </c>
      <c r="FU205" s="2"/>
      <c r="FV205" s="2" t="s">
        <v>206</v>
      </c>
      <c r="FW205" s="2">
        <v>0.0</v>
      </c>
      <c r="FX205" s="2">
        <v>0.0</v>
      </c>
      <c r="FY205" s="2">
        <v>1.0</v>
      </c>
      <c r="FZ205" s="2">
        <v>0.0</v>
      </c>
      <c r="GA205" s="2">
        <v>3.0</v>
      </c>
      <c r="GB205" s="2" t="s">
        <v>270</v>
      </c>
      <c r="GC205" s="2" t="s">
        <v>243</v>
      </c>
      <c r="GD205" s="2">
        <v>4.0</v>
      </c>
      <c r="GE205" s="2"/>
      <c r="GF205" s="2" t="s">
        <v>209</v>
      </c>
      <c r="GG205" s="2"/>
      <c r="GH205" s="37">
        <v>2.0</v>
      </c>
      <c r="GI205" s="37">
        <v>1.0</v>
      </c>
      <c r="GJ205" s="37">
        <v>3.0</v>
      </c>
      <c r="GK205" s="37">
        <v>0.0</v>
      </c>
      <c r="GL205" s="37">
        <f t="shared" si="66"/>
        <v>3</v>
      </c>
      <c r="GM205" s="37">
        <f t="shared" si="67"/>
        <v>3</v>
      </c>
    </row>
    <row r="206" ht="15.75" customHeight="1">
      <c r="A206" s="1">
        <v>256.0</v>
      </c>
      <c r="B206" s="2" t="s">
        <v>728</v>
      </c>
      <c r="C206" s="2"/>
      <c r="D206" s="2" t="s">
        <v>334</v>
      </c>
      <c r="E206" s="2" t="s">
        <v>729</v>
      </c>
      <c r="F206" s="2">
        <v>2.0</v>
      </c>
      <c r="G206" s="2" t="s">
        <v>214</v>
      </c>
      <c r="H206" s="2" t="s">
        <v>707</v>
      </c>
      <c r="I206" s="2">
        <v>0.0</v>
      </c>
      <c r="J206" s="2">
        <v>11.0</v>
      </c>
      <c r="K206" s="2" t="s">
        <v>708</v>
      </c>
      <c r="L206" s="82">
        <v>80036.0</v>
      </c>
      <c r="M206" s="2">
        <v>11433.7</v>
      </c>
      <c r="N206" s="29">
        <v>1.3065231142436307</v>
      </c>
      <c r="O206" s="30">
        <v>0.370365406374695</v>
      </c>
      <c r="P206" s="30">
        <v>0.7679730014573689</v>
      </c>
      <c r="Q206" s="2">
        <v>3.562963</v>
      </c>
      <c r="R206" s="2">
        <v>481827.525926</v>
      </c>
      <c r="S206" s="2">
        <v>1103.897012</v>
      </c>
      <c r="T206" s="2">
        <v>0.923021</v>
      </c>
      <c r="U206" s="2">
        <v>2.833472</v>
      </c>
      <c r="V206" s="2">
        <v>2680.059259</v>
      </c>
      <c r="W206" s="2">
        <v>105.478471</v>
      </c>
      <c r="X206" s="2">
        <v>1.065513</v>
      </c>
      <c r="Y206" s="2">
        <v>3.296863</v>
      </c>
      <c r="Z206" s="2">
        <v>216.303704</v>
      </c>
      <c r="AA206" s="2">
        <v>31.739639</v>
      </c>
      <c r="AB206" s="2">
        <v>0.995382</v>
      </c>
      <c r="AC206" s="2">
        <v>3.199295</v>
      </c>
      <c r="AD206" s="2">
        <v>1883.592593</v>
      </c>
      <c r="AE206" s="2">
        <v>79.834941</v>
      </c>
      <c r="AF206" s="2">
        <v>0.987992</v>
      </c>
      <c r="AG206" s="2">
        <v>2.912204</v>
      </c>
      <c r="AH206" s="31">
        <v>0.119</v>
      </c>
      <c r="AI206" s="40">
        <v>5.424207752894108</v>
      </c>
      <c r="AJ206" s="41">
        <v>0.2842638726612986</v>
      </c>
      <c r="AK206" s="41">
        <v>0.7351918773464365</v>
      </c>
      <c r="AL206" s="37">
        <v>3.326389</v>
      </c>
      <c r="AM206" s="37">
        <v>1135019.731481</v>
      </c>
      <c r="AN206" s="37">
        <v>1277.196302</v>
      </c>
      <c r="AO206" s="37">
        <v>0.958497</v>
      </c>
      <c r="AP206" s="37">
        <v>2.72101</v>
      </c>
      <c r="AQ206" s="37">
        <v>1376.289352</v>
      </c>
      <c r="AR206" s="37">
        <v>76.159599</v>
      </c>
      <c r="AS206" s="37">
        <v>1.099572</v>
      </c>
      <c r="AT206" s="37">
        <v>3.258621</v>
      </c>
      <c r="AU206" s="37">
        <v>1906.150463</v>
      </c>
      <c r="AV206" s="37">
        <v>32.085436</v>
      </c>
      <c r="AW206" s="37">
        <v>3.157769</v>
      </c>
      <c r="AX206" s="37">
        <v>1.019332</v>
      </c>
      <c r="AY206" s="37">
        <v>321.354167</v>
      </c>
      <c r="AZ206" s="37">
        <v>70.176647</v>
      </c>
      <c r="BA206" s="37">
        <v>1.024234</v>
      </c>
      <c r="BB206" s="37">
        <v>2.8977</v>
      </c>
      <c r="BC206" s="31">
        <v>0.133</v>
      </c>
      <c r="BD206" s="32">
        <v>0.162</v>
      </c>
      <c r="BE206" s="31">
        <v>0.119</v>
      </c>
      <c r="BF206" s="31">
        <v>0.103</v>
      </c>
      <c r="BG206" s="31">
        <v>0.1</v>
      </c>
      <c r="BH206" s="31">
        <v>0.11</v>
      </c>
      <c r="BI206" s="31">
        <v>0.118</v>
      </c>
      <c r="BJ206" s="31">
        <v>0.119</v>
      </c>
      <c r="BK206" s="31">
        <v>0.119</v>
      </c>
      <c r="BL206" s="31">
        <v>0.102</v>
      </c>
      <c r="BM206" s="34"/>
      <c r="BN206" s="34"/>
      <c r="BO206" s="34"/>
      <c r="BP206" s="34"/>
      <c r="BQ206" s="35">
        <f t="shared" si="1"/>
        <v>9</v>
      </c>
      <c r="BR206" s="101">
        <v>1.4222631479206478</v>
      </c>
      <c r="BS206" s="102">
        <v>0.40418220821286066</v>
      </c>
      <c r="BT206" s="103">
        <v>0.7049480389785584</v>
      </c>
      <c r="BU206" s="39">
        <v>0.117</v>
      </c>
      <c r="BV206" s="37">
        <v>3.5474221111111115</v>
      </c>
      <c r="BW206" s="37">
        <v>138.14966777777778</v>
      </c>
      <c r="BX206" s="37">
        <v>27.837290444444445</v>
      </c>
      <c r="BY206" s="37">
        <v>1.0144754444444444</v>
      </c>
      <c r="BZ206" s="37">
        <v>3.3149040000000003</v>
      </c>
      <c r="CA206" s="37">
        <v>1878236.9028209997</v>
      </c>
      <c r="CB206" s="37">
        <v>1346.271506666667</v>
      </c>
      <c r="CC206" s="37">
        <v>1.0088951111111113</v>
      </c>
      <c r="CD206" s="37">
        <v>2.7600045555555557</v>
      </c>
      <c r="CE206" s="37">
        <v>1771.1695825555557</v>
      </c>
      <c r="CF206" s="37">
        <v>92.74192711111112</v>
      </c>
      <c r="CG206" s="37">
        <v>1.0906584444444443</v>
      </c>
      <c r="CH206" s="37">
        <v>3.2941854444444445</v>
      </c>
      <c r="CI206" s="37">
        <v>904.0767958888888</v>
      </c>
      <c r="CJ206" s="2">
        <v>61.83097466666667</v>
      </c>
      <c r="CK206" s="2">
        <v>1.0205082222222221</v>
      </c>
      <c r="CL206" s="2">
        <v>3.0226335555555552</v>
      </c>
      <c r="CM206" s="29">
        <f t="shared" si="2"/>
        <v>4.285714286</v>
      </c>
      <c r="CN206" s="30">
        <f t="shared" si="3"/>
        <v>4.666666667</v>
      </c>
      <c r="CO206" s="2">
        <v>1.0</v>
      </c>
      <c r="CP206" s="2">
        <v>5.0</v>
      </c>
      <c r="CQ206" s="2">
        <v>6.0</v>
      </c>
      <c r="CR206" s="2">
        <v>3.0</v>
      </c>
      <c r="CS206" s="2">
        <v>6.0</v>
      </c>
      <c r="CT206" s="2">
        <v>4.0</v>
      </c>
      <c r="CU206" s="2">
        <v>5.0</v>
      </c>
      <c r="CV206" s="2">
        <v>6.0</v>
      </c>
      <c r="CW206" s="2">
        <v>6.0</v>
      </c>
      <c r="CX206" s="2">
        <f t="shared" si="4"/>
        <v>7</v>
      </c>
      <c r="CY206" s="126" t="str">
        <f t="shared" si="60"/>
        <v>0</v>
      </c>
      <c r="CZ206" s="126" t="str">
        <f t="shared" si="6"/>
        <v>0</v>
      </c>
      <c r="DA206" s="2">
        <f t="shared" si="7"/>
        <v>3</v>
      </c>
      <c r="DB206" s="126" t="str">
        <f t="shared" si="63"/>
        <v>1</v>
      </c>
      <c r="DC206" s="126" t="str">
        <f t="shared" si="8"/>
        <v>0</v>
      </c>
      <c r="DD206" s="2">
        <v>1.0</v>
      </c>
      <c r="DE206" s="2">
        <v>2.0</v>
      </c>
      <c r="DF206" s="2">
        <v>1.0</v>
      </c>
      <c r="DG206" s="2">
        <v>2.0</v>
      </c>
      <c r="DH206" s="2">
        <v>0.0</v>
      </c>
      <c r="DI206" s="2">
        <v>1.0</v>
      </c>
      <c r="DJ206" s="2">
        <v>1.0</v>
      </c>
      <c r="DK206" s="2">
        <v>2.0</v>
      </c>
      <c r="DL206" s="2">
        <v>0.0</v>
      </c>
      <c r="DM206" s="2">
        <v>1.0</v>
      </c>
      <c r="DN206" s="2">
        <v>1.0</v>
      </c>
      <c r="DO206" s="2">
        <v>2.0</v>
      </c>
      <c r="DP206" s="2">
        <v>1.0</v>
      </c>
      <c r="DQ206" s="2">
        <v>2.0</v>
      </c>
      <c r="DR206" s="2">
        <v>1.0</v>
      </c>
      <c r="DS206" s="2">
        <v>2.0</v>
      </c>
      <c r="DT206" s="2">
        <v>1.0</v>
      </c>
      <c r="DU206" s="2">
        <v>2.0</v>
      </c>
      <c r="DV206" s="2">
        <v>0.0</v>
      </c>
      <c r="DW206" s="2">
        <v>1.0</v>
      </c>
      <c r="DX206" s="2">
        <v>1.0</v>
      </c>
      <c r="DY206" s="2">
        <v>2.0</v>
      </c>
      <c r="DZ206" s="2">
        <v>0.0</v>
      </c>
      <c r="EA206" s="2">
        <v>1.0</v>
      </c>
      <c r="EB206" s="2">
        <v>2.0</v>
      </c>
      <c r="EC206" s="2">
        <v>3.0</v>
      </c>
      <c r="ED206" s="2">
        <v>2.0</v>
      </c>
      <c r="EE206" s="2">
        <v>3.0</v>
      </c>
      <c r="EF206" s="2">
        <v>2.0</v>
      </c>
      <c r="EG206" s="2">
        <v>3.0</v>
      </c>
      <c r="EH206" s="2">
        <v>2.0</v>
      </c>
      <c r="EI206" s="2">
        <v>3.0</v>
      </c>
      <c r="EJ206" s="2" t="s">
        <v>199</v>
      </c>
      <c r="EK206" s="2" t="s">
        <v>718</v>
      </c>
      <c r="EL206" s="2">
        <v>10.0</v>
      </c>
      <c r="EM206" s="2">
        <v>5.0</v>
      </c>
      <c r="EN206" s="2">
        <v>1.0</v>
      </c>
      <c r="EO206" s="2">
        <v>0.0</v>
      </c>
      <c r="EP206" s="2">
        <v>2.0</v>
      </c>
      <c r="EQ206" s="2">
        <v>3.0</v>
      </c>
      <c r="ER206" s="2">
        <v>0.0</v>
      </c>
      <c r="ES206" s="2">
        <v>1.0</v>
      </c>
      <c r="ET206" s="2">
        <v>0.0</v>
      </c>
      <c r="EU206" s="2">
        <v>0.0</v>
      </c>
      <c r="EV206" s="2"/>
      <c r="EW206" s="2">
        <v>2.0</v>
      </c>
      <c r="EX206" s="2" t="s">
        <v>201</v>
      </c>
      <c r="EY206" s="128">
        <v>40087.0</v>
      </c>
      <c r="EZ206" s="2" t="s">
        <v>214</v>
      </c>
      <c r="FA206" s="2" t="s">
        <v>262</v>
      </c>
      <c r="FB206" s="129"/>
      <c r="FC206" s="2" t="s">
        <v>290</v>
      </c>
      <c r="FD206" s="2" t="s">
        <v>205</v>
      </c>
      <c r="FE206" s="2">
        <v>0.0</v>
      </c>
      <c r="FF206" s="2">
        <v>0.0</v>
      </c>
      <c r="FG206" s="2">
        <v>0.0</v>
      </c>
      <c r="FH206" s="2">
        <v>0.0</v>
      </c>
      <c r="FI206" s="2">
        <v>0.0</v>
      </c>
      <c r="FJ206" s="2">
        <v>1.0</v>
      </c>
      <c r="FK206" s="2">
        <v>0.0</v>
      </c>
      <c r="FL206" s="2"/>
      <c r="FM206" s="2" t="s">
        <v>205</v>
      </c>
      <c r="FN206" s="2">
        <v>0.0</v>
      </c>
      <c r="FO206" s="2">
        <v>0.0</v>
      </c>
      <c r="FP206" s="2">
        <v>0.0</v>
      </c>
      <c r="FQ206" s="2">
        <v>0.0</v>
      </c>
      <c r="FR206" s="2">
        <v>0.0</v>
      </c>
      <c r="FS206" s="2">
        <v>0.0</v>
      </c>
      <c r="FT206" s="2">
        <v>1.0</v>
      </c>
      <c r="FU206" s="2"/>
      <c r="FV206" s="2" t="s">
        <v>730</v>
      </c>
      <c r="FW206" s="2">
        <v>0.0</v>
      </c>
      <c r="FX206" s="2">
        <v>1.0</v>
      </c>
      <c r="FY206" s="2">
        <v>0.0</v>
      </c>
      <c r="FZ206" s="2">
        <v>0.0</v>
      </c>
      <c r="GA206" s="2">
        <v>1.0</v>
      </c>
      <c r="GB206" s="2" t="s">
        <v>270</v>
      </c>
      <c r="GC206" s="2" t="s">
        <v>724</v>
      </c>
      <c r="GD206" s="2">
        <v>1.0</v>
      </c>
      <c r="GE206" s="2"/>
      <c r="GF206" s="2" t="s">
        <v>209</v>
      </c>
      <c r="GG206" s="2"/>
      <c r="GH206" s="37">
        <v>0.0</v>
      </c>
      <c r="GI206" s="37">
        <v>2.0</v>
      </c>
      <c r="GJ206" s="37">
        <v>6.0</v>
      </c>
      <c r="GK206" s="37">
        <v>3.0</v>
      </c>
      <c r="GL206" s="37">
        <f t="shared" si="66"/>
        <v>2</v>
      </c>
      <c r="GM206" s="37">
        <f t="shared" si="67"/>
        <v>9</v>
      </c>
    </row>
    <row r="207" ht="15.75" customHeight="1">
      <c r="A207" s="1">
        <v>257.0</v>
      </c>
      <c r="B207" s="2" t="s">
        <v>244</v>
      </c>
      <c r="C207" s="2" t="s">
        <v>615</v>
      </c>
      <c r="D207" s="2" t="s">
        <v>731</v>
      </c>
      <c r="E207" s="2" t="s">
        <v>732</v>
      </c>
      <c r="F207" s="2">
        <v>1.0</v>
      </c>
      <c r="G207" s="2" t="s">
        <v>706</v>
      </c>
      <c r="H207" s="2" t="s">
        <v>707</v>
      </c>
      <c r="I207" s="2">
        <v>0.0</v>
      </c>
      <c r="J207" s="2">
        <v>11.0</v>
      </c>
      <c r="K207" s="2" t="s">
        <v>733</v>
      </c>
      <c r="L207" s="82">
        <v>55944.0</v>
      </c>
      <c r="M207" s="2">
        <v>7992.0</v>
      </c>
      <c r="N207" s="29">
        <v>1.2951835993192675</v>
      </c>
      <c r="O207" s="30">
        <v>0.2775611431255547</v>
      </c>
      <c r="P207" s="30">
        <v>0.3784279366321182</v>
      </c>
      <c r="Q207" s="2">
        <v>3.219298</v>
      </c>
      <c r="R207" s="2">
        <v>123856.070175</v>
      </c>
      <c r="S207" s="2">
        <v>938.674888</v>
      </c>
      <c r="T207" s="2">
        <v>0.917848</v>
      </c>
      <c r="U207" s="2">
        <v>2.708725</v>
      </c>
      <c r="V207" s="2">
        <v>943.666667</v>
      </c>
      <c r="W207" s="2">
        <v>63.101223</v>
      </c>
      <c r="X207" s="2">
        <v>1.11863</v>
      </c>
      <c r="Y207" s="2">
        <v>3.230897</v>
      </c>
      <c r="Z207" s="2">
        <v>333.596491</v>
      </c>
      <c r="AA207" s="2">
        <v>33.689943</v>
      </c>
      <c r="AB207" s="2">
        <v>1.082299</v>
      </c>
      <c r="AC207" s="2">
        <v>3.047369</v>
      </c>
      <c r="AD207" s="2">
        <v>2097.22807</v>
      </c>
      <c r="AE207" s="2">
        <v>76.241368</v>
      </c>
      <c r="AF207" s="2">
        <v>1.045343</v>
      </c>
      <c r="AG207" s="2">
        <v>2.821579</v>
      </c>
      <c r="AH207" s="31">
        <v>0.141</v>
      </c>
      <c r="AI207" s="40">
        <v>4.640707088403663</v>
      </c>
      <c r="AJ207" s="41">
        <v>0.26158133604171224</v>
      </c>
      <c r="AK207" s="41">
        <v>0.5288329200863199</v>
      </c>
      <c r="AL207" s="37">
        <v>3.118738</v>
      </c>
      <c r="AM207" s="37">
        <v>367187.48423</v>
      </c>
      <c r="AN207" s="37">
        <v>1147.111077</v>
      </c>
      <c r="AO207" s="37">
        <v>0.935072</v>
      </c>
      <c r="AP207" s="37">
        <v>2.647573</v>
      </c>
      <c r="AQ207" s="37">
        <v>1200.441558</v>
      </c>
      <c r="AR207" s="37">
        <v>70.021142</v>
      </c>
      <c r="AS207" s="37">
        <v>1.128999</v>
      </c>
      <c r="AT207" s="37">
        <v>3.259779</v>
      </c>
      <c r="AU207" s="37">
        <v>1938.71243</v>
      </c>
      <c r="AV207" s="37">
        <v>30.166886</v>
      </c>
      <c r="AW207" s="37">
        <v>3.182335</v>
      </c>
      <c r="AX207" s="37">
        <v>1.076586</v>
      </c>
      <c r="AY207" s="37">
        <v>289.44898</v>
      </c>
      <c r="AZ207" s="37">
        <v>67.098041</v>
      </c>
      <c r="BA207" s="37">
        <v>1.050393</v>
      </c>
      <c r="BB207" s="37">
        <v>2.897973</v>
      </c>
      <c r="BC207" s="31">
        <v>0.15</v>
      </c>
      <c r="BD207" s="32">
        <v>0.162</v>
      </c>
      <c r="BE207" s="31">
        <v>0.141</v>
      </c>
      <c r="BF207" s="31">
        <v>0.177</v>
      </c>
      <c r="BG207" s="31">
        <v>0.142</v>
      </c>
      <c r="BH207" s="31">
        <v>0.127</v>
      </c>
      <c r="BI207" s="31">
        <v>0.149</v>
      </c>
      <c r="BJ207" s="34"/>
      <c r="BK207" s="34"/>
      <c r="BL207" s="34"/>
      <c r="BM207" s="34"/>
      <c r="BN207" s="34"/>
      <c r="BO207" s="34"/>
      <c r="BP207" s="34"/>
      <c r="BQ207" s="35">
        <f t="shared" si="1"/>
        <v>6</v>
      </c>
      <c r="BR207" s="101">
        <v>1.463191295804472</v>
      </c>
      <c r="BS207" s="102">
        <v>0.28987874449511064</v>
      </c>
      <c r="BT207" s="103">
        <v>0.7114810282551277</v>
      </c>
      <c r="BU207" s="39">
        <v>0.15</v>
      </c>
      <c r="BV207" s="37">
        <v>3.971645666666667</v>
      </c>
      <c r="BW207" s="37">
        <v>137.680443</v>
      </c>
      <c r="BX207" s="37">
        <v>27.786095999999997</v>
      </c>
      <c r="BY207" s="37">
        <v>0.9850911666666667</v>
      </c>
      <c r="BZ207" s="37">
        <v>3.3042426666666667</v>
      </c>
      <c r="CA207" s="37">
        <v>1051359.7364921665</v>
      </c>
      <c r="CB207" s="37">
        <v>1288.3224888333334</v>
      </c>
      <c r="CC207" s="37">
        <v>0.9744905</v>
      </c>
      <c r="CD207" s="37">
        <v>2.7272906666666668</v>
      </c>
      <c r="CE207" s="37">
        <v>2614.5512875</v>
      </c>
      <c r="CF207" s="37">
        <v>118.1139475</v>
      </c>
      <c r="CG207" s="37">
        <v>1.0997908333333335</v>
      </c>
      <c r="CH207" s="37">
        <v>3.3456688333333333</v>
      </c>
      <c r="CI207" s="37">
        <v>987.1364798333333</v>
      </c>
      <c r="CJ207" s="2">
        <v>70.35277033333334</v>
      </c>
      <c r="CK207" s="2">
        <v>1.0335356666666666</v>
      </c>
      <c r="CL207" s="2">
        <v>3.0752861666666664</v>
      </c>
      <c r="CM207" s="29">
        <f t="shared" si="2"/>
        <v>3.142857143</v>
      </c>
      <c r="CN207" s="30">
        <f t="shared" si="3"/>
        <v>3.333333333</v>
      </c>
      <c r="CO207" s="2">
        <v>4.0</v>
      </c>
      <c r="CP207" s="2">
        <v>4.0</v>
      </c>
      <c r="CQ207" s="2">
        <v>1.0</v>
      </c>
      <c r="CR207" s="2">
        <v>1.0</v>
      </c>
      <c r="CS207" s="2">
        <v>4.0</v>
      </c>
      <c r="CT207" s="2">
        <v>4.0</v>
      </c>
      <c r="CU207" s="2">
        <v>4.0</v>
      </c>
      <c r="CV207" s="2">
        <v>4.0</v>
      </c>
      <c r="CW207" s="2">
        <v>4.0</v>
      </c>
      <c r="CX207" s="2">
        <f t="shared" si="4"/>
        <v>5</v>
      </c>
      <c r="CY207" s="126" t="str">
        <f t="shared" si="60"/>
        <v>0</v>
      </c>
      <c r="CZ207" s="126" t="str">
        <f t="shared" si="6"/>
        <v>0</v>
      </c>
      <c r="DA207" s="2">
        <f t="shared" si="7"/>
        <v>5</v>
      </c>
      <c r="DB207" s="126" t="str">
        <f t="shared" si="63"/>
        <v>1</v>
      </c>
      <c r="DC207" s="126" t="str">
        <f t="shared" si="8"/>
        <v>1</v>
      </c>
      <c r="DD207" s="2">
        <v>0.0</v>
      </c>
      <c r="DE207" s="2">
        <v>1.0</v>
      </c>
      <c r="DF207" s="2">
        <v>0.0</v>
      </c>
      <c r="DG207" s="2">
        <v>1.0</v>
      </c>
      <c r="DH207" s="2">
        <v>0.0</v>
      </c>
      <c r="DI207" s="2">
        <v>1.0</v>
      </c>
      <c r="DJ207" s="2">
        <v>0.0</v>
      </c>
      <c r="DK207" s="2">
        <v>1.0</v>
      </c>
      <c r="DL207" s="2">
        <v>1.0</v>
      </c>
      <c r="DM207" s="2">
        <v>2.0</v>
      </c>
      <c r="DN207" s="2">
        <v>1.0</v>
      </c>
      <c r="DO207" s="2">
        <v>2.0</v>
      </c>
      <c r="DP207" s="2">
        <v>1.0</v>
      </c>
      <c r="DQ207" s="2">
        <v>2.0</v>
      </c>
      <c r="DR207" s="2">
        <v>2.0</v>
      </c>
      <c r="DS207" s="2">
        <v>3.0</v>
      </c>
      <c r="DT207" s="2">
        <v>0.0</v>
      </c>
      <c r="DU207" s="2">
        <v>1.0</v>
      </c>
      <c r="DV207" s="2">
        <v>0.0</v>
      </c>
      <c r="DW207" s="2">
        <v>1.0</v>
      </c>
      <c r="DX207" s="2">
        <v>2.0</v>
      </c>
      <c r="DY207" s="2">
        <v>3.0</v>
      </c>
      <c r="DZ207" s="2">
        <v>2.0</v>
      </c>
      <c r="EA207" s="2">
        <v>3.0</v>
      </c>
      <c r="EB207" s="2">
        <v>1.0</v>
      </c>
      <c r="EC207" s="2">
        <v>2.0</v>
      </c>
      <c r="ED207" s="2">
        <v>0.0</v>
      </c>
      <c r="EE207" s="2">
        <v>1.0</v>
      </c>
      <c r="EF207" s="2">
        <v>0.0</v>
      </c>
      <c r="EG207" s="2">
        <v>1.0</v>
      </c>
      <c r="EH207" s="2">
        <v>0.0</v>
      </c>
      <c r="EI207" s="2">
        <v>1.0</v>
      </c>
      <c r="EJ207" s="2" t="s">
        <v>238</v>
      </c>
      <c r="EK207" s="2" t="s">
        <v>709</v>
      </c>
      <c r="EL207" s="2">
        <v>4.0</v>
      </c>
      <c r="EM207" s="2">
        <v>2.0</v>
      </c>
      <c r="EN207" s="2">
        <v>0.0</v>
      </c>
      <c r="EO207" s="2">
        <v>0.0</v>
      </c>
      <c r="EP207" s="2">
        <v>1.0</v>
      </c>
      <c r="EQ207" s="2">
        <v>1.0</v>
      </c>
      <c r="ER207" s="2">
        <v>0.0</v>
      </c>
      <c r="ES207" s="2">
        <v>1.0</v>
      </c>
      <c r="ET207" s="2">
        <v>0.0</v>
      </c>
      <c r="EU207" s="2">
        <v>0.0</v>
      </c>
      <c r="EV207" s="2"/>
      <c r="EW207" s="2">
        <v>0.0</v>
      </c>
      <c r="EX207" s="2" t="s">
        <v>242</v>
      </c>
      <c r="EY207" s="128">
        <v>40695.0</v>
      </c>
      <c r="EZ207" s="2" t="s">
        <v>706</v>
      </c>
      <c r="FA207" s="2" t="s">
        <v>262</v>
      </c>
      <c r="FB207" s="2" t="s">
        <v>713</v>
      </c>
      <c r="FC207" s="2" t="s">
        <v>205</v>
      </c>
      <c r="FD207" s="2" t="s">
        <v>205</v>
      </c>
      <c r="FE207" s="2">
        <v>0.0</v>
      </c>
      <c r="FF207" s="2">
        <v>0.0</v>
      </c>
      <c r="FG207" s="2">
        <v>1.0</v>
      </c>
      <c r="FH207" s="2">
        <v>1.0</v>
      </c>
      <c r="FI207" s="2">
        <v>0.0</v>
      </c>
      <c r="FJ207" s="2">
        <v>0.0</v>
      </c>
      <c r="FK207" s="2">
        <v>1.0</v>
      </c>
      <c r="FL207" s="2"/>
      <c r="FM207" s="2" t="s">
        <v>205</v>
      </c>
      <c r="FN207" s="2">
        <v>0.0</v>
      </c>
      <c r="FO207" s="2">
        <v>0.0</v>
      </c>
      <c r="FP207" s="2">
        <v>1.0</v>
      </c>
      <c r="FQ207" s="2">
        <v>1.0</v>
      </c>
      <c r="FR207" s="2">
        <v>0.0</v>
      </c>
      <c r="FS207" s="2">
        <v>0.0</v>
      </c>
      <c r="FT207" s="2">
        <v>1.0</v>
      </c>
      <c r="FU207" s="2"/>
      <c r="FV207" s="2" t="s">
        <v>280</v>
      </c>
      <c r="FW207" s="2">
        <v>0.0</v>
      </c>
      <c r="FX207" s="2">
        <v>0.0</v>
      </c>
      <c r="FY207" s="2">
        <v>0.0</v>
      </c>
      <c r="FZ207" s="2">
        <v>1.0</v>
      </c>
      <c r="GA207" s="2">
        <v>1.0</v>
      </c>
      <c r="GB207" s="2" t="s">
        <v>270</v>
      </c>
      <c r="GC207" s="2" t="s">
        <v>299</v>
      </c>
      <c r="GD207" s="2">
        <v>4.0</v>
      </c>
      <c r="GE207" s="2" t="s">
        <v>734</v>
      </c>
      <c r="GF207" s="2" t="s">
        <v>209</v>
      </c>
      <c r="GG207" s="2" t="s">
        <v>735</v>
      </c>
      <c r="GH207" s="37">
        <v>4.0</v>
      </c>
      <c r="GI207" s="37">
        <v>1.0</v>
      </c>
      <c r="GJ207" s="37">
        <v>2.0</v>
      </c>
      <c r="GK207" s="37">
        <v>2.0</v>
      </c>
      <c r="GL207" s="37">
        <f t="shared" si="66"/>
        <v>5</v>
      </c>
      <c r="GM207" s="37">
        <f t="shared" si="67"/>
        <v>4</v>
      </c>
    </row>
    <row r="208" ht="15.75" customHeight="1">
      <c r="A208" s="1">
        <v>258.0</v>
      </c>
      <c r="B208" s="2" t="s">
        <v>736</v>
      </c>
      <c r="C208" s="2"/>
      <c r="D208" s="2" t="s">
        <v>399</v>
      </c>
      <c r="E208" s="2" t="s">
        <v>737</v>
      </c>
      <c r="F208" s="2">
        <v>1.0</v>
      </c>
      <c r="G208" s="2" t="s">
        <v>706</v>
      </c>
      <c r="H208" s="2" t="s">
        <v>707</v>
      </c>
      <c r="I208" s="2">
        <v>0.0</v>
      </c>
      <c r="J208" s="2">
        <v>11.0</v>
      </c>
      <c r="K208" s="2" t="s">
        <v>733</v>
      </c>
      <c r="L208" s="82">
        <v>114170.0</v>
      </c>
      <c r="M208" s="2">
        <v>16310.0</v>
      </c>
      <c r="N208" s="29">
        <v>1.543535388343949</v>
      </c>
      <c r="O208" s="30">
        <v>0.3461481648783283</v>
      </c>
      <c r="P208" s="30">
        <v>0.6749271945950744</v>
      </c>
      <c r="Q208" s="2">
        <v>3.792</v>
      </c>
      <c r="R208" s="2">
        <v>885277.376</v>
      </c>
      <c r="S208" s="2">
        <v>1146.163797</v>
      </c>
      <c r="T208" s="2">
        <v>0.9981</v>
      </c>
      <c r="U208" s="2">
        <v>2.865385</v>
      </c>
      <c r="V208" s="2">
        <v>3339.416</v>
      </c>
      <c r="W208" s="2">
        <v>125.569439</v>
      </c>
      <c r="X208" s="2">
        <v>1.086217</v>
      </c>
      <c r="Y208" s="2">
        <v>3.347058</v>
      </c>
      <c r="Z208" s="2">
        <v>166.192</v>
      </c>
      <c r="AA208" s="2">
        <v>33.45514</v>
      </c>
      <c r="AB208" s="2">
        <v>1.007834</v>
      </c>
      <c r="AC208" s="2">
        <v>3.287042</v>
      </c>
      <c r="AD208" s="2">
        <v>1421.576</v>
      </c>
      <c r="AE208" s="2">
        <v>90.19979</v>
      </c>
      <c r="AF208" s="2">
        <v>0.99836</v>
      </c>
      <c r="AG208" s="2">
        <v>3.02265</v>
      </c>
      <c r="AH208" s="31">
        <v>0.113</v>
      </c>
      <c r="AI208" s="40">
        <v>5.430254934765127</v>
      </c>
      <c r="AJ208" s="41">
        <v>0.2512609639376909</v>
      </c>
      <c r="AK208" s="41">
        <v>0.678837145102396</v>
      </c>
      <c r="AL208" s="37">
        <v>3.35546</v>
      </c>
      <c r="AM208" s="37">
        <v>1315071.017131</v>
      </c>
      <c r="AN208" s="37">
        <v>1309.65349</v>
      </c>
      <c r="AO208" s="37">
        <v>0.964714</v>
      </c>
      <c r="AP208" s="37">
        <v>2.739333</v>
      </c>
      <c r="AQ208" s="37">
        <v>1300.892934</v>
      </c>
      <c r="AR208" s="37">
        <v>77.894992</v>
      </c>
      <c r="AS208" s="37">
        <v>1.10628</v>
      </c>
      <c r="AT208" s="37">
        <v>3.280161</v>
      </c>
      <c r="AU208" s="37">
        <v>1584.895075</v>
      </c>
      <c r="AV208" s="37">
        <v>32.868464</v>
      </c>
      <c r="AW208" s="37">
        <v>3.224849</v>
      </c>
      <c r="AX208" s="37">
        <v>1.038882</v>
      </c>
      <c r="AY208" s="37">
        <v>252.950749</v>
      </c>
      <c r="AZ208" s="37">
        <v>72.235428</v>
      </c>
      <c r="BA208" s="37">
        <v>1.030951</v>
      </c>
      <c r="BB208" s="37">
        <v>2.942442</v>
      </c>
      <c r="BC208" s="31">
        <v>0.143</v>
      </c>
      <c r="BD208" s="32">
        <v>0.162</v>
      </c>
      <c r="BE208" s="31">
        <v>0.113</v>
      </c>
      <c r="BF208" s="31">
        <v>0.162</v>
      </c>
      <c r="BG208" s="31">
        <v>0.142</v>
      </c>
      <c r="BH208" s="31">
        <v>0.17</v>
      </c>
      <c r="BI208" s="31">
        <v>0.191</v>
      </c>
      <c r="BJ208" s="34"/>
      <c r="BK208" s="34"/>
      <c r="BL208" s="34"/>
      <c r="BM208" s="34"/>
      <c r="BN208" s="34"/>
      <c r="BO208" s="34"/>
      <c r="BP208" s="34"/>
      <c r="BQ208" s="35">
        <f t="shared" si="1"/>
        <v>6</v>
      </c>
      <c r="BR208" s="101">
        <v>1.3089076774147426</v>
      </c>
      <c r="BS208" s="102">
        <v>0.30882729905257916</v>
      </c>
      <c r="BT208" s="103">
        <v>0.7786177495191043</v>
      </c>
      <c r="BU208" s="39">
        <v>0.157</v>
      </c>
      <c r="BV208" s="37">
        <v>3.8901035000000004</v>
      </c>
      <c r="BW208" s="37">
        <v>189.2967043333333</v>
      </c>
      <c r="BX208" s="37">
        <v>29.453295</v>
      </c>
      <c r="BY208" s="37">
        <v>0.9922331666666665</v>
      </c>
      <c r="BZ208" s="37">
        <v>3.291745166666667</v>
      </c>
      <c r="CA208" s="37">
        <v>1166662.3178235</v>
      </c>
      <c r="CB208" s="37">
        <v>1296.4970973333334</v>
      </c>
      <c r="CC208" s="37">
        <v>0.9754248333333334</v>
      </c>
      <c r="CD208" s="37">
        <v>2.731905333333333</v>
      </c>
      <c r="CE208" s="37">
        <v>2426.884683333333</v>
      </c>
      <c r="CF208" s="37">
        <v>114.72113416666667</v>
      </c>
      <c r="CG208" s="37">
        <v>1.1070105000000001</v>
      </c>
      <c r="CH208" s="37">
        <v>3.3461961666666666</v>
      </c>
      <c r="CI208" s="37">
        <v>1236.4640751666668</v>
      </c>
      <c r="CJ208" s="2">
        <v>72.14138466666667</v>
      </c>
      <c r="CK208" s="2">
        <v>1.0358543333333332</v>
      </c>
      <c r="CL208" s="2">
        <v>3.055486</v>
      </c>
      <c r="CM208" s="29">
        <f t="shared" si="2"/>
        <v>3</v>
      </c>
      <c r="CN208" s="30">
        <f t="shared" si="3"/>
        <v>3.444444444</v>
      </c>
      <c r="CO208" s="2">
        <v>3.0</v>
      </c>
      <c r="CP208" s="2">
        <v>2.0</v>
      </c>
      <c r="CQ208" s="2">
        <v>4.0</v>
      </c>
      <c r="CR208" s="2">
        <v>5.0</v>
      </c>
      <c r="CS208" s="2">
        <v>2.0</v>
      </c>
      <c r="CT208" s="2">
        <v>1.0</v>
      </c>
      <c r="CU208" s="2">
        <v>4.0</v>
      </c>
      <c r="CV208" s="2">
        <v>6.0</v>
      </c>
      <c r="CW208" s="2">
        <v>4.0</v>
      </c>
      <c r="CX208" s="2">
        <f t="shared" si="4"/>
        <v>9</v>
      </c>
      <c r="CY208" s="126" t="str">
        <f t="shared" si="60"/>
        <v>0</v>
      </c>
      <c r="CZ208" s="126" t="str">
        <f t="shared" si="6"/>
        <v>0</v>
      </c>
      <c r="DA208" s="2">
        <f t="shared" si="7"/>
        <v>5</v>
      </c>
      <c r="DB208" s="126" t="str">
        <f t="shared" si="63"/>
        <v>1</v>
      </c>
      <c r="DC208" s="126" t="str">
        <f t="shared" si="8"/>
        <v>1</v>
      </c>
      <c r="DD208" s="2">
        <v>1.0</v>
      </c>
      <c r="DE208" s="2">
        <v>2.0</v>
      </c>
      <c r="DF208" s="2">
        <v>2.0</v>
      </c>
      <c r="DG208" s="2">
        <v>3.0</v>
      </c>
      <c r="DH208" s="2">
        <v>1.0</v>
      </c>
      <c r="DI208" s="2">
        <v>2.0</v>
      </c>
      <c r="DJ208" s="2">
        <v>0.0</v>
      </c>
      <c r="DK208" s="2">
        <v>1.0</v>
      </c>
      <c r="DL208" s="2">
        <v>2.0</v>
      </c>
      <c r="DM208" s="2">
        <v>3.0</v>
      </c>
      <c r="DN208" s="2">
        <v>1.0</v>
      </c>
      <c r="DO208" s="2">
        <v>2.0</v>
      </c>
      <c r="DP208" s="2">
        <v>0.0</v>
      </c>
      <c r="DQ208" s="2">
        <v>1.0</v>
      </c>
      <c r="DR208" s="2">
        <v>1.0</v>
      </c>
      <c r="DS208" s="2">
        <v>2.0</v>
      </c>
      <c r="DT208" s="2">
        <v>0.0</v>
      </c>
      <c r="DU208" s="2">
        <v>1.0</v>
      </c>
      <c r="DV208" s="2">
        <v>1.0</v>
      </c>
      <c r="DW208" s="2">
        <v>2.0</v>
      </c>
      <c r="DX208" s="2">
        <v>2.0</v>
      </c>
      <c r="DY208" s="2">
        <v>3.0</v>
      </c>
      <c r="DZ208" s="2">
        <v>2.0</v>
      </c>
      <c r="EA208" s="2">
        <v>3.0</v>
      </c>
      <c r="EB208" s="2">
        <v>1.0</v>
      </c>
      <c r="EC208" s="2">
        <v>2.0</v>
      </c>
      <c r="ED208" s="2">
        <v>2.0</v>
      </c>
      <c r="EE208" s="2">
        <v>3.0</v>
      </c>
      <c r="EF208" s="2">
        <v>2.0</v>
      </c>
      <c r="EG208" s="2">
        <v>3.0</v>
      </c>
      <c r="EH208" s="2">
        <v>2.0</v>
      </c>
      <c r="EI208" s="2">
        <v>3.0</v>
      </c>
      <c r="EJ208" s="2" t="s">
        <v>199</v>
      </c>
      <c r="EK208" s="2" t="s">
        <v>718</v>
      </c>
      <c r="EL208" s="2">
        <v>5.0</v>
      </c>
      <c r="EM208" s="2">
        <v>3.0</v>
      </c>
      <c r="EN208" s="2">
        <v>0.0</v>
      </c>
      <c r="EO208" s="2">
        <v>0.0</v>
      </c>
      <c r="EP208" s="2">
        <v>2.0</v>
      </c>
      <c r="EQ208" s="2">
        <v>0.0</v>
      </c>
      <c r="ER208" s="2">
        <v>0.0</v>
      </c>
      <c r="ES208" s="2">
        <v>1.0</v>
      </c>
      <c r="ET208" s="2">
        <v>1.0</v>
      </c>
      <c r="EU208" s="2">
        <v>0.0</v>
      </c>
      <c r="EV208" s="2"/>
      <c r="EW208" s="2">
        <v>0.0</v>
      </c>
      <c r="EX208" s="2" t="s">
        <v>242</v>
      </c>
      <c r="EY208" s="128">
        <v>40210.0</v>
      </c>
      <c r="EZ208" s="2" t="s">
        <v>706</v>
      </c>
      <c r="FA208" s="2" t="s">
        <v>262</v>
      </c>
      <c r="FB208" s="2" t="s">
        <v>713</v>
      </c>
      <c r="FC208" s="2" t="s">
        <v>205</v>
      </c>
      <c r="FD208" s="2" t="s">
        <v>205</v>
      </c>
      <c r="FE208" s="2">
        <v>0.0</v>
      </c>
      <c r="FF208" s="2">
        <v>0.0</v>
      </c>
      <c r="FG208" s="2">
        <v>0.0</v>
      </c>
      <c r="FH208" s="2">
        <v>1.0</v>
      </c>
      <c r="FI208" s="2">
        <v>0.0</v>
      </c>
      <c r="FJ208" s="2">
        <v>0.0</v>
      </c>
      <c r="FK208" s="2">
        <v>0.0</v>
      </c>
      <c r="FL208" s="2"/>
      <c r="FM208" s="2" t="s">
        <v>205</v>
      </c>
      <c r="FN208" s="2">
        <v>0.0</v>
      </c>
      <c r="FO208" s="2">
        <v>0.0</v>
      </c>
      <c r="FP208" s="2">
        <v>0.0</v>
      </c>
      <c r="FQ208" s="2">
        <v>1.0</v>
      </c>
      <c r="FR208" s="2">
        <v>0.0</v>
      </c>
      <c r="FS208" s="2">
        <v>0.0</v>
      </c>
      <c r="FT208" s="2">
        <v>0.0</v>
      </c>
      <c r="FU208" s="2" t="s">
        <v>738</v>
      </c>
      <c r="FV208" s="2" t="s">
        <v>280</v>
      </c>
      <c r="FW208" s="2">
        <v>1.0</v>
      </c>
      <c r="FX208" s="2">
        <v>0.0</v>
      </c>
      <c r="FY208" s="2">
        <v>0.0</v>
      </c>
      <c r="FZ208" s="2">
        <v>0.0</v>
      </c>
      <c r="GA208" s="2">
        <v>1.0</v>
      </c>
      <c r="GB208" s="2" t="s">
        <v>270</v>
      </c>
      <c r="GC208" s="2" t="s">
        <v>243</v>
      </c>
      <c r="GD208" s="2">
        <v>2.0</v>
      </c>
      <c r="GE208" s="2"/>
      <c r="GF208" s="2" t="s">
        <v>209</v>
      </c>
      <c r="GG208" s="2"/>
      <c r="GH208" s="37">
        <v>3.0</v>
      </c>
      <c r="GI208" s="37">
        <v>2.0</v>
      </c>
      <c r="GJ208" s="37">
        <v>4.0</v>
      </c>
      <c r="GK208" s="37">
        <v>4.0</v>
      </c>
      <c r="GL208" s="37">
        <f t="shared" si="66"/>
        <v>5</v>
      </c>
      <c r="GM208" s="37">
        <f t="shared" si="67"/>
        <v>8</v>
      </c>
    </row>
    <row r="209" ht="15.75" customHeight="1">
      <c r="A209" s="1">
        <v>259.0</v>
      </c>
      <c r="B209" s="2" t="s">
        <v>239</v>
      </c>
      <c r="C209" s="2"/>
      <c r="D209" s="2" t="s">
        <v>739</v>
      </c>
      <c r="E209" s="2" t="s">
        <v>740</v>
      </c>
      <c r="F209" s="2">
        <v>2.0</v>
      </c>
      <c r="G209" s="2" t="s">
        <v>214</v>
      </c>
      <c r="H209" s="2" t="s">
        <v>707</v>
      </c>
      <c r="I209" s="2">
        <v>0.0</v>
      </c>
      <c r="J209" s="2">
        <v>11.0</v>
      </c>
      <c r="K209" s="2" t="s">
        <v>733</v>
      </c>
      <c r="L209" s="82">
        <v>45408.0</v>
      </c>
      <c r="M209" s="2">
        <v>6486.9</v>
      </c>
      <c r="N209" s="29">
        <v>1.812459018067277</v>
      </c>
      <c r="O209" s="30">
        <v>0.350256206699381</v>
      </c>
      <c r="P209" s="30">
        <v>0.651574794394301</v>
      </c>
      <c r="Q209" s="2">
        <v>3.939597</v>
      </c>
      <c r="R209" s="2">
        <v>460214.536913</v>
      </c>
      <c r="S209" s="2">
        <v>1105.268193</v>
      </c>
      <c r="T209" s="2">
        <v>1.004512</v>
      </c>
      <c r="U209" s="2">
        <v>2.834508</v>
      </c>
      <c r="V209" s="2">
        <v>3507.838926</v>
      </c>
      <c r="W209" s="2">
        <v>153.486285</v>
      </c>
      <c r="X209" s="2">
        <v>1.126895</v>
      </c>
      <c r="Y209" s="2">
        <v>3.409607</v>
      </c>
      <c r="Z209" s="2">
        <v>259.33557</v>
      </c>
      <c r="AA209" s="2">
        <v>38.69781</v>
      </c>
      <c r="AB209" s="2">
        <v>1.078975</v>
      </c>
      <c r="AC209" s="2">
        <v>3.238681</v>
      </c>
      <c r="AD209" s="2">
        <v>1884.550336</v>
      </c>
      <c r="AE209" s="2">
        <v>101.089061</v>
      </c>
      <c r="AF209" s="2">
        <v>1.085343</v>
      </c>
      <c r="AG209" s="2">
        <v>3.101438</v>
      </c>
      <c r="AH209" s="31">
        <v>0.153</v>
      </c>
      <c r="AI209" s="40">
        <v>6.660741103043392</v>
      </c>
      <c r="AJ209" s="41">
        <v>0.3248275767569746</v>
      </c>
      <c r="AK209" s="41">
        <v>0.7885785962044289</v>
      </c>
      <c r="AL209" s="37">
        <v>3.838028</v>
      </c>
      <c r="AM209" s="37">
        <v>546685.025822</v>
      </c>
      <c r="AN209" s="37">
        <v>1230.789571</v>
      </c>
      <c r="AO209" s="37">
        <v>0.938832</v>
      </c>
      <c r="AP209" s="37">
        <v>2.694812</v>
      </c>
      <c r="AQ209" s="37">
        <v>2160.122066</v>
      </c>
      <c r="AR209" s="37">
        <v>113.459158</v>
      </c>
      <c r="AS209" s="37">
        <v>1.081601</v>
      </c>
      <c r="AT209" s="37">
        <v>3.331173</v>
      </c>
      <c r="AU209" s="37">
        <v>1082.699531</v>
      </c>
      <c r="AV209" s="37">
        <v>30.084719</v>
      </c>
      <c r="AW209" s="37">
        <v>3.242748</v>
      </c>
      <c r="AX209" s="37">
        <v>1.012884</v>
      </c>
      <c r="AY209" s="37">
        <v>147.194836</v>
      </c>
      <c r="AZ209" s="37">
        <v>75.909678</v>
      </c>
      <c r="BA209" s="37">
        <v>1.031061</v>
      </c>
      <c r="BB209" s="37">
        <v>3.056713</v>
      </c>
      <c r="BC209" s="31">
        <v>0.133</v>
      </c>
      <c r="BD209" s="32">
        <v>0.162</v>
      </c>
      <c r="BE209" s="31">
        <v>0.153</v>
      </c>
      <c r="BF209" s="31">
        <v>0.172</v>
      </c>
      <c r="BG209" s="31">
        <v>0.147</v>
      </c>
      <c r="BH209" s="31">
        <v>0.146</v>
      </c>
      <c r="BI209" s="31">
        <v>0.185</v>
      </c>
      <c r="BJ209" s="34"/>
      <c r="BK209" s="34"/>
      <c r="BL209" s="34"/>
      <c r="BM209" s="34"/>
      <c r="BN209" s="34"/>
      <c r="BO209" s="34"/>
      <c r="BP209" s="34"/>
      <c r="BQ209" s="35">
        <f t="shared" si="1"/>
        <v>6</v>
      </c>
      <c r="BR209" s="101">
        <v>1.383033720507232</v>
      </c>
      <c r="BS209" s="102">
        <v>0.2802522325705688</v>
      </c>
      <c r="BT209" s="103">
        <v>0.7146644965063798</v>
      </c>
      <c r="BU209" s="39">
        <v>0.161</v>
      </c>
      <c r="BV209" s="37">
        <v>3.9159658333333334</v>
      </c>
      <c r="BW209" s="37">
        <v>160.27936</v>
      </c>
      <c r="BX209" s="37">
        <v>27.785619166666674</v>
      </c>
      <c r="BY209" s="37">
        <v>1.0029088333333334</v>
      </c>
      <c r="BZ209" s="37">
        <v>3.2799405</v>
      </c>
      <c r="CA209" s="37">
        <v>811059.8901833333</v>
      </c>
      <c r="CB209" s="37">
        <v>1277.7620631666666</v>
      </c>
      <c r="CC209" s="37">
        <v>0.9534474999999999</v>
      </c>
      <c r="CD209" s="37">
        <v>2.7213289999999994</v>
      </c>
      <c r="CE209" s="37">
        <v>2269.657114166667</v>
      </c>
      <c r="CF209" s="37">
        <v>111.78889116666666</v>
      </c>
      <c r="CG209" s="37">
        <v>1.0946145</v>
      </c>
      <c r="CH209" s="37">
        <v>3.333542333333334</v>
      </c>
      <c r="CI209" s="37">
        <v>1090.2297491666666</v>
      </c>
      <c r="CJ209" s="2">
        <v>70.84475233333335</v>
      </c>
      <c r="CK209" s="2">
        <v>1.0346093333333335</v>
      </c>
      <c r="CL209" s="2">
        <v>3.0595985</v>
      </c>
      <c r="CM209" s="29">
        <f t="shared" si="2"/>
        <v>4.428571429</v>
      </c>
      <c r="CN209" s="30">
        <f t="shared" si="3"/>
        <v>4.666666667</v>
      </c>
      <c r="CO209" s="2">
        <v>5.0</v>
      </c>
      <c r="CP209" s="2">
        <v>3.0</v>
      </c>
      <c r="CQ209" s="2">
        <v>4.0</v>
      </c>
      <c r="CR209" s="2">
        <v>5.0</v>
      </c>
      <c r="CS209" s="2">
        <v>5.0</v>
      </c>
      <c r="CT209" s="2">
        <v>4.0</v>
      </c>
      <c r="CU209" s="2">
        <v>5.0</v>
      </c>
      <c r="CV209" s="2">
        <v>6.0</v>
      </c>
      <c r="CW209" s="2">
        <v>5.0</v>
      </c>
      <c r="CX209" s="2">
        <f t="shared" si="4"/>
        <v>5</v>
      </c>
      <c r="CY209" s="126" t="str">
        <f t="shared" si="60"/>
        <v>0</v>
      </c>
      <c r="CZ209" s="126" t="str">
        <f t="shared" si="6"/>
        <v>0</v>
      </c>
      <c r="DA209" s="2">
        <f t="shared" si="7"/>
        <v>2</v>
      </c>
      <c r="DB209" s="126" t="str">
        <f t="shared" si="63"/>
        <v>0</v>
      </c>
      <c r="DC209" s="126" t="str">
        <f t="shared" si="8"/>
        <v>0</v>
      </c>
      <c r="DD209" s="2">
        <v>0.0</v>
      </c>
      <c r="DE209" s="2">
        <v>1.0</v>
      </c>
      <c r="DF209" s="2">
        <v>0.0</v>
      </c>
      <c r="DG209" s="2">
        <v>1.0</v>
      </c>
      <c r="DH209" s="2">
        <v>1.0</v>
      </c>
      <c r="DI209" s="2">
        <v>2.0</v>
      </c>
      <c r="DJ209" s="2">
        <v>0.0</v>
      </c>
      <c r="DK209" s="2">
        <v>1.0</v>
      </c>
      <c r="DL209" s="2">
        <v>1.0</v>
      </c>
      <c r="DM209" s="2">
        <v>2.0</v>
      </c>
      <c r="DN209" s="2">
        <v>1.0</v>
      </c>
      <c r="DO209" s="2">
        <v>2.0</v>
      </c>
      <c r="DP209" s="2">
        <v>1.0</v>
      </c>
      <c r="DQ209" s="2">
        <v>2.0</v>
      </c>
      <c r="DR209" s="2">
        <v>1.0</v>
      </c>
      <c r="DS209" s="2">
        <v>2.0</v>
      </c>
      <c r="DT209" s="2">
        <v>0.0</v>
      </c>
      <c r="DU209" s="2">
        <v>1.0</v>
      </c>
      <c r="DV209" s="2">
        <v>0.0</v>
      </c>
      <c r="DW209" s="2">
        <v>1.0</v>
      </c>
      <c r="DX209" s="2">
        <v>0.0</v>
      </c>
      <c r="DY209" s="2">
        <v>1.0</v>
      </c>
      <c r="DZ209" s="2">
        <v>0.0</v>
      </c>
      <c r="EA209" s="2">
        <v>1.0</v>
      </c>
      <c r="EB209" s="2">
        <v>2.0</v>
      </c>
      <c r="EC209" s="2">
        <v>3.0</v>
      </c>
      <c r="ED209" s="2">
        <v>0.0</v>
      </c>
      <c r="EE209" s="2">
        <v>1.0</v>
      </c>
      <c r="EF209" s="2">
        <v>0.0</v>
      </c>
      <c r="EG209" s="2">
        <v>1.0</v>
      </c>
      <c r="EH209" s="2">
        <v>0.0</v>
      </c>
      <c r="EI209" s="2">
        <v>1.0</v>
      </c>
      <c r="EJ209" s="2" t="s">
        <v>199</v>
      </c>
      <c r="EK209" s="2" t="s">
        <v>532</v>
      </c>
      <c r="EL209" s="2">
        <v>4.0</v>
      </c>
      <c r="EM209" s="2">
        <v>3.0</v>
      </c>
      <c r="EN209" s="2">
        <v>0.0</v>
      </c>
      <c r="EO209" s="2">
        <v>0.0</v>
      </c>
      <c r="EP209" s="2">
        <v>1.0</v>
      </c>
      <c r="EQ209" s="2">
        <v>0.0</v>
      </c>
      <c r="ER209" s="2">
        <v>2.0</v>
      </c>
      <c r="ES209" s="2"/>
      <c r="ET209" s="2"/>
      <c r="EU209" s="2"/>
      <c r="EV209" s="2"/>
      <c r="EW209" s="2">
        <v>1.0</v>
      </c>
      <c r="EX209" s="2" t="s">
        <v>201</v>
      </c>
      <c r="EY209" s="128">
        <v>39508.0</v>
      </c>
      <c r="EZ209" s="2" t="s">
        <v>214</v>
      </c>
      <c r="FA209" s="2" t="s">
        <v>202</v>
      </c>
      <c r="FB209" s="2" t="s">
        <v>713</v>
      </c>
      <c r="FC209" s="2" t="s">
        <v>205</v>
      </c>
      <c r="FD209" s="129"/>
      <c r="FE209" s="129"/>
      <c r="FF209" s="129"/>
      <c r="FG209" s="129"/>
      <c r="FH209" s="129"/>
      <c r="FI209" s="129"/>
      <c r="FJ209" s="129"/>
      <c r="FK209" s="129"/>
      <c r="FL209" s="2"/>
      <c r="FM209" s="2" t="s">
        <v>205</v>
      </c>
      <c r="FN209" s="2">
        <v>0.0</v>
      </c>
      <c r="FO209" s="2">
        <v>0.0</v>
      </c>
      <c r="FP209" s="2">
        <v>0.0</v>
      </c>
      <c r="FQ209" s="2">
        <v>0.0</v>
      </c>
      <c r="FR209" s="2">
        <v>0.0</v>
      </c>
      <c r="FS209" s="2">
        <v>0.0</v>
      </c>
      <c r="FT209" s="2">
        <v>1.0</v>
      </c>
      <c r="FU209" s="2"/>
      <c r="FV209" s="2" t="s">
        <v>206</v>
      </c>
      <c r="FW209" s="2">
        <v>0.0</v>
      </c>
      <c r="FX209" s="2">
        <v>0.0</v>
      </c>
      <c r="FY209" s="2">
        <v>1.0</v>
      </c>
      <c r="FZ209" s="2">
        <v>0.0</v>
      </c>
      <c r="GA209" s="2">
        <v>2.0</v>
      </c>
      <c r="GB209" s="2" t="s">
        <v>270</v>
      </c>
      <c r="GC209" s="2" t="s">
        <v>724</v>
      </c>
      <c r="GD209" s="2">
        <v>3.0</v>
      </c>
      <c r="GE209" s="2"/>
      <c r="GF209" s="2" t="s">
        <v>209</v>
      </c>
      <c r="GG209" s="2"/>
      <c r="GH209" s="37">
        <v>3.0</v>
      </c>
      <c r="GI209" s="37">
        <v>2.0</v>
      </c>
      <c r="GJ209" s="37">
        <v>2.0</v>
      </c>
      <c r="GK209" s="37">
        <v>1.0</v>
      </c>
      <c r="GL209" s="37">
        <f t="shared" si="66"/>
        <v>5</v>
      </c>
      <c r="GM209" s="37">
        <f t="shared" si="67"/>
        <v>3</v>
      </c>
    </row>
    <row r="210" ht="15.75" customHeight="1">
      <c r="A210" s="1">
        <v>260.0</v>
      </c>
      <c r="B210" s="2" t="s">
        <v>295</v>
      </c>
      <c r="C210" s="2"/>
      <c r="D210" s="2" t="s">
        <v>240</v>
      </c>
      <c r="E210" s="2" t="s">
        <v>741</v>
      </c>
      <c r="F210" s="2">
        <v>1.0</v>
      </c>
      <c r="G210" s="2" t="s">
        <v>706</v>
      </c>
      <c r="H210" s="2" t="s">
        <v>707</v>
      </c>
      <c r="I210" s="2">
        <v>0.0</v>
      </c>
      <c r="J210" s="2">
        <v>11.0</v>
      </c>
      <c r="K210" s="2" t="s">
        <v>733</v>
      </c>
      <c r="L210" s="1" t="s">
        <v>742</v>
      </c>
      <c r="M210" s="1" t="s">
        <v>742</v>
      </c>
      <c r="N210" s="29">
        <v>1.8149527711305733</v>
      </c>
      <c r="O210" s="30">
        <v>0.3168438084946247</v>
      </c>
      <c r="P210" s="30">
        <v>0.3751044444572468</v>
      </c>
      <c r="Q210" s="2">
        <v>3.572193</v>
      </c>
      <c r="R210" s="2">
        <v>149174.053476</v>
      </c>
      <c r="S210" s="2">
        <v>992.990936</v>
      </c>
      <c r="T210" s="2">
        <v>0.929107</v>
      </c>
      <c r="U210" s="2">
        <v>2.749735</v>
      </c>
      <c r="V210" s="2">
        <v>1384.994652</v>
      </c>
      <c r="W210" s="2">
        <v>86.083779</v>
      </c>
      <c r="X210" s="2">
        <v>1.101667</v>
      </c>
      <c r="Y210" s="2">
        <v>3.285851</v>
      </c>
      <c r="Z210" s="2">
        <v>301.529412</v>
      </c>
      <c r="AA210" s="2">
        <v>37.491989</v>
      </c>
      <c r="AB210" s="2">
        <v>1.056783</v>
      </c>
      <c r="AC210" s="2">
        <v>3.112266</v>
      </c>
      <c r="AD210" s="2">
        <v>2181.433155</v>
      </c>
      <c r="AE210" s="2">
        <v>88.603286</v>
      </c>
      <c r="AF210" s="2">
        <v>1.05962</v>
      </c>
      <c r="AG210" s="2">
        <v>2.922446</v>
      </c>
      <c r="AH210" s="31">
        <v>0.124</v>
      </c>
      <c r="AI210" s="40">
        <v>5.162759572386545</v>
      </c>
      <c r="AJ210" s="41">
        <v>0.2851049316867702</v>
      </c>
      <c r="AK210" s="41">
        <v>0.5691839327976023</v>
      </c>
      <c r="AL210" s="37">
        <v>3.314894</v>
      </c>
      <c r="AM210" s="37">
        <v>481032.376596</v>
      </c>
      <c r="AN210" s="37">
        <v>1183.18841</v>
      </c>
      <c r="AO210" s="37">
        <v>0.946596</v>
      </c>
      <c r="AP210" s="37">
        <v>2.66794</v>
      </c>
      <c r="AQ210" s="37">
        <v>1630.785106</v>
      </c>
      <c r="AR210" s="37">
        <v>87.635664</v>
      </c>
      <c r="AS210" s="37">
        <v>1.115694</v>
      </c>
      <c r="AT210" s="37">
        <v>3.288957</v>
      </c>
      <c r="AU210" s="37">
        <v>1518.059574</v>
      </c>
      <c r="AV210" s="37">
        <v>29.415721</v>
      </c>
      <c r="AW210" s="37">
        <v>3.220508</v>
      </c>
      <c r="AX210" s="37">
        <v>1.056481</v>
      </c>
      <c r="AY210" s="37">
        <v>226.097872</v>
      </c>
      <c r="AZ210" s="37">
        <v>69.206312</v>
      </c>
      <c r="BA210" s="37">
        <v>1.043174</v>
      </c>
      <c r="BB210" s="37">
        <v>2.958661</v>
      </c>
      <c r="BC210" s="31">
        <v>0.15</v>
      </c>
      <c r="BD210" s="32">
        <v>0.162</v>
      </c>
      <c r="BE210" s="31">
        <v>0.124</v>
      </c>
      <c r="BF210" s="31">
        <v>0.172</v>
      </c>
      <c r="BG210" s="31">
        <v>0.127</v>
      </c>
      <c r="BH210" s="31">
        <v>0.127</v>
      </c>
      <c r="BI210" s="31">
        <v>0.124</v>
      </c>
      <c r="BJ210" s="31">
        <v>0.135</v>
      </c>
      <c r="BK210" s="34"/>
      <c r="BL210" s="34"/>
      <c r="BM210" s="34"/>
      <c r="BN210" s="34"/>
      <c r="BO210" s="34"/>
      <c r="BP210" s="34"/>
      <c r="BQ210" s="35">
        <f t="shared" si="1"/>
        <v>7</v>
      </c>
      <c r="BR210" s="101">
        <v>1.492302591187443</v>
      </c>
      <c r="BS210" s="102">
        <v>0.279964606073803</v>
      </c>
      <c r="BT210" s="103">
        <v>0.5680453492156565</v>
      </c>
      <c r="BU210" s="39">
        <v>0.139</v>
      </c>
      <c r="BV210" s="37">
        <v>3.544248857142857</v>
      </c>
      <c r="BW210" s="37">
        <v>190.19135771428572</v>
      </c>
      <c r="BX210" s="37">
        <v>28.57711142857143</v>
      </c>
      <c r="BY210" s="37">
        <v>1.0211224285714284</v>
      </c>
      <c r="BZ210" s="37">
        <v>3.200361</v>
      </c>
      <c r="CA210" s="37">
        <v>503439.6747071428</v>
      </c>
      <c r="CB210" s="37">
        <v>1214.8320679999997</v>
      </c>
      <c r="CC210" s="37">
        <v>0.9254512857142857</v>
      </c>
      <c r="CD210" s="37">
        <v>2.685803571428572</v>
      </c>
      <c r="CE210" s="37">
        <v>1443.4998295714288</v>
      </c>
      <c r="CF210" s="37">
        <v>83.50814085714285</v>
      </c>
      <c r="CG210" s="37">
        <v>1.0921755714285715</v>
      </c>
      <c r="CH210" s="37">
        <v>3.273669857142857</v>
      </c>
      <c r="CI210" s="37">
        <v>1225.4441504285714</v>
      </c>
      <c r="CJ210" s="2">
        <v>65.51214085714285</v>
      </c>
      <c r="CK210" s="2">
        <v>1.0338745714285715</v>
      </c>
      <c r="CL210" s="2">
        <v>2.9645702857142857</v>
      </c>
      <c r="CM210" s="29">
        <f t="shared" si="2"/>
        <v>3.857142857</v>
      </c>
      <c r="CN210" s="30">
        <f t="shared" si="3"/>
        <v>3.888888889</v>
      </c>
      <c r="CO210" s="2">
        <v>4.0</v>
      </c>
      <c r="CP210" s="2">
        <v>2.0</v>
      </c>
      <c r="CQ210" s="2">
        <v>4.0</v>
      </c>
      <c r="CR210" s="2">
        <v>5.0</v>
      </c>
      <c r="CS210" s="2">
        <v>4.0</v>
      </c>
      <c r="CT210" s="2">
        <v>4.0</v>
      </c>
      <c r="CU210" s="2">
        <v>4.0</v>
      </c>
      <c r="CV210" s="2">
        <v>4.0</v>
      </c>
      <c r="CW210" s="2">
        <v>4.0</v>
      </c>
      <c r="CX210" s="2">
        <f t="shared" si="4"/>
        <v>13</v>
      </c>
      <c r="CY210" s="126" t="str">
        <f t="shared" si="60"/>
        <v>1</v>
      </c>
      <c r="CZ210" s="126" t="str">
        <f t="shared" si="6"/>
        <v>1</v>
      </c>
      <c r="DA210" s="2">
        <f t="shared" si="7"/>
        <v>4</v>
      </c>
      <c r="DB210" s="126" t="str">
        <f t="shared" si="63"/>
        <v>1</v>
      </c>
      <c r="DC210" s="126" t="str">
        <f t="shared" si="8"/>
        <v>1</v>
      </c>
      <c r="DD210" s="2">
        <v>1.0</v>
      </c>
      <c r="DE210" s="2">
        <v>2.0</v>
      </c>
      <c r="DF210" s="2">
        <v>2.0</v>
      </c>
      <c r="DG210" s="2">
        <v>3.0</v>
      </c>
      <c r="DH210" s="2">
        <v>1.0</v>
      </c>
      <c r="DI210" s="2">
        <v>2.0</v>
      </c>
      <c r="DJ210" s="2">
        <v>1.0</v>
      </c>
      <c r="DK210" s="2">
        <v>2.0</v>
      </c>
      <c r="DL210" s="2">
        <v>2.0</v>
      </c>
      <c r="DM210" s="2">
        <v>3.0</v>
      </c>
      <c r="DN210" s="2">
        <v>1.0</v>
      </c>
      <c r="DO210" s="2">
        <v>2.0</v>
      </c>
      <c r="DP210" s="2">
        <v>2.0</v>
      </c>
      <c r="DQ210" s="2">
        <v>3.0</v>
      </c>
      <c r="DR210" s="2">
        <v>1.0</v>
      </c>
      <c r="DS210" s="2">
        <v>2.0</v>
      </c>
      <c r="DT210" s="2">
        <v>1.0</v>
      </c>
      <c r="DU210" s="2">
        <v>2.0</v>
      </c>
      <c r="DV210" s="2">
        <v>1.0</v>
      </c>
      <c r="DW210" s="2">
        <v>2.0</v>
      </c>
      <c r="DX210" s="2">
        <v>2.0</v>
      </c>
      <c r="DY210" s="2">
        <v>3.0</v>
      </c>
      <c r="DZ210" s="2">
        <v>1.0</v>
      </c>
      <c r="EA210" s="2">
        <v>2.0</v>
      </c>
      <c r="EB210" s="2">
        <v>1.0</v>
      </c>
      <c r="EC210" s="2">
        <v>2.0</v>
      </c>
      <c r="ED210" s="2">
        <v>2.0</v>
      </c>
      <c r="EE210" s="2">
        <v>3.0</v>
      </c>
      <c r="EF210" s="2">
        <v>2.0</v>
      </c>
      <c r="EG210" s="2">
        <v>3.0</v>
      </c>
      <c r="EH210" s="2">
        <v>2.0</v>
      </c>
      <c r="EI210" s="2">
        <v>3.0</v>
      </c>
      <c r="EJ210" s="2" t="s">
        <v>238</v>
      </c>
      <c r="EK210" s="2" t="s">
        <v>526</v>
      </c>
      <c r="EL210" s="2">
        <v>4.0</v>
      </c>
      <c r="EM210" s="2">
        <v>2.0</v>
      </c>
      <c r="EN210" s="2">
        <v>0.0</v>
      </c>
      <c r="EO210" s="2">
        <v>0.0</v>
      </c>
      <c r="EP210" s="2">
        <v>1.0</v>
      </c>
      <c r="EQ210" s="2">
        <v>1.0</v>
      </c>
      <c r="ER210" s="2">
        <v>0.0</v>
      </c>
      <c r="ES210" s="2">
        <v>1.0</v>
      </c>
      <c r="ET210" s="2">
        <v>0.0</v>
      </c>
      <c r="EU210" s="2">
        <v>0.0</v>
      </c>
      <c r="EV210" s="2"/>
      <c r="EW210" s="2">
        <v>2.0</v>
      </c>
      <c r="EX210" s="2" t="s">
        <v>201</v>
      </c>
      <c r="EY210" s="128">
        <v>40513.0</v>
      </c>
      <c r="EZ210" s="2" t="s">
        <v>706</v>
      </c>
      <c r="FA210" s="2" t="s">
        <v>262</v>
      </c>
      <c r="FB210" s="2" t="s">
        <v>713</v>
      </c>
      <c r="FC210" s="2" t="s">
        <v>205</v>
      </c>
      <c r="FD210" s="2" t="s">
        <v>205</v>
      </c>
      <c r="FE210" s="2">
        <v>0.0</v>
      </c>
      <c r="FF210" s="2">
        <v>0.0</v>
      </c>
      <c r="FG210" s="2">
        <v>0.0</v>
      </c>
      <c r="FH210" s="2">
        <v>0.0</v>
      </c>
      <c r="FI210" s="2">
        <v>0.0</v>
      </c>
      <c r="FJ210" s="2">
        <v>0.0</v>
      </c>
      <c r="FK210" s="2">
        <v>1.0</v>
      </c>
      <c r="FL210" s="2"/>
      <c r="FM210" s="2" t="s">
        <v>205</v>
      </c>
      <c r="FN210" s="2">
        <v>0.0</v>
      </c>
      <c r="FO210" s="2">
        <v>0.0</v>
      </c>
      <c r="FP210" s="2">
        <v>0.0</v>
      </c>
      <c r="FQ210" s="2">
        <v>0.0</v>
      </c>
      <c r="FR210" s="2">
        <v>0.0</v>
      </c>
      <c r="FS210" s="2">
        <v>0.0</v>
      </c>
      <c r="FT210" s="2">
        <v>1.0</v>
      </c>
      <c r="FU210" s="2"/>
      <c r="FV210" s="2" t="s">
        <v>730</v>
      </c>
      <c r="FW210" s="2">
        <v>0.0</v>
      </c>
      <c r="FX210" s="2">
        <v>1.0</v>
      </c>
      <c r="FY210" s="2">
        <v>0.0</v>
      </c>
      <c r="FZ210" s="2">
        <v>0.0</v>
      </c>
      <c r="GA210" s="2">
        <v>2.0</v>
      </c>
      <c r="GB210" s="2" t="s">
        <v>270</v>
      </c>
      <c r="GC210" s="2" t="s">
        <v>263</v>
      </c>
      <c r="GD210" s="2">
        <v>4.0</v>
      </c>
      <c r="GE210" s="2"/>
      <c r="GF210" s="2" t="s">
        <v>286</v>
      </c>
      <c r="GG210" s="2" t="s">
        <v>743</v>
      </c>
      <c r="GH210" s="37">
        <v>4.0</v>
      </c>
      <c r="GI210" s="37">
        <v>2.0</v>
      </c>
      <c r="GJ210" s="37">
        <v>3.0</v>
      </c>
      <c r="GK210" s="37">
        <v>1.0</v>
      </c>
      <c r="GL210" s="37">
        <f t="shared" si="66"/>
        <v>6</v>
      </c>
      <c r="GM210" s="37">
        <f t="shared" si="67"/>
        <v>4</v>
      </c>
    </row>
    <row r="211" ht="15.75" customHeight="1">
      <c r="A211" s="1">
        <v>261.0</v>
      </c>
      <c r="B211" s="2" t="s">
        <v>674</v>
      </c>
      <c r="C211" s="2"/>
      <c r="D211" s="2" t="s">
        <v>305</v>
      </c>
      <c r="E211" s="2" t="s">
        <v>744</v>
      </c>
      <c r="F211" s="2">
        <v>2.0</v>
      </c>
      <c r="G211" s="2" t="s">
        <v>214</v>
      </c>
      <c r="H211" s="2" t="s">
        <v>707</v>
      </c>
      <c r="I211" s="2">
        <v>0.0</v>
      </c>
      <c r="J211" s="2">
        <v>11.0</v>
      </c>
      <c r="K211" s="2" t="s">
        <v>733</v>
      </c>
      <c r="L211" s="82">
        <v>67146.0</v>
      </c>
      <c r="M211" s="2">
        <v>9592.3</v>
      </c>
      <c r="N211" s="29">
        <v>1.9066439451492836</v>
      </c>
      <c r="O211" s="30">
        <v>0.33500561688800945</v>
      </c>
      <c r="P211" s="30">
        <v>0.3645252719889113</v>
      </c>
      <c r="Q211" s="2">
        <v>3.664865</v>
      </c>
      <c r="R211" s="2">
        <v>353117.0</v>
      </c>
      <c r="S211" s="2">
        <v>1036.074869</v>
      </c>
      <c r="T211" s="2">
        <v>0.977372</v>
      </c>
      <c r="U211" s="2">
        <v>2.782265</v>
      </c>
      <c r="V211" s="2">
        <v>2630.762162</v>
      </c>
      <c r="W211" s="2">
        <v>119.199943</v>
      </c>
      <c r="X211" s="2">
        <v>1.121897</v>
      </c>
      <c r="Y211" s="2">
        <v>3.350591</v>
      </c>
      <c r="Z211" s="2">
        <v>271.918919</v>
      </c>
      <c r="AA211" s="2">
        <v>38.445439</v>
      </c>
      <c r="AB211" s="2">
        <v>1.066167</v>
      </c>
      <c r="AC211" s="2">
        <v>3.172351</v>
      </c>
      <c r="AD211" s="2">
        <v>1973.389189</v>
      </c>
      <c r="AE211" s="2">
        <v>95.394701</v>
      </c>
      <c r="AF211" s="2">
        <v>1.071281</v>
      </c>
      <c r="AG211" s="2">
        <v>3.004562</v>
      </c>
      <c r="AH211" s="31">
        <v>0.128</v>
      </c>
      <c r="AI211" s="40">
        <v>5.846944356232086</v>
      </c>
      <c r="AJ211" s="41">
        <v>0.2979062199069661</v>
      </c>
      <c r="AK211" s="41">
        <v>0.6624504671101283</v>
      </c>
      <c r="AL211" s="37">
        <v>3.539785</v>
      </c>
      <c r="AM211" s="37">
        <v>508125.047312</v>
      </c>
      <c r="AN211" s="37">
        <v>1203.592135</v>
      </c>
      <c r="AO211" s="37">
        <v>0.948564</v>
      </c>
      <c r="AP211" s="37">
        <v>2.679458</v>
      </c>
      <c r="AQ211" s="37">
        <v>1943.124731</v>
      </c>
      <c r="AR211" s="37">
        <v>100.480957</v>
      </c>
      <c r="AS211" s="37">
        <v>1.106089</v>
      </c>
      <c r="AT211" s="37">
        <v>3.309617</v>
      </c>
      <c r="AU211" s="37">
        <v>1237.812903</v>
      </c>
      <c r="AV211" s="37">
        <v>29.72607</v>
      </c>
      <c r="AW211" s="37">
        <v>3.231622</v>
      </c>
      <c r="AX211" s="37">
        <v>1.041148</v>
      </c>
      <c r="AY211" s="37">
        <v>188.202151</v>
      </c>
      <c r="AZ211" s="37">
        <v>73.083573</v>
      </c>
      <c r="BA211" s="37">
        <v>1.037993</v>
      </c>
      <c r="BB211" s="37">
        <v>3.009098</v>
      </c>
      <c r="BC211" s="31">
        <v>0.145</v>
      </c>
      <c r="BD211" s="32">
        <v>0.162</v>
      </c>
      <c r="BE211" s="31">
        <v>0.128</v>
      </c>
      <c r="BF211" s="31">
        <v>0.172</v>
      </c>
      <c r="BG211" s="31">
        <v>0.184</v>
      </c>
      <c r="BH211" s="31">
        <v>0.128</v>
      </c>
      <c r="BI211" s="31">
        <v>0.135</v>
      </c>
      <c r="BJ211" s="31">
        <v>0.146</v>
      </c>
      <c r="BK211" s="31">
        <v>0.185</v>
      </c>
      <c r="BL211" s="34"/>
      <c r="BM211" s="34"/>
      <c r="BN211" s="34"/>
      <c r="BO211" s="34"/>
      <c r="BP211" s="34"/>
      <c r="BQ211" s="35">
        <f t="shared" si="1"/>
        <v>8</v>
      </c>
      <c r="BR211" s="101">
        <v>1.4432876248808224</v>
      </c>
      <c r="BS211" s="102">
        <v>0.27939985689343727</v>
      </c>
      <c r="BT211" s="103">
        <v>0.6226017993943379</v>
      </c>
      <c r="BU211" s="39">
        <v>0.155</v>
      </c>
      <c r="BV211" s="37">
        <v>3.757864375</v>
      </c>
      <c r="BW211" s="37">
        <v>167.35374962499998</v>
      </c>
      <c r="BX211" s="37">
        <v>28.03128925</v>
      </c>
      <c r="BY211" s="37">
        <v>1.011284125</v>
      </c>
      <c r="BZ211" s="37">
        <v>3.2476332500000002</v>
      </c>
      <c r="CA211" s="37">
        <v>688351.93291125</v>
      </c>
      <c r="CB211" s="37">
        <v>1248.5859529999998</v>
      </c>
      <c r="CC211" s="37">
        <v>0.94030375</v>
      </c>
      <c r="CD211" s="37">
        <v>2.7048585000000003</v>
      </c>
      <c r="CE211" s="37">
        <v>1854.478098625</v>
      </c>
      <c r="CF211" s="37">
        <v>96.88451675</v>
      </c>
      <c r="CG211" s="37">
        <v>1.09302375</v>
      </c>
      <c r="CH211" s="37">
        <v>3.3007846250000004</v>
      </c>
      <c r="CI211" s="37">
        <v>1113.277909875</v>
      </c>
      <c r="CJ211" s="2">
        <v>67.52136800000001</v>
      </c>
      <c r="CK211" s="2">
        <v>1.03266325</v>
      </c>
      <c r="CL211" s="2">
        <v>3.013190125</v>
      </c>
      <c r="CM211" s="29">
        <f t="shared" si="2"/>
        <v>4.142857143</v>
      </c>
      <c r="CN211" s="30">
        <f t="shared" si="3"/>
        <v>4.555555556</v>
      </c>
      <c r="CO211" s="2">
        <v>6.0</v>
      </c>
      <c r="CP211" s="2">
        <v>2.0</v>
      </c>
      <c r="CQ211" s="2">
        <v>2.0</v>
      </c>
      <c r="CR211" s="2">
        <v>1.0</v>
      </c>
      <c r="CS211" s="2">
        <v>6.0</v>
      </c>
      <c r="CT211" s="2">
        <v>6.0</v>
      </c>
      <c r="CU211" s="2">
        <v>6.0</v>
      </c>
      <c r="CV211" s="2">
        <v>6.0</v>
      </c>
      <c r="CW211" s="2">
        <v>6.0</v>
      </c>
      <c r="CX211" s="2">
        <f t="shared" si="4"/>
        <v>10</v>
      </c>
      <c r="CY211" s="126" t="str">
        <f t="shared" si="60"/>
        <v>1</v>
      </c>
      <c r="CZ211" s="126" t="str">
        <f t="shared" si="6"/>
        <v>1</v>
      </c>
      <c r="DA211" s="2">
        <f t="shared" si="7"/>
        <v>3</v>
      </c>
      <c r="DB211" s="126" t="str">
        <f t="shared" si="63"/>
        <v>1</v>
      </c>
      <c r="DC211" s="126" t="str">
        <f t="shared" si="8"/>
        <v>0</v>
      </c>
      <c r="DD211" s="2">
        <v>1.0</v>
      </c>
      <c r="DE211" s="2">
        <v>2.0</v>
      </c>
      <c r="DF211" s="2">
        <v>1.0</v>
      </c>
      <c r="DG211" s="2">
        <v>2.0</v>
      </c>
      <c r="DH211" s="2">
        <v>1.0</v>
      </c>
      <c r="DI211" s="2">
        <v>2.0</v>
      </c>
      <c r="DJ211" s="2">
        <v>1.0</v>
      </c>
      <c r="DK211" s="2">
        <v>2.0</v>
      </c>
      <c r="DL211" s="2">
        <v>2.0</v>
      </c>
      <c r="DM211" s="2">
        <v>3.0</v>
      </c>
      <c r="DN211" s="2">
        <v>2.0</v>
      </c>
      <c r="DO211" s="2">
        <v>3.0</v>
      </c>
      <c r="DP211" s="2">
        <v>0.0</v>
      </c>
      <c r="DQ211" s="2">
        <v>1.0</v>
      </c>
      <c r="DR211" s="2">
        <v>0.0</v>
      </c>
      <c r="DS211" s="2">
        <v>1.0</v>
      </c>
      <c r="DT211" s="2">
        <v>0.0</v>
      </c>
      <c r="DU211" s="2">
        <v>1.0</v>
      </c>
      <c r="DV211" s="2">
        <v>2.0</v>
      </c>
      <c r="DW211" s="2">
        <v>3.0</v>
      </c>
      <c r="DX211" s="2">
        <v>1.0</v>
      </c>
      <c r="DY211" s="2">
        <v>2.0</v>
      </c>
      <c r="DZ211" s="2">
        <v>1.0</v>
      </c>
      <c r="EA211" s="2">
        <v>2.0</v>
      </c>
      <c r="EB211" s="2">
        <v>1.0</v>
      </c>
      <c r="EC211" s="2">
        <v>2.0</v>
      </c>
      <c r="ED211" s="2">
        <v>2.0</v>
      </c>
      <c r="EE211" s="2">
        <v>3.0</v>
      </c>
      <c r="EF211" s="2">
        <v>2.0</v>
      </c>
      <c r="EG211" s="2">
        <v>3.0</v>
      </c>
      <c r="EH211" s="2">
        <v>2.0</v>
      </c>
      <c r="EI211" s="2">
        <v>3.0</v>
      </c>
      <c r="EJ211" s="2" t="s">
        <v>238</v>
      </c>
      <c r="EK211" s="2" t="s">
        <v>526</v>
      </c>
      <c r="EL211" s="2">
        <v>3.0</v>
      </c>
      <c r="EM211" s="2">
        <v>1.0</v>
      </c>
      <c r="EN211" s="2">
        <v>0.0</v>
      </c>
      <c r="EO211" s="2">
        <v>0.0</v>
      </c>
      <c r="EP211" s="2">
        <v>1.0</v>
      </c>
      <c r="EQ211" s="2">
        <v>1.0</v>
      </c>
      <c r="ER211" s="2">
        <v>1.0</v>
      </c>
      <c r="ES211" s="2"/>
      <c r="ET211" s="2"/>
      <c r="EU211" s="2"/>
      <c r="EV211" s="2"/>
      <c r="EW211" s="2">
        <v>1.0</v>
      </c>
      <c r="EX211" s="2" t="s">
        <v>201</v>
      </c>
      <c r="EY211" s="128">
        <v>40544.0</v>
      </c>
      <c r="EZ211" s="2" t="s">
        <v>214</v>
      </c>
      <c r="FA211" s="129"/>
      <c r="FB211" s="2" t="s">
        <v>713</v>
      </c>
      <c r="FC211" s="2" t="s">
        <v>205</v>
      </c>
      <c r="FD211" s="2" t="s">
        <v>205</v>
      </c>
      <c r="FE211" s="2">
        <v>0.0</v>
      </c>
      <c r="FF211" s="2">
        <v>0.0</v>
      </c>
      <c r="FG211" s="2">
        <v>0.0</v>
      </c>
      <c r="FH211" s="2">
        <v>0.0</v>
      </c>
      <c r="FI211" s="2">
        <v>1.0</v>
      </c>
      <c r="FJ211" s="2">
        <v>0.0</v>
      </c>
      <c r="FK211" s="2">
        <v>1.0</v>
      </c>
      <c r="FL211" s="2"/>
      <c r="FM211" s="2" t="s">
        <v>205</v>
      </c>
      <c r="FN211" s="2">
        <v>0.0</v>
      </c>
      <c r="FO211" s="2">
        <v>0.0</v>
      </c>
      <c r="FP211" s="2">
        <v>0.0</v>
      </c>
      <c r="FQ211" s="2">
        <v>0.0</v>
      </c>
      <c r="FR211" s="2">
        <v>0.0</v>
      </c>
      <c r="FS211" s="2">
        <v>0.0</v>
      </c>
      <c r="FT211" s="2">
        <v>1.0</v>
      </c>
      <c r="FU211" s="2"/>
      <c r="FV211" s="2" t="s">
        <v>206</v>
      </c>
      <c r="FW211" s="2">
        <v>1.0</v>
      </c>
      <c r="FX211" s="2">
        <v>0.0</v>
      </c>
      <c r="FY211" s="2">
        <v>1.0</v>
      </c>
      <c r="FZ211" s="2">
        <v>0.0</v>
      </c>
      <c r="GA211" s="2">
        <v>2.0</v>
      </c>
      <c r="GB211" s="2" t="s">
        <v>270</v>
      </c>
      <c r="GC211" s="2" t="s">
        <v>263</v>
      </c>
      <c r="GD211" s="2">
        <v>4.0</v>
      </c>
      <c r="GE211" s="2"/>
      <c r="GF211" s="2" t="s">
        <v>209</v>
      </c>
      <c r="GG211" s="2"/>
      <c r="GH211" s="37">
        <v>5.0</v>
      </c>
      <c r="GI211" s="37">
        <v>3.0</v>
      </c>
      <c r="GJ211" s="37">
        <v>1.0</v>
      </c>
      <c r="GK211" s="37">
        <v>1.0</v>
      </c>
      <c r="GL211" s="37">
        <f t="shared" si="66"/>
        <v>8</v>
      </c>
      <c r="GM211" s="37">
        <f t="shared" si="67"/>
        <v>2</v>
      </c>
    </row>
    <row r="212" ht="15.75" customHeight="1">
      <c r="A212" s="1">
        <v>263.0</v>
      </c>
      <c r="B212" s="2" t="s">
        <v>212</v>
      </c>
      <c r="C212" s="2"/>
      <c r="D212" s="2" t="s">
        <v>236</v>
      </c>
      <c r="E212" s="2" t="s">
        <v>745</v>
      </c>
      <c r="F212" s="2">
        <v>2.0</v>
      </c>
      <c r="G212" s="2" t="s">
        <v>214</v>
      </c>
      <c r="H212" s="2" t="s">
        <v>707</v>
      </c>
      <c r="I212" s="2">
        <v>0.0</v>
      </c>
      <c r="J212" s="2">
        <v>11.0</v>
      </c>
      <c r="K212" s="2" t="s">
        <v>733</v>
      </c>
      <c r="L212" s="82">
        <v>87172.0</v>
      </c>
      <c r="M212" s="2">
        <v>12453.1</v>
      </c>
      <c r="N212" s="29">
        <v>1.9110085334355096</v>
      </c>
      <c r="O212" s="30">
        <v>0.33671166378946804</v>
      </c>
      <c r="P212" s="30">
        <v>0.4170060246810687</v>
      </c>
      <c r="Q212" s="2">
        <v>3.666667</v>
      </c>
      <c r="R212" s="2">
        <v>364463.566667</v>
      </c>
      <c r="S212" s="2">
        <v>1032.06758</v>
      </c>
      <c r="T212" s="2">
        <v>0.974582</v>
      </c>
      <c r="U212" s="2">
        <v>2.779239</v>
      </c>
      <c r="V212" s="2">
        <v>2656.144444</v>
      </c>
      <c r="W212" s="2">
        <v>120.478175</v>
      </c>
      <c r="X212" s="2">
        <v>1.11573</v>
      </c>
      <c r="Y212" s="2">
        <v>3.352131</v>
      </c>
      <c r="Z212" s="2">
        <v>275.533333</v>
      </c>
      <c r="AA212" s="2">
        <v>38.493294</v>
      </c>
      <c r="AB212" s="2">
        <v>1.062596</v>
      </c>
      <c r="AC212" s="2">
        <v>3.172007</v>
      </c>
      <c r="AD212" s="2">
        <v>1958.761111</v>
      </c>
      <c r="AE212" s="2">
        <v>95.801477</v>
      </c>
      <c r="AF212" s="2">
        <v>1.065927</v>
      </c>
      <c r="AG212" s="2">
        <v>3.009152</v>
      </c>
      <c r="AH212" s="31">
        <v>0.127</v>
      </c>
      <c r="AI212" s="40">
        <v>5.937539583608678</v>
      </c>
      <c r="AJ212" s="41">
        <v>0.3054311763872848</v>
      </c>
      <c r="AK212" s="41">
        <v>0.661611101243677</v>
      </c>
      <c r="AL212" s="37">
        <v>3.595745</v>
      </c>
      <c r="AM212" s="37">
        <v>508936.910638</v>
      </c>
      <c r="AN212" s="37">
        <v>1204.428981</v>
      </c>
      <c r="AO212" s="37">
        <v>0.947505</v>
      </c>
      <c r="AP212" s="37">
        <v>2.679931</v>
      </c>
      <c r="AQ212" s="37">
        <v>1997.919149</v>
      </c>
      <c r="AR212" s="37">
        <v>102.705981</v>
      </c>
      <c r="AS212" s="37">
        <v>1.104242</v>
      </c>
      <c r="AT212" s="37">
        <v>3.313848</v>
      </c>
      <c r="AU212" s="37">
        <v>1226.321277</v>
      </c>
      <c r="AV212" s="37">
        <v>30.021877</v>
      </c>
      <c r="AW212" s="37">
        <v>3.236213</v>
      </c>
      <c r="AX212" s="37">
        <v>1.039582</v>
      </c>
      <c r="AY212" s="37">
        <v>186.108511</v>
      </c>
      <c r="AZ212" s="37">
        <v>73.891497</v>
      </c>
      <c r="BA212" s="37">
        <v>1.03809</v>
      </c>
      <c r="BB212" s="37">
        <v>3.018035</v>
      </c>
      <c r="BC212" s="31">
        <v>0.143</v>
      </c>
      <c r="BD212" s="32">
        <v>0.162</v>
      </c>
      <c r="BE212" s="31">
        <v>0.127</v>
      </c>
      <c r="BF212" s="31">
        <v>0.174</v>
      </c>
      <c r="BG212" s="31">
        <v>0.162</v>
      </c>
      <c r="BH212" s="31">
        <v>0.191</v>
      </c>
      <c r="BI212" s="34"/>
      <c r="BJ212" s="34"/>
      <c r="BK212" s="34"/>
      <c r="BL212" s="34"/>
      <c r="BM212" s="34"/>
      <c r="BN212" s="34"/>
      <c r="BO212" s="34"/>
      <c r="BP212" s="34"/>
      <c r="BQ212" s="35">
        <f t="shared" si="1"/>
        <v>5</v>
      </c>
      <c r="BR212" s="101">
        <v>1.2222707391978502</v>
      </c>
      <c r="BS212" s="102">
        <v>0.26010190497387936</v>
      </c>
      <c r="BT212" s="103">
        <v>0.6588228750473707</v>
      </c>
      <c r="BU212" s="39">
        <v>0.163</v>
      </c>
      <c r="BV212" s="37">
        <v>3.7801224000000007</v>
      </c>
      <c r="BW212" s="37">
        <v>181.0372802</v>
      </c>
      <c r="BX212" s="37">
        <v>27.386180000000003</v>
      </c>
      <c r="BY212" s="37">
        <v>0.9899684000000001</v>
      </c>
      <c r="BZ212" s="37">
        <v>3.2729212000000003</v>
      </c>
      <c r="CA212" s="37">
        <v>994165.7298580001</v>
      </c>
      <c r="CB212" s="37">
        <v>1270.3497242</v>
      </c>
      <c r="CC212" s="37">
        <v>0.9718766000000001</v>
      </c>
      <c r="CD212" s="37">
        <v>2.7171446</v>
      </c>
      <c r="CE212" s="37">
        <v>2370.1573524</v>
      </c>
      <c r="CF212" s="37">
        <v>108.28438820000001</v>
      </c>
      <c r="CG212" s="37">
        <v>1.1108324</v>
      </c>
      <c r="CH212" s="37">
        <v>3.3269252000000002</v>
      </c>
      <c r="CI212" s="37">
        <v>1246.9886554</v>
      </c>
      <c r="CJ212" s="2">
        <v>68.15092920000001</v>
      </c>
      <c r="CK212" s="2">
        <v>1.0373706</v>
      </c>
      <c r="CL212" s="2">
        <v>3.0261296</v>
      </c>
      <c r="CM212" s="29">
        <f t="shared" si="2"/>
        <v>2.142857143</v>
      </c>
      <c r="CN212" s="30">
        <f t="shared" si="3"/>
        <v>2.111111111</v>
      </c>
      <c r="CO212" s="2">
        <v>1.0</v>
      </c>
      <c r="CP212" s="2">
        <v>2.0</v>
      </c>
      <c r="CQ212" s="2">
        <v>6.0</v>
      </c>
      <c r="CR212" s="2">
        <v>1.0</v>
      </c>
      <c r="CS212" s="2">
        <v>1.0</v>
      </c>
      <c r="CT212" s="2">
        <v>2.0</v>
      </c>
      <c r="CU212" s="2">
        <v>2.0</v>
      </c>
      <c r="CV212" s="2">
        <v>3.0</v>
      </c>
      <c r="CW212" s="2">
        <v>1.0</v>
      </c>
      <c r="CX212" s="2">
        <f t="shared" si="4"/>
        <v>4</v>
      </c>
      <c r="CY212" s="126" t="str">
        <f t="shared" si="60"/>
        <v>0</v>
      </c>
      <c r="CZ212" s="126" t="str">
        <f t="shared" si="6"/>
        <v>0</v>
      </c>
      <c r="DA212" s="2">
        <f t="shared" si="7"/>
        <v>3</v>
      </c>
      <c r="DB212" s="126" t="str">
        <f t="shared" si="63"/>
        <v>1</v>
      </c>
      <c r="DC212" s="126" t="str">
        <f t="shared" si="8"/>
        <v>0</v>
      </c>
      <c r="DD212" s="2">
        <v>1.0</v>
      </c>
      <c r="DE212" s="2">
        <v>2.0</v>
      </c>
      <c r="DF212" s="2">
        <v>0.0</v>
      </c>
      <c r="DG212" s="2">
        <v>1.0</v>
      </c>
      <c r="DH212" s="2">
        <v>1.0</v>
      </c>
      <c r="DI212" s="2">
        <v>2.0</v>
      </c>
      <c r="DJ212" s="2">
        <v>1.0</v>
      </c>
      <c r="DK212" s="2">
        <v>2.0</v>
      </c>
      <c r="DL212" s="2">
        <v>0.0</v>
      </c>
      <c r="DM212" s="2">
        <v>1.0</v>
      </c>
      <c r="DN212" s="2">
        <v>0.0</v>
      </c>
      <c r="DO212" s="2">
        <v>1.0</v>
      </c>
      <c r="DP212" s="2">
        <v>0.0</v>
      </c>
      <c r="DQ212" s="2">
        <v>1.0</v>
      </c>
      <c r="DR212" s="2">
        <v>1.0</v>
      </c>
      <c r="DS212" s="2">
        <v>2.0</v>
      </c>
      <c r="DT212" s="2">
        <v>0.0</v>
      </c>
      <c r="DU212" s="2">
        <v>1.0</v>
      </c>
      <c r="DV212" s="2">
        <v>0.0</v>
      </c>
      <c r="DW212" s="2">
        <v>1.0</v>
      </c>
      <c r="DX212" s="2">
        <v>1.0</v>
      </c>
      <c r="DY212" s="2">
        <v>2.0</v>
      </c>
      <c r="DZ212" s="2">
        <v>1.0</v>
      </c>
      <c r="EA212" s="2">
        <v>2.0</v>
      </c>
      <c r="EB212" s="2">
        <v>1.0</v>
      </c>
      <c r="EC212" s="2">
        <v>2.0</v>
      </c>
      <c r="ED212" s="2">
        <v>1.0</v>
      </c>
      <c r="EE212" s="2">
        <v>2.0</v>
      </c>
      <c r="EF212" s="2">
        <v>1.0</v>
      </c>
      <c r="EG212" s="2">
        <v>2.0</v>
      </c>
      <c r="EH212" s="2">
        <v>0.0</v>
      </c>
      <c r="EI212" s="2">
        <v>1.0</v>
      </c>
      <c r="EJ212" s="2" t="s">
        <v>199</v>
      </c>
      <c r="EK212" s="2" t="s">
        <v>526</v>
      </c>
      <c r="EL212" s="2">
        <v>4.0</v>
      </c>
      <c r="EM212" s="2">
        <v>2.0</v>
      </c>
      <c r="EN212" s="2">
        <v>0.0</v>
      </c>
      <c r="EO212" s="2">
        <v>0.0</v>
      </c>
      <c r="EP212" s="2">
        <v>1.0</v>
      </c>
      <c r="EQ212" s="2">
        <v>1.0</v>
      </c>
      <c r="ER212" s="2">
        <v>0.0</v>
      </c>
      <c r="ES212" s="2">
        <v>0.0</v>
      </c>
      <c r="ET212" s="2">
        <v>0.0</v>
      </c>
      <c r="EU212" s="2">
        <v>1.0</v>
      </c>
      <c r="EV212" s="2"/>
      <c r="EW212" s="2">
        <v>1.0</v>
      </c>
      <c r="EX212" s="2" t="s">
        <v>201</v>
      </c>
      <c r="EY212" s="128">
        <v>40452.0</v>
      </c>
      <c r="EZ212" s="2" t="s">
        <v>214</v>
      </c>
      <c r="FA212" s="2" t="s">
        <v>262</v>
      </c>
      <c r="FB212" s="2" t="s">
        <v>713</v>
      </c>
      <c r="FC212" s="2" t="s">
        <v>205</v>
      </c>
      <c r="FD212" s="2" t="s">
        <v>205</v>
      </c>
      <c r="FE212" s="2">
        <v>0.0</v>
      </c>
      <c r="FF212" s="2">
        <v>0.0</v>
      </c>
      <c r="FG212" s="2">
        <v>1.0</v>
      </c>
      <c r="FH212" s="2">
        <v>1.0</v>
      </c>
      <c r="FI212" s="2">
        <v>1.0</v>
      </c>
      <c r="FJ212" s="2">
        <v>0.0</v>
      </c>
      <c r="FK212" s="2">
        <v>1.0</v>
      </c>
      <c r="FL212" s="2"/>
      <c r="FM212" s="2" t="s">
        <v>205</v>
      </c>
      <c r="FN212" s="2">
        <v>0.0</v>
      </c>
      <c r="FO212" s="2">
        <v>0.0</v>
      </c>
      <c r="FP212" s="2">
        <v>1.0</v>
      </c>
      <c r="FQ212" s="2">
        <v>1.0</v>
      </c>
      <c r="FR212" s="2">
        <v>1.0</v>
      </c>
      <c r="FS212" s="2">
        <v>0.0</v>
      </c>
      <c r="FT212" s="2">
        <v>1.0</v>
      </c>
      <c r="FU212" s="2"/>
      <c r="FV212" s="2" t="s">
        <v>206</v>
      </c>
      <c r="FW212" s="2">
        <v>1.0</v>
      </c>
      <c r="FX212" s="2">
        <v>0.0</v>
      </c>
      <c r="FY212" s="2">
        <v>1.0</v>
      </c>
      <c r="FZ212" s="2">
        <v>0.0</v>
      </c>
      <c r="GA212" s="2">
        <v>2.0</v>
      </c>
      <c r="GB212" s="2" t="s">
        <v>270</v>
      </c>
      <c r="GC212" s="2" t="s">
        <v>243</v>
      </c>
      <c r="GD212" s="2">
        <v>4.0</v>
      </c>
      <c r="GE212" s="2"/>
      <c r="GF212" s="2" t="s">
        <v>209</v>
      </c>
      <c r="GG212" s="2"/>
      <c r="GH212" s="37">
        <v>2.0</v>
      </c>
      <c r="GI212" s="37">
        <v>1.0</v>
      </c>
      <c r="GJ212" s="37">
        <v>3.0</v>
      </c>
      <c r="GK212" s="37">
        <v>1.0</v>
      </c>
      <c r="GL212" s="37">
        <f t="shared" si="66"/>
        <v>3</v>
      </c>
      <c r="GM212" s="37">
        <f t="shared" si="67"/>
        <v>4</v>
      </c>
    </row>
    <row r="213" ht="15.75" customHeight="1">
      <c r="A213" s="1">
        <v>264.0</v>
      </c>
      <c r="B213" s="2" t="s">
        <v>352</v>
      </c>
      <c r="C213" s="2" t="s">
        <v>341</v>
      </c>
      <c r="D213" s="2" t="s">
        <v>240</v>
      </c>
      <c r="E213" s="2" t="s">
        <v>746</v>
      </c>
      <c r="F213" s="2">
        <v>1.0</v>
      </c>
      <c r="G213" s="2" t="s">
        <v>706</v>
      </c>
      <c r="H213" s="2" t="s">
        <v>707</v>
      </c>
      <c r="I213" s="2">
        <v>0.0</v>
      </c>
      <c r="J213" s="2">
        <v>11.0</v>
      </c>
      <c r="K213" s="2" t="s">
        <v>747</v>
      </c>
      <c r="L213" s="82">
        <v>58907.0</v>
      </c>
      <c r="M213" s="2">
        <v>8415.3</v>
      </c>
      <c r="N213" s="29">
        <v>1.5904901047989648</v>
      </c>
      <c r="O213" s="30">
        <v>0.23409175195823873</v>
      </c>
      <c r="P213" s="30">
        <v>0.3451041197422262</v>
      </c>
      <c r="Q213" s="2">
        <v>3.47</v>
      </c>
      <c r="R213" s="2">
        <v>117141.36</v>
      </c>
      <c r="S213" s="2">
        <v>981.555976</v>
      </c>
      <c r="T213" s="2">
        <v>0.925833</v>
      </c>
      <c r="U213" s="2">
        <v>2.741101</v>
      </c>
      <c r="V213" s="2">
        <v>1214.64</v>
      </c>
      <c r="W213" s="2">
        <v>75.136796</v>
      </c>
      <c r="X213" s="2">
        <v>1.110388</v>
      </c>
      <c r="Y213" s="2">
        <v>3.254304</v>
      </c>
      <c r="Z213" s="2">
        <v>312.855</v>
      </c>
      <c r="AA213" s="2">
        <v>36.328992</v>
      </c>
      <c r="AB213" s="2">
        <v>1.07234</v>
      </c>
      <c r="AC213" s="2">
        <v>3.101952</v>
      </c>
      <c r="AD213" s="2">
        <v>2128.39</v>
      </c>
      <c r="AE213" s="2">
        <v>82.087738</v>
      </c>
      <c r="AF213" s="2">
        <v>1.058481</v>
      </c>
      <c r="AG213" s="2">
        <v>2.880692</v>
      </c>
      <c r="AH213" s="31">
        <v>0.137</v>
      </c>
      <c r="AI213" s="40">
        <v>4.594581997557723</v>
      </c>
      <c r="AJ213" s="41">
        <v>0.26576200946626105</v>
      </c>
      <c r="AK213" s="41">
        <v>0.5662338853373118</v>
      </c>
      <c r="AL213" s="37">
        <v>3.175</v>
      </c>
      <c r="AM213" s="37">
        <v>500243.879167</v>
      </c>
      <c r="AN213" s="37">
        <v>1179.635179</v>
      </c>
      <c r="AO213" s="37">
        <v>0.94692</v>
      </c>
      <c r="AP213" s="37">
        <v>2.665934</v>
      </c>
      <c r="AQ213" s="37">
        <v>1405.872917</v>
      </c>
      <c r="AR213" s="37">
        <v>76.314754</v>
      </c>
      <c r="AS213" s="37">
        <v>1.128525</v>
      </c>
      <c r="AT213" s="37">
        <v>3.267814</v>
      </c>
      <c r="AU213" s="37">
        <v>1747.195833</v>
      </c>
      <c r="AV213" s="37">
        <v>29.467434</v>
      </c>
      <c r="AW213" s="37">
        <v>3.197176</v>
      </c>
      <c r="AX213" s="37">
        <v>1.065775</v>
      </c>
      <c r="AY213" s="37">
        <v>258.9</v>
      </c>
      <c r="AZ213" s="37">
        <v>67.15362</v>
      </c>
      <c r="BA213" s="37">
        <v>1.047573</v>
      </c>
      <c r="BB213" s="37">
        <v>2.910742</v>
      </c>
      <c r="BC213" s="31">
        <v>0.153</v>
      </c>
      <c r="BD213" s="32">
        <v>0.162</v>
      </c>
      <c r="BE213" s="31">
        <v>0.137</v>
      </c>
      <c r="BF213" s="31">
        <v>0.134</v>
      </c>
      <c r="BG213" s="31">
        <v>0.178</v>
      </c>
      <c r="BH213" s="31">
        <v>0.112</v>
      </c>
      <c r="BI213" s="34"/>
      <c r="BJ213" s="34"/>
      <c r="BK213" s="34"/>
      <c r="BL213" s="34"/>
      <c r="BM213" s="34"/>
      <c r="BN213" s="34"/>
      <c r="BO213" s="34"/>
      <c r="BP213" s="34"/>
      <c r="BQ213" s="35">
        <f t="shared" si="1"/>
        <v>5</v>
      </c>
      <c r="BR213" s="101">
        <v>1.5990607158817676</v>
      </c>
      <c r="BS213" s="102">
        <v>0.2916475564352442</v>
      </c>
      <c r="BT213" s="103">
        <v>0.733175196539623</v>
      </c>
      <c r="BU213" s="39">
        <v>0.145</v>
      </c>
      <c r="BV213" s="37">
        <v>3.8978472</v>
      </c>
      <c r="BW213" s="37">
        <v>148.8235068</v>
      </c>
      <c r="BX213" s="37">
        <v>28.635952799999995</v>
      </c>
      <c r="BY213" s="37">
        <v>0.9966872</v>
      </c>
      <c r="BZ213" s="37">
        <v>3.2895844</v>
      </c>
      <c r="CA213" s="37">
        <v>923821.6387922</v>
      </c>
      <c r="CB213" s="37">
        <v>1266.7069480000002</v>
      </c>
      <c r="CC213" s="37">
        <v>0.9738896</v>
      </c>
      <c r="CD213" s="37">
        <v>2.7150882000000003</v>
      </c>
      <c r="CE213" s="37">
        <v>2538.2553851999996</v>
      </c>
      <c r="CF213" s="37">
        <v>114.88794500000002</v>
      </c>
      <c r="CG213" s="37">
        <v>1.1080918</v>
      </c>
      <c r="CH213" s="37">
        <v>3.3339012000000006</v>
      </c>
      <c r="CI213" s="37">
        <v>1079.4824232</v>
      </c>
      <c r="CJ213" s="2">
        <v>71.1712972</v>
      </c>
      <c r="CK213" s="2">
        <v>1.0415644</v>
      </c>
      <c r="CL213" s="2">
        <v>3.0541484</v>
      </c>
      <c r="CM213" s="29">
        <f t="shared" si="2"/>
        <v>4.428571429</v>
      </c>
      <c r="CN213" s="30">
        <f t="shared" si="3"/>
        <v>4.777777778</v>
      </c>
      <c r="CO213" s="2">
        <v>6.0</v>
      </c>
      <c r="CP213" s="2">
        <v>4.0</v>
      </c>
      <c r="CQ213" s="2">
        <v>4.0</v>
      </c>
      <c r="CR213" s="2">
        <v>2.0</v>
      </c>
      <c r="CS213" s="2">
        <v>6.0</v>
      </c>
      <c r="CT213" s="2">
        <v>4.0</v>
      </c>
      <c r="CU213" s="2">
        <v>5.0</v>
      </c>
      <c r="CV213" s="2">
        <v>6.0</v>
      </c>
      <c r="CW213" s="2">
        <v>6.0</v>
      </c>
      <c r="CX213" s="2">
        <f t="shared" si="4"/>
        <v>8</v>
      </c>
      <c r="CY213" s="126" t="str">
        <f t="shared" si="60"/>
        <v>0</v>
      </c>
      <c r="CZ213" s="126" t="str">
        <f t="shared" si="6"/>
        <v>0</v>
      </c>
      <c r="DA213" s="2">
        <f t="shared" si="7"/>
        <v>3</v>
      </c>
      <c r="DB213" s="126" t="str">
        <f t="shared" si="63"/>
        <v>1</v>
      </c>
      <c r="DC213" s="126" t="str">
        <f t="shared" si="8"/>
        <v>0</v>
      </c>
      <c r="DD213" s="2">
        <v>0.0</v>
      </c>
      <c r="DE213" s="2">
        <v>1.0</v>
      </c>
      <c r="DF213" s="2">
        <v>1.0</v>
      </c>
      <c r="DG213" s="2">
        <v>2.0</v>
      </c>
      <c r="DH213" s="2">
        <v>1.0</v>
      </c>
      <c r="DI213" s="2">
        <v>2.0</v>
      </c>
      <c r="DJ213" s="2">
        <v>1.0</v>
      </c>
      <c r="DK213" s="2">
        <v>2.0</v>
      </c>
      <c r="DL213" s="2">
        <v>0.0</v>
      </c>
      <c r="DM213" s="2">
        <v>1.0</v>
      </c>
      <c r="DN213" s="2">
        <v>1.0</v>
      </c>
      <c r="DO213" s="2">
        <v>2.0</v>
      </c>
      <c r="DP213" s="2">
        <v>2.0</v>
      </c>
      <c r="DQ213" s="2">
        <v>3.0</v>
      </c>
      <c r="DR213" s="2">
        <v>0.0</v>
      </c>
      <c r="DS213" s="2">
        <v>1.0</v>
      </c>
      <c r="DT213" s="2">
        <v>0.0</v>
      </c>
      <c r="DU213" s="2">
        <v>1.0</v>
      </c>
      <c r="DV213" s="2">
        <v>2.0</v>
      </c>
      <c r="DW213" s="2">
        <v>3.0</v>
      </c>
      <c r="DX213" s="2">
        <v>1.0</v>
      </c>
      <c r="DY213" s="2">
        <v>2.0</v>
      </c>
      <c r="DZ213" s="2">
        <v>1.0</v>
      </c>
      <c r="EA213" s="2">
        <v>2.0</v>
      </c>
      <c r="EB213" s="2">
        <v>1.0</v>
      </c>
      <c r="EC213" s="2">
        <v>2.0</v>
      </c>
      <c r="ED213" s="2">
        <v>2.0</v>
      </c>
      <c r="EE213" s="2">
        <v>3.0</v>
      </c>
      <c r="EF213" s="2">
        <v>2.0</v>
      </c>
      <c r="EG213" s="2">
        <v>3.0</v>
      </c>
      <c r="EH213" s="2">
        <v>2.0</v>
      </c>
      <c r="EI213" s="2">
        <v>3.0</v>
      </c>
      <c r="EJ213" s="2" t="s">
        <v>199</v>
      </c>
      <c r="EK213" s="2" t="s">
        <v>709</v>
      </c>
      <c r="EL213" s="2">
        <v>4.0</v>
      </c>
      <c r="EM213" s="2">
        <v>2.0</v>
      </c>
      <c r="EN213" s="2">
        <v>0.0</v>
      </c>
      <c r="EO213" s="2">
        <v>0.0</v>
      </c>
      <c r="EP213" s="2">
        <v>1.0</v>
      </c>
      <c r="EQ213" s="2">
        <v>1.0</v>
      </c>
      <c r="ER213" s="2">
        <v>0.0</v>
      </c>
      <c r="ES213" s="2">
        <v>1.0</v>
      </c>
      <c r="ET213" s="2">
        <v>0.0</v>
      </c>
      <c r="EU213" s="2">
        <v>0.0</v>
      </c>
      <c r="EV213" s="2"/>
      <c r="EW213" s="2">
        <v>2.0</v>
      </c>
      <c r="EX213" s="2" t="s">
        <v>201</v>
      </c>
      <c r="EY213" s="128">
        <v>40664.0</v>
      </c>
      <c r="EZ213" s="2" t="s">
        <v>706</v>
      </c>
      <c r="FA213" s="2" t="s">
        <v>262</v>
      </c>
      <c r="FB213" s="2" t="s">
        <v>713</v>
      </c>
      <c r="FC213" s="2" t="s">
        <v>205</v>
      </c>
      <c r="FD213" s="2" t="s">
        <v>205</v>
      </c>
      <c r="FE213" s="2">
        <v>0.0</v>
      </c>
      <c r="FF213" s="2">
        <v>0.0</v>
      </c>
      <c r="FG213" s="2">
        <v>0.0</v>
      </c>
      <c r="FH213" s="2">
        <v>0.0</v>
      </c>
      <c r="FI213" s="2">
        <v>0.0</v>
      </c>
      <c r="FJ213" s="2">
        <v>0.0</v>
      </c>
      <c r="FK213" s="2">
        <v>1.0</v>
      </c>
      <c r="FL213" s="2"/>
      <c r="FM213" s="2" t="s">
        <v>205</v>
      </c>
      <c r="FN213" s="2">
        <v>0.0</v>
      </c>
      <c r="FO213" s="2">
        <v>0.0</v>
      </c>
      <c r="FP213" s="2">
        <v>0.0</v>
      </c>
      <c r="FQ213" s="2">
        <v>0.0</v>
      </c>
      <c r="FR213" s="2">
        <v>0.0</v>
      </c>
      <c r="FS213" s="2">
        <v>0.0</v>
      </c>
      <c r="FT213" s="2">
        <v>1.0</v>
      </c>
      <c r="FU213" s="2"/>
      <c r="FV213" s="2" t="s">
        <v>280</v>
      </c>
      <c r="FW213" s="2">
        <v>0.0</v>
      </c>
      <c r="FX213" s="2">
        <v>1.0</v>
      </c>
      <c r="FY213" s="2">
        <v>0.0</v>
      </c>
      <c r="FZ213" s="2">
        <v>1.0</v>
      </c>
      <c r="GA213" s="2">
        <v>2.0</v>
      </c>
      <c r="GB213" s="2" t="s">
        <v>270</v>
      </c>
      <c r="GC213" s="2" t="s">
        <v>263</v>
      </c>
      <c r="GD213" s="2">
        <v>2.0</v>
      </c>
      <c r="GE213" s="2"/>
      <c r="GF213" s="2" t="s">
        <v>209</v>
      </c>
      <c r="GG213" s="2"/>
      <c r="GH213" s="37">
        <v>2.0</v>
      </c>
      <c r="GI213" s="37">
        <v>1.0</v>
      </c>
      <c r="GJ213" s="37">
        <v>1.0</v>
      </c>
      <c r="GK213" s="37">
        <v>1.0</v>
      </c>
      <c r="GL213" s="37">
        <f t="shared" si="66"/>
        <v>3</v>
      </c>
      <c r="GM213" s="37">
        <f t="shared" si="67"/>
        <v>2</v>
      </c>
    </row>
    <row r="214" ht="15.75" customHeight="1">
      <c r="A214" s="1">
        <v>265.0</v>
      </c>
      <c r="B214" s="2" t="s">
        <v>643</v>
      </c>
      <c r="C214" s="2"/>
      <c r="D214" s="2" t="s">
        <v>239</v>
      </c>
      <c r="E214" s="2" t="s">
        <v>748</v>
      </c>
      <c r="F214" s="2">
        <v>1.0</v>
      </c>
      <c r="G214" s="2" t="s">
        <v>706</v>
      </c>
      <c r="H214" s="2" t="s">
        <v>707</v>
      </c>
      <c r="I214" s="2">
        <v>0.0</v>
      </c>
      <c r="J214" s="2">
        <v>11.0</v>
      </c>
      <c r="K214" s="2" t="s">
        <v>747</v>
      </c>
      <c r="L214" s="82">
        <v>36850.0</v>
      </c>
      <c r="M214" s="2">
        <v>7370.0</v>
      </c>
      <c r="N214" s="29">
        <v>1.1757070243869425</v>
      </c>
      <c r="O214" s="30">
        <v>0.2683190067315758</v>
      </c>
      <c r="P214" s="30">
        <v>0.38984764681709055</v>
      </c>
      <c r="Q214" s="2">
        <v>3.150628</v>
      </c>
      <c r="R214" s="2">
        <v>122745.774059</v>
      </c>
      <c r="S214" s="2">
        <v>927.19327</v>
      </c>
      <c r="T214" s="2">
        <v>0.919227</v>
      </c>
      <c r="U214" s="2">
        <v>2.700056</v>
      </c>
      <c r="V214" s="2">
        <v>900.322176</v>
      </c>
      <c r="W214" s="2">
        <v>60.416606</v>
      </c>
      <c r="X214" s="2">
        <v>1.127254</v>
      </c>
      <c r="Y214" s="2">
        <v>3.227167</v>
      </c>
      <c r="Z214" s="2">
        <v>345.246862</v>
      </c>
      <c r="AA214" s="2">
        <v>33.343768</v>
      </c>
      <c r="AB214" s="2">
        <v>1.090427</v>
      </c>
      <c r="AC214" s="2">
        <v>3.04137</v>
      </c>
      <c r="AD214" s="2">
        <v>2202.794979</v>
      </c>
      <c r="AE214" s="2">
        <v>74.548882</v>
      </c>
      <c r="AF214" s="2">
        <v>1.051501</v>
      </c>
      <c r="AG214" s="2">
        <v>2.808435</v>
      </c>
      <c r="AH214" s="31">
        <v>0.147</v>
      </c>
      <c r="AI214" s="40">
        <v>4.485836334279458</v>
      </c>
      <c r="AJ214" s="41">
        <v>0.24535003166099392</v>
      </c>
      <c r="AK214" s="41">
        <v>0.496414480225122</v>
      </c>
      <c r="AL214" s="37">
        <v>3.078947</v>
      </c>
      <c r="AM214" s="37">
        <v>320128.37193</v>
      </c>
      <c r="AN214" s="37">
        <v>1137.2987</v>
      </c>
      <c r="AO214" s="37">
        <v>0.933018</v>
      </c>
      <c r="AP214" s="37">
        <v>2.642034</v>
      </c>
      <c r="AQ214" s="37">
        <v>1121.340351</v>
      </c>
      <c r="AR214" s="37">
        <v>66.426497</v>
      </c>
      <c r="AS214" s="37">
        <v>1.132636</v>
      </c>
      <c r="AT214" s="37">
        <v>3.254816</v>
      </c>
      <c r="AU214" s="37">
        <v>2182.426316</v>
      </c>
      <c r="AV214" s="37">
        <v>31.046481</v>
      </c>
      <c r="AW214" s="37">
        <v>3.167546</v>
      </c>
      <c r="AX214" s="37">
        <v>1.089637</v>
      </c>
      <c r="AY214" s="37">
        <v>338.422807</v>
      </c>
      <c r="AZ214" s="37">
        <v>67.485181</v>
      </c>
      <c r="BA214" s="37">
        <v>1.057207</v>
      </c>
      <c r="BB214" s="37">
        <v>2.885074</v>
      </c>
      <c r="BC214" s="31">
        <v>0.148</v>
      </c>
      <c r="BD214" s="32">
        <v>0.162</v>
      </c>
      <c r="BE214" s="31">
        <v>0.147</v>
      </c>
      <c r="BF214" s="31">
        <v>0.15</v>
      </c>
      <c r="BG214" s="31">
        <v>0.178</v>
      </c>
      <c r="BH214" s="31">
        <v>0.18</v>
      </c>
      <c r="BI214" s="31">
        <v>0.112</v>
      </c>
      <c r="BJ214" s="34"/>
      <c r="BK214" s="34"/>
      <c r="BL214" s="34"/>
      <c r="BM214" s="34"/>
      <c r="BN214" s="34"/>
      <c r="BO214" s="34"/>
      <c r="BP214" s="34"/>
      <c r="BQ214" s="35">
        <f t="shared" si="1"/>
        <v>6</v>
      </c>
      <c r="BR214" s="101">
        <v>1.3009847610267384</v>
      </c>
      <c r="BS214" s="102">
        <v>0.2784464468026218</v>
      </c>
      <c r="BT214" s="103">
        <v>0.7468551961963477</v>
      </c>
      <c r="BU214" s="39">
        <v>0.155</v>
      </c>
      <c r="BV214" s="37">
        <v>3.5606826666666667</v>
      </c>
      <c r="BW214" s="37">
        <v>241.397164</v>
      </c>
      <c r="BX214" s="37">
        <v>29.944258666666666</v>
      </c>
      <c r="BY214" s="37">
        <v>1.034994</v>
      </c>
      <c r="BZ214" s="37">
        <v>3.2134381666666663</v>
      </c>
      <c r="CA214" s="37">
        <v>602939.5438226666</v>
      </c>
      <c r="CB214" s="37">
        <v>1224.2600288333333</v>
      </c>
      <c r="CC214" s="37">
        <v>0.9373006666666667</v>
      </c>
      <c r="CD214" s="37">
        <v>2.691126</v>
      </c>
      <c r="CE214" s="37">
        <v>1920.0284071666665</v>
      </c>
      <c r="CF214" s="37">
        <v>96.65124666666667</v>
      </c>
      <c r="CG214" s="37">
        <v>1.1145616666666667</v>
      </c>
      <c r="CH214" s="37">
        <v>3.3060806666666664</v>
      </c>
      <c r="CI214" s="37">
        <v>1448.3807903333334</v>
      </c>
      <c r="CJ214" s="2">
        <v>71.22096499999999</v>
      </c>
      <c r="CK214" s="2">
        <v>1.0437361666666665</v>
      </c>
      <c r="CL214" s="2">
        <v>2.9907423333333334</v>
      </c>
      <c r="CM214" s="29">
        <f t="shared" si="2"/>
        <v>4.571428571</v>
      </c>
      <c r="CN214" s="30">
        <f t="shared" si="3"/>
        <v>4.777777778</v>
      </c>
      <c r="CO214" s="2">
        <v>4.0</v>
      </c>
      <c r="CP214" s="2">
        <v>6.0</v>
      </c>
      <c r="CQ214" s="2">
        <v>6.0</v>
      </c>
      <c r="CR214" s="2">
        <v>5.0</v>
      </c>
      <c r="CS214" s="2">
        <v>4.0</v>
      </c>
      <c r="CT214" s="2">
        <v>3.0</v>
      </c>
      <c r="CU214" s="2">
        <v>4.0</v>
      </c>
      <c r="CV214" s="2">
        <v>5.0</v>
      </c>
      <c r="CW214" s="2">
        <v>6.0</v>
      </c>
      <c r="CX214" s="2">
        <f t="shared" si="4"/>
        <v>9</v>
      </c>
      <c r="CY214" s="126" t="str">
        <f t="shared" si="60"/>
        <v>0</v>
      </c>
      <c r="CZ214" s="126" t="str">
        <f t="shared" si="6"/>
        <v>0</v>
      </c>
      <c r="DA214" s="2">
        <f t="shared" si="7"/>
        <v>3</v>
      </c>
      <c r="DB214" s="126" t="str">
        <f t="shared" si="63"/>
        <v>1</v>
      </c>
      <c r="DC214" s="126" t="str">
        <f t="shared" si="8"/>
        <v>0</v>
      </c>
      <c r="DD214" s="2">
        <v>1.0</v>
      </c>
      <c r="DE214" s="2">
        <v>2.0</v>
      </c>
      <c r="DF214" s="2">
        <v>1.0</v>
      </c>
      <c r="DG214" s="2">
        <v>2.0</v>
      </c>
      <c r="DH214" s="2">
        <v>2.0</v>
      </c>
      <c r="DI214" s="2">
        <v>3.0</v>
      </c>
      <c r="DJ214" s="2">
        <v>2.0</v>
      </c>
      <c r="DK214" s="2">
        <v>3.0</v>
      </c>
      <c r="DL214" s="2">
        <v>1.0</v>
      </c>
      <c r="DM214" s="2">
        <v>2.0</v>
      </c>
      <c r="DN214" s="2">
        <v>0.0</v>
      </c>
      <c r="DO214" s="2">
        <v>1.0</v>
      </c>
      <c r="DP214" s="2">
        <v>1.0</v>
      </c>
      <c r="DQ214" s="2">
        <v>2.0</v>
      </c>
      <c r="DR214" s="2">
        <v>0.0</v>
      </c>
      <c r="DS214" s="2">
        <v>1.0</v>
      </c>
      <c r="DT214" s="2">
        <v>1.0</v>
      </c>
      <c r="DU214" s="2">
        <v>2.0</v>
      </c>
      <c r="DV214" s="2">
        <v>0.0</v>
      </c>
      <c r="DW214" s="2">
        <v>1.0</v>
      </c>
      <c r="DX214" s="2">
        <v>1.0</v>
      </c>
      <c r="DY214" s="2">
        <v>2.0</v>
      </c>
      <c r="DZ214" s="2">
        <v>0.0</v>
      </c>
      <c r="EA214" s="2">
        <v>1.0</v>
      </c>
      <c r="EB214" s="2">
        <v>2.0</v>
      </c>
      <c r="EC214" s="2">
        <v>3.0</v>
      </c>
      <c r="ED214" s="2">
        <v>2.0</v>
      </c>
      <c r="EE214" s="2">
        <v>3.0</v>
      </c>
      <c r="EF214" s="2">
        <v>0.0</v>
      </c>
      <c r="EG214" s="2">
        <v>1.0</v>
      </c>
      <c r="EH214" s="2">
        <v>2.0</v>
      </c>
      <c r="EI214" s="2">
        <v>3.0</v>
      </c>
      <c r="EJ214" s="2" t="s">
        <v>199</v>
      </c>
      <c r="EK214" s="2" t="s">
        <v>709</v>
      </c>
      <c r="EL214" s="2">
        <v>5.0</v>
      </c>
      <c r="EM214" s="2">
        <v>2.0</v>
      </c>
      <c r="EN214" s="2">
        <v>1.0</v>
      </c>
      <c r="EO214" s="2">
        <v>0.0</v>
      </c>
      <c r="EP214" s="2">
        <v>1.0</v>
      </c>
      <c r="EQ214" s="2">
        <v>1.0</v>
      </c>
      <c r="ER214" s="2">
        <v>1.0</v>
      </c>
      <c r="ES214" s="2"/>
      <c r="ET214" s="2"/>
      <c r="EU214" s="2"/>
      <c r="EV214" s="2"/>
      <c r="EW214" s="2">
        <v>0.0</v>
      </c>
      <c r="EX214" s="2" t="s">
        <v>242</v>
      </c>
      <c r="EY214" s="128">
        <v>40848.0</v>
      </c>
      <c r="EZ214" s="2" t="s">
        <v>706</v>
      </c>
      <c r="FA214" s="2" t="s">
        <v>262</v>
      </c>
      <c r="FB214" s="2" t="s">
        <v>713</v>
      </c>
      <c r="FC214" s="2" t="s">
        <v>205</v>
      </c>
      <c r="FD214" s="2" t="s">
        <v>205</v>
      </c>
      <c r="FE214" s="2">
        <v>0.0</v>
      </c>
      <c r="FF214" s="2">
        <v>0.0</v>
      </c>
      <c r="FG214" s="2">
        <v>0.0</v>
      </c>
      <c r="FH214" s="2">
        <v>0.0</v>
      </c>
      <c r="FI214" s="2">
        <v>0.0</v>
      </c>
      <c r="FJ214" s="2">
        <v>0.0</v>
      </c>
      <c r="FK214" s="2">
        <v>1.0</v>
      </c>
      <c r="FL214" s="2"/>
      <c r="FM214" s="2" t="s">
        <v>205</v>
      </c>
      <c r="FN214" s="2">
        <v>0.0</v>
      </c>
      <c r="FO214" s="2">
        <v>0.0</v>
      </c>
      <c r="FP214" s="2">
        <v>0.0</v>
      </c>
      <c r="FQ214" s="2">
        <v>0.0</v>
      </c>
      <c r="FR214" s="2">
        <v>0.0</v>
      </c>
      <c r="FS214" s="2">
        <v>0.0</v>
      </c>
      <c r="FT214" s="2">
        <v>1.0</v>
      </c>
      <c r="FU214" s="2"/>
      <c r="FV214" s="2" t="s">
        <v>206</v>
      </c>
      <c r="FW214" s="2">
        <v>0.0</v>
      </c>
      <c r="FX214" s="2">
        <v>0.0</v>
      </c>
      <c r="FY214" s="2">
        <v>1.0</v>
      </c>
      <c r="FZ214" s="2">
        <v>0.0</v>
      </c>
      <c r="GA214" s="2">
        <v>1.0</v>
      </c>
      <c r="GB214" s="2" t="s">
        <v>270</v>
      </c>
      <c r="GC214" s="2" t="s">
        <v>263</v>
      </c>
      <c r="GD214" s="2">
        <v>4.0</v>
      </c>
      <c r="GE214" s="2"/>
      <c r="GF214" s="2" t="s">
        <v>209</v>
      </c>
      <c r="GG214" s="2"/>
      <c r="GH214" s="37">
        <v>2.0</v>
      </c>
      <c r="GI214" s="37">
        <v>2.0</v>
      </c>
      <c r="GJ214" s="37">
        <v>2.0</v>
      </c>
      <c r="GK214" s="37">
        <v>0.0</v>
      </c>
      <c r="GL214" s="37">
        <f t="shared" si="66"/>
        <v>4</v>
      </c>
      <c r="GM214" s="37">
        <f t="shared" si="67"/>
        <v>2</v>
      </c>
    </row>
    <row r="215" ht="15.75" customHeight="1">
      <c r="A215" s="1">
        <v>266.0</v>
      </c>
      <c r="B215" s="2" t="s">
        <v>329</v>
      </c>
      <c r="C215" s="2" t="s">
        <v>439</v>
      </c>
      <c r="D215" s="2" t="s">
        <v>240</v>
      </c>
      <c r="E215" s="2" t="s">
        <v>749</v>
      </c>
      <c r="F215" s="2">
        <v>1.0</v>
      </c>
      <c r="G215" s="2" t="s">
        <v>706</v>
      </c>
      <c r="H215" s="2" t="s">
        <v>707</v>
      </c>
      <c r="I215" s="2">
        <v>0.0</v>
      </c>
      <c r="J215" s="2">
        <v>11.0</v>
      </c>
      <c r="K215" s="2" t="s">
        <v>747</v>
      </c>
      <c r="L215" s="82">
        <v>66511.0</v>
      </c>
      <c r="M215" s="2">
        <v>9501.6</v>
      </c>
      <c r="N215" s="29">
        <v>1.307591259647691</v>
      </c>
      <c r="O215" s="30">
        <v>0.2658208714206172</v>
      </c>
      <c r="P215" s="30">
        <v>0.37312746514784245</v>
      </c>
      <c r="Q215" s="2">
        <v>3.20354</v>
      </c>
      <c r="R215" s="2">
        <v>119073.438053</v>
      </c>
      <c r="S215" s="2">
        <v>938.815329</v>
      </c>
      <c r="T215" s="2">
        <v>0.919692</v>
      </c>
      <c r="U215" s="2">
        <v>2.708831</v>
      </c>
      <c r="V215" s="2">
        <v>933.725664</v>
      </c>
      <c r="W215" s="2">
        <v>62.682593</v>
      </c>
      <c r="X215" s="2">
        <v>1.119848</v>
      </c>
      <c r="Y215" s="2">
        <v>3.230566</v>
      </c>
      <c r="Z215" s="2">
        <v>333.637168</v>
      </c>
      <c r="AA215" s="2">
        <v>33.570545</v>
      </c>
      <c r="AB215" s="2">
        <v>1.083818</v>
      </c>
      <c r="AC215" s="2">
        <v>3.048585</v>
      </c>
      <c r="AD215" s="2">
        <v>2091.030973</v>
      </c>
      <c r="AE215" s="2">
        <v>75.79</v>
      </c>
      <c r="AF215" s="2">
        <v>1.046945</v>
      </c>
      <c r="AG215" s="2">
        <v>2.820054</v>
      </c>
      <c r="AH215" s="31">
        <v>0.143</v>
      </c>
      <c r="AI215" s="40">
        <v>4.609099922523885</v>
      </c>
      <c r="AJ215" s="41">
        <v>0.26366521256574654</v>
      </c>
      <c r="AK215" s="41">
        <v>0.5316491528936698</v>
      </c>
      <c r="AL215" s="37">
        <v>3.120594</v>
      </c>
      <c r="AM215" s="37">
        <v>366323.122449</v>
      </c>
      <c r="AN215" s="37">
        <v>1149.156218</v>
      </c>
      <c r="AO215" s="37">
        <v>0.935381</v>
      </c>
      <c r="AP215" s="37">
        <v>2.648728</v>
      </c>
      <c r="AQ215" s="37">
        <v>1192.005566</v>
      </c>
      <c r="AR215" s="37">
        <v>69.580187</v>
      </c>
      <c r="AS215" s="37">
        <v>1.129493</v>
      </c>
      <c r="AT215" s="37">
        <v>3.258487</v>
      </c>
      <c r="AU215" s="37">
        <v>1964.788497</v>
      </c>
      <c r="AV215" s="37">
        <v>30.278074</v>
      </c>
      <c r="AW215" s="37">
        <v>3.177728</v>
      </c>
      <c r="AX215" s="37">
        <v>1.076734</v>
      </c>
      <c r="AY215" s="37">
        <v>296.205937</v>
      </c>
      <c r="AZ215" s="37">
        <v>67.33226</v>
      </c>
      <c r="BA215" s="37">
        <v>1.050406</v>
      </c>
      <c r="BB215" s="37">
        <v>2.895196</v>
      </c>
      <c r="BC215" s="31">
        <v>0.15</v>
      </c>
      <c r="BD215" s="32">
        <v>0.162</v>
      </c>
      <c r="BE215" s="31">
        <v>0.143</v>
      </c>
      <c r="BF215" s="31">
        <v>0.142</v>
      </c>
      <c r="BG215" s="31">
        <v>0.173</v>
      </c>
      <c r="BH215" s="31">
        <v>0.182</v>
      </c>
      <c r="BI215" s="34"/>
      <c r="BJ215" s="34"/>
      <c r="BK215" s="34"/>
      <c r="BL215" s="34"/>
      <c r="BM215" s="34"/>
      <c r="BN215" s="34"/>
      <c r="BO215" s="34"/>
      <c r="BP215" s="34"/>
      <c r="BQ215" s="35">
        <f t="shared" si="1"/>
        <v>5</v>
      </c>
      <c r="BR215" s="101">
        <v>1.2136187374562102</v>
      </c>
      <c r="BS215" s="102">
        <v>0.2621735111073335</v>
      </c>
      <c r="BT215" s="103">
        <v>0.6261225787405654</v>
      </c>
      <c r="BU215" s="39">
        <v>0.16</v>
      </c>
      <c r="BV215" s="37">
        <v>3.4091286</v>
      </c>
      <c r="BW215" s="37">
        <v>219.1534238</v>
      </c>
      <c r="BX215" s="37">
        <v>27.671598999999997</v>
      </c>
      <c r="BY215" s="37">
        <v>1.0317824</v>
      </c>
      <c r="BZ215" s="37">
        <v>3.1946946</v>
      </c>
      <c r="CA215" s="37">
        <v>626878.5104</v>
      </c>
      <c r="CB215" s="37">
        <v>1213.2014457999999</v>
      </c>
      <c r="CC215" s="37">
        <v>0.9352918000000001</v>
      </c>
      <c r="CD215" s="37">
        <v>2.684883</v>
      </c>
      <c r="CE215" s="37">
        <v>1584.6197054</v>
      </c>
      <c r="CF215" s="37">
        <v>84.5120062</v>
      </c>
      <c r="CG215" s="37">
        <v>1.1114336000000002</v>
      </c>
      <c r="CH215" s="37">
        <v>3.2769852</v>
      </c>
      <c r="CI215" s="37">
        <v>1236.0477508000001</v>
      </c>
      <c r="CJ215" s="2">
        <v>63.378961000000004</v>
      </c>
      <c r="CK215" s="2">
        <v>1.0373834</v>
      </c>
      <c r="CL215" s="2">
        <v>2.9518902000000002</v>
      </c>
      <c r="CM215" s="29">
        <f t="shared" si="2"/>
        <v>4.571428571</v>
      </c>
      <c r="CN215" s="30">
        <f t="shared" si="3"/>
        <v>4.666666667</v>
      </c>
      <c r="CO215" s="2">
        <v>5.0</v>
      </c>
      <c r="CP215" s="2">
        <v>5.0</v>
      </c>
      <c r="CQ215" s="2">
        <v>4.0</v>
      </c>
      <c r="CR215" s="2">
        <v>4.0</v>
      </c>
      <c r="CS215" s="2">
        <v>5.0</v>
      </c>
      <c r="CT215" s="2">
        <v>4.0</v>
      </c>
      <c r="CU215" s="2">
        <v>5.0</v>
      </c>
      <c r="CV215" s="2">
        <v>5.0</v>
      </c>
      <c r="CW215" s="2">
        <v>5.0</v>
      </c>
      <c r="CX215" s="2">
        <f t="shared" si="4"/>
        <v>7</v>
      </c>
      <c r="CY215" s="126" t="str">
        <f t="shared" si="60"/>
        <v>0</v>
      </c>
      <c r="CZ215" s="126" t="str">
        <f t="shared" si="6"/>
        <v>0</v>
      </c>
      <c r="DA215" s="2">
        <f t="shared" si="7"/>
        <v>3</v>
      </c>
      <c r="DB215" s="126" t="str">
        <f t="shared" si="63"/>
        <v>1</v>
      </c>
      <c r="DC215" s="126" t="str">
        <f t="shared" si="8"/>
        <v>0</v>
      </c>
      <c r="DD215" s="2">
        <v>1.0</v>
      </c>
      <c r="DE215" s="2">
        <v>2.0</v>
      </c>
      <c r="DF215" s="2">
        <v>1.0</v>
      </c>
      <c r="DG215" s="2">
        <v>2.0</v>
      </c>
      <c r="DH215" s="2">
        <v>1.0</v>
      </c>
      <c r="DI215" s="2">
        <v>2.0</v>
      </c>
      <c r="DJ215" s="2">
        <v>0.0</v>
      </c>
      <c r="DK215" s="2">
        <v>1.0</v>
      </c>
      <c r="DL215" s="2">
        <v>0.0</v>
      </c>
      <c r="DM215" s="2">
        <v>1.0</v>
      </c>
      <c r="DN215" s="2">
        <v>0.0</v>
      </c>
      <c r="DO215" s="2">
        <v>1.0</v>
      </c>
      <c r="DP215" s="2">
        <v>1.0</v>
      </c>
      <c r="DQ215" s="2">
        <v>2.0</v>
      </c>
      <c r="DR215" s="2">
        <v>1.0</v>
      </c>
      <c r="DS215" s="2">
        <v>2.0</v>
      </c>
      <c r="DT215" s="2">
        <v>0.0</v>
      </c>
      <c r="DU215" s="2">
        <v>1.0</v>
      </c>
      <c r="DV215" s="2">
        <v>2.0</v>
      </c>
      <c r="DW215" s="2">
        <v>3.0</v>
      </c>
      <c r="DX215" s="2">
        <v>1.0</v>
      </c>
      <c r="DY215" s="2">
        <v>2.0</v>
      </c>
      <c r="DZ215" s="2">
        <v>0.0</v>
      </c>
      <c r="EA215" s="2">
        <v>1.0</v>
      </c>
      <c r="EB215" s="2">
        <v>2.0</v>
      </c>
      <c r="EC215" s="2">
        <v>3.0</v>
      </c>
      <c r="ED215" s="2">
        <v>2.0</v>
      </c>
      <c r="EE215" s="2">
        <v>3.0</v>
      </c>
      <c r="EF215" s="2">
        <v>0.0</v>
      </c>
      <c r="EG215" s="2">
        <v>1.0</v>
      </c>
      <c r="EH215" s="2">
        <v>2.0</v>
      </c>
      <c r="EI215" s="2">
        <v>3.0</v>
      </c>
      <c r="EJ215" s="2" t="s">
        <v>238</v>
      </c>
      <c r="EK215" s="2" t="s">
        <v>750</v>
      </c>
      <c r="EL215" s="2">
        <v>5.0</v>
      </c>
      <c r="EM215" s="2">
        <v>2.0</v>
      </c>
      <c r="EN215" s="2">
        <v>1.0</v>
      </c>
      <c r="EO215" s="2">
        <v>0.0</v>
      </c>
      <c r="EP215" s="2">
        <v>1.0</v>
      </c>
      <c r="EQ215" s="2">
        <v>1.0</v>
      </c>
      <c r="ER215" s="2">
        <v>1.0</v>
      </c>
      <c r="ES215" s="2"/>
      <c r="ET215" s="2"/>
      <c r="EU215" s="2"/>
      <c r="EV215" s="2"/>
      <c r="EW215" s="2">
        <v>2.0</v>
      </c>
      <c r="EX215" s="2" t="s">
        <v>201</v>
      </c>
      <c r="EY215" s="128">
        <v>40544.0</v>
      </c>
      <c r="EZ215" s="2" t="s">
        <v>706</v>
      </c>
      <c r="FA215" s="2" t="s">
        <v>262</v>
      </c>
      <c r="FB215" s="2" t="s">
        <v>713</v>
      </c>
      <c r="FC215" s="2" t="s">
        <v>205</v>
      </c>
      <c r="FD215" s="2" t="s">
        <v>205</v>
      </c>
      <c r="FE215" s="2">
        <v>0.0</v>
      </c>
      <c r="FF215" s="2">
        <v>0.0</v>
      </c>
      <c r="FG215" s="2">
        <v>0.0</v>
      </c>
      <c r="FH215" s="2">
        <v>0.0</v>
      </c>
      <c r="FI215" s="2">
        <v>0.0</v>
      </c>
      <c r="FJ215" s="2">
        <v>0.0</v>
      </c>
      <c r="FK215" s="2">
        <v>0.0</v>
      </c>
      <c r="FL215" s="2" t="s">
        <v>751</v>
      </c>
      <c r="FM215" s="2" t="s">
        <v>205</v>
      </c>
      <c r="FN215" s="2">
        <v>0.0</v>
      </c>
      <c r="FO215" s="2">
        <v>0.0</v>
      </c>
      <c r="FP215" s="2">
        <v>0.0</v>
      </c>
      <c r="FQ215" s="2">
        <v>0.0</v>
      </c>
      <c r="FR215" s="2">
        <v>0.0</v>
      </c>
      <c r="FS215" s="2">
        <v>0.0</v>
      </c>
      <c r="FT215" s="2">
        <v>0.0</v>
      </c>
      <c r="FU215" s="2" t="s">
        <v>752</v>
      </c>
      <c r="FV215" s="2" t="s">
        <v>280</v>
      </c>
      <c r="FW215" s="2">
        <v>0.0</v>
      </c>
      <c r="FX215" s="2">
        <v>1.0</v>
      </c>
      <c r="FY215" s="2">
        <v>0.0</v>
      </c>
      <c r="FZ215" s="2">
        <v>0.0</v>
      </c>
      <c r="GA215" s="2">
        <v>4.0</v>
      </c>
      <c r="GB215" s="2" t="s">
        <v>270</v>
      </c>
      <c r="GC215" s="2" t="s">
        <v>243</v>
      </c>
      <c r="GD215" s="2">
        <v>4.0</v>
      </c>
      <c r="GE215" s="2"/>
      <c r="GF215" s="2" t="s">
        <v>209</v>
      </c>
      <c r="GG215" s="2"/>
      <c r="GH215" s="37">
        <v>1.0</v>
      </c>
      <c r="GI215" s="37">
        <v>0.0</v>
      </c>
      <c r="GJ215" s="37">
        <v>2.0</v>
      </c>
      <c r="GK215" s="37">
        <v>0.0</v>
      </c>
      <c r="GL215" s="37">
        <f t="shared" si="66"/>
        <v>1</v>
      </c>
      <c r="GM215" s="37">
        <f t="shared" si="67"/>
        <v>2</v>
      </c>
    </row>
    <row r="216" ht="15.75" customHeight="1">
      <c r="A216" s="1">
        <v>269.0</v>
      </c>
      <c r="B216" s="2" t="s">
        <v>274</v>
      </c>
      <c r="C216" s="2"/>
      <c r="D216" s="2" t="s">
        <v>264</v>
      </c>
      <c r="E216" s="2" t="s">
        <v>753</v>
      </c>
      <c r="F216" s="2">
        <v>1.0</v>
      </c>
      <c r="G216" s="2" t="s">
        <v>706</v>
      </c>
      <c r="H216" s="2" t="s">
        <v>707</v>
      </c>
      <c r="I216" s="2">
        <v>0.0</v>
      </c>
      <c r="J216" s="2">
        <v>11.0</v>
      </c>
      <c r="K216" s="2" t="s">
        <v>747</v>
      </c>
      <c r="L216" s="82">
        <v>85673.0</v>
      </c>
      <c r="M216" s="2">
        <v>12239.0</v>
      </c>
      <c r="N216" s="29">
        <v>1.5232443060449843</v>
      </c>
      <c r="O216" s="30">
        <v>0.25475198058789644</v>
      </c>
      <c r="P216" s="30">
        <v>0.3646167747435298</v>
      </c>
      <c r="Q216" s="2">
        <v>3.373206</v>
      </c>
      <c r="R216" s="2">
        <v>124370.598086</v>
      </c>
      <c r="S216" s="2">
        <v>968.116363</v>
      </c>
      <c r="T216" s="2">
        <v>0.928498</v>
      </c>
      <c r="U216" s="2">
        <v>2.730954</v>
      </c>
      <c r="V216" s="2">
        <v>1165.363636</v>
      </c>
      <c r="W216" s="2">
        <v>71.317533</v>
      </c>
      <c r="X216" s="2">
        <v>1.11536</v>
      </c>
      <c r="Y216" s="2">
        <v>3.247432</v>
      </c>
      <c r="Z216" s="2">
        <v>323.5311</v>
      </c>
      <c r="AA216" s="2">
        <v>35.471529</v>
      </c>
      <c r="AB216" s="2">
        <v>1.077186</v>
      </c>
      <c r="AC216" s="2">
        <v>3.080594</v>
      </c>
      <c r="AD216" s="2">
        <v>2152.425837</v>
      </c>
      <c r="AE216" s="2">
        <v>80.481461</v>
      </c>
      <c r="AF216" s="2">
        <v>1.058402</v>
      </c>
      <c r="AG216" s="2">
        <v>2.862539</v>
      </c>
      <c r="AH216" s="31">
        <v>0.138</v>
      </c>
      <c r="AI216" s="40">
        <v>4.606439206468949</v>
      </c>
      <c r="AJ216" s="41">
        <v>0.265075645403156</v>
      </c>
      <c r="AK216" s="41">
        <v>0.5546834128813761</v>
      </c>
      <c r="AL216" s="37">
        <v>3.173116</v>
      </c>
      <c r="AM216" s="37">
        <v>468546.940937</v>
      </c>
      <c r="AN216" s="37">
        <v>1171.612864</v>
      </c>
      <c r="AO216" s="37">
        <v>0.947826</v>
      </c>
      <c r="AP216" s="37">
        <v>2.661405</v>
      </c>
      <c r="AQ216" s="37">
        <v>1375.395112</v>
      </c>
      <c r="AR216" s="37">
        <v>75.004918</v>
      </c>
      <c r="AS216" s="37">
        <v>1.130695</v>
      </c>
      <c r="AT216" s="37">
        <v>3.265391</v>
      </c>
      <c r="AU216" s="37">
        <v>1781.961303</v>
      </c>
      <c r="AV216" s="37">
        <v>29.655662</v>
      </c>
      <c r="AW216" s="37">
        <v>3.189247</v>
      </c>
      <c r="AX216" s="37">
        <v>1.065785</v>
      </c>
      <c r="AY216" s="37">
        <v>259.643585</v>
      </c>
      <c r="AZ216" s="37">
        <v>67.525949</v>
      </c>
      <c r="BA216" s="37">
        <v>1.048099</v>
      </c>
      <c r="BB216" s="37">
        <v>2.903488</v>
      </c>
      <c r="BC216" s="31">
        <v>0.153</v>
      </c>
      <c r="BD216" s="32">
        <v>0.162</v>
      </c>
      <c r="BE216" s="31">
        <v>0.138</v>
      </c>
      <c r="BF216" s="31">
        <v>0.152</v>
      </c>
      <c r="BG216" s="31">
        <v>0.178</v>
      </c>
      <c r="BH216" s="31">
        <v>0.182</v>
      </c>
      <c r="BI216" s="34"/>
      <c r="BJ216" s="34"/>
      <c r="BK216" s="34"/>
      <c r="BL216" s="34"/>
      <c r="BM216" s="34"/>
      <c r="BN216" s="34"/>
      <c r="BO216" s="34"/>
      <c r="BP216" s="34"/>
      <c r="BQ216" s="35">
        <f t="shared" si="1"/>
        <v>5</v>
      </c>
      <c r="BR216" s="101">
        <v>1.2169203114367038</v>
      </c>
      <c r="BS216" s="102">
        <v>0.22232496981167743</v>
      </c>
      <c r="BT216" s="103">
        <v>0.6160846550493682</v>
      </c>
      <c r="BU216" s="39">
        <v>0.162</v>
      </c>
      <c r="BV216" s="37">
        <v>3.4746744</v>
      </c>
      <c r="BW216" s="37">
        <v>172.6171214</v>
      </c>
      <c r="BX216" s="37">
        <v>25.974922199999998</v>
      </c>
      <c r="BY216" s="37">
        <v>1.012229</v>
      </c>
      <c r="BZ216" s="37">
        <v>3.2387122000000006</v>
      </c>
      <c r="CA216" s="37">
        <v>865462.8810812</v>
      </c>
      <c r="CB216" s="37">
        <v>1246.8663238000001</v>
      </c>
      <c r="CC216" s="37">
        <v>0.9718282</v>
      </c>
      <c r="CD216" s="37">
        <v>2.7038876000000003</v>
      </c>
      <c r="CE216" s="37">
        <v>1966.6096854000002</v>
      </c>
      <c r="CF216" s="37">
        <v>92.6542816</v>
      </c>
      <c r="CG216" s="37">
        <v>1.1202614</v>
      </c>
      <c r="CH216" s="37">
        <v>3.2844264</v>
      </c>
      <c r="CI216" s="37">
        <v>1199.8628648000001</v>
      </c>
      <c r="CJ216" s="2">
        <v>62.650233400000005</v>
      </c>
      <c r="CK216" s="2">
        <v>1.0463246</v>
      </c>
      <c r="CL216" s="2">
        <v>2.9674426</v>
      </c>
      <c r="CM216" s="29">
        <f t="shared" si="2"/>
        <v>4.857142857</v>
      </c>
      <c r="CN216" s="30">
        <f t="shared" si="3"/>
        <v>4.111111111</v>
      </c>
      <c r="CO216" s="2">
        <v>6.0</v>
      </c>
      <c r="CP216" s="2">
        <v>4.0</v>
      </c>
      <c r="CQ216" s="2">
        <v>6.0</v>
      </c>
      <c r="CR216" s="2">
        <v>4.0</v>
      </c>
      <c r="CS216" s="2">
        <v>6.0</v>
      </c>
      <c r="CT216" s="2">
        <v>4.0</v>
      </c>
      <c r="CU216" s="2">
        <v>4.0</v>
      </c>
      <c r="CV216" s="2">
        <v>1.0</v>
      </c>
      <c r="CW216" s="2">
        <v>2.0</v>
      </c>
      <c r="CX216" s="2">
        <f t="shared" si="4"/>
        <v>10</v>
      </c>
      <c r="CY216" s="126" t="str">
        <f t="shared" si="60"/>
        <v>1</v>
      </c>
      <c r="CZ216" s="126" t="str">
        <f t="shared" si="6"/>
        <v>1</v>
      </c>
      <c r="DA216" s="2">
        <f t="shared" si="7"/>
        <v>3</v>
      </c>
      <c r="DB216" s="126" t="str">
        <f t="shared" si="63"/>
        <v>1</v>
      </c>
      <c r="DC216" s="126" t="str">
        <f t="shared" si="8"/>
        <v>0</v>
      </c>
      <c r="DD216" s="2">
        <v>1.0</v>
      </c>
      <c r="DE216" s="2">
        <v>2.0</v>
      </c>
      <c r="DF216" s="2">
        <v>1.0</v>
      </c>
      <c r="DG216" s="2">
        <v>2.0</v>
      </c>
      <c r="DH216" s="2">
        <v>0.0</v>
      </c>
      <c r="DI216" s="2">
        <v>1.0</v>
      </c>
      <c r="DJ216" s="2">
        <v>0.0</v>
      </c>
      <c r="DK216" s="2">
        <v>1.0</v>
      </c>
      <c r="DL216" s="2">
        <v>1.0</v>
      </c>
      <c r="DM216" s="2">
        <v>2.0</v>
      </c>
      <c r="DN216" s="2">
        <v>1.0</v>
      </c>
      <c r="DO216" s="2">
        <v>2.0</v>
      </c>
      <c r="DP216" s="2">
        <v>1.0</v>
      </c>
      <c r="DQ216" s="2">
        <v>2.0</v>
      </c>
      <c r="DR216" s="2">
        <v>2.0</v>
      </c>
      <c r="DS216" s="2">
        <v>3.0</v>
      </c>
      <c r="DT216" s="2">
        <v>1.0</v>
      </c>
      <c r="DU216" s="2">
        <v>2.0</v>
      </c>
      <c r="DV216" s="2">
        <v>2.0</v>
      </c>
      <c r="DW216" s="2">
        <v>3.0</v>
      </c>
      <c r="DX216" s="2">
        <v>1.0</v>
      </c>
      <c r="DY216" s="2">
        <v>2.0</v>
      </c>
      <c r="DZ216" s="2">
        <v>0.0</v>
      </c>
      <c r="EA216" s="2">
        <v>1.0</v>
      </c>
      <c r="EB216" s="2">
        <v>2.0</v>
      </c>
      <c r="EC216" s="2">
        <v>3.0</v>
      </c>
      <c r="ED216" s="2">
        <v>2.0</v>
      </c>
      <c r="EE216" s="2">
        <v>3.0</v>
      </c>
      <c r="EF216" s="2">
        <v>2.0</v>
      </c>
      <c r="EG216" s="2">
        <v>3.0</v>
      </c>
      <c r="EH216" s="2">
        <v>2.0</v>
      </c>
      <c r="EI216" s="2">
        <v>3.0</v>
      </c>
      <c r="EJ216" s="2" t="s">
        <v>199</v>
      </c>
      <c r="EK216" s="2" t="s">
        <v>716</v>
      </c>
      <c r="EL216" s="2">
        <v>6.0</v>
      </c>
      <c r="EM216" s="2">
        <v>3.0</v>
      </c>
      <c r="EN216" s="2">
        <v>0.0</v>
      </c>
      <c r="EO216" s="2">
        <v>1.0</v>
      </c>
      <c r="EP216" s="2">
        <v>2.0</v>
      </c>
      <c r="EQ216" s="2">
        <v>0.0</v>
      </c>
      <c r="ER216" s="2">
        <v>0.0</v>
      </c>
      <c r="ES216" s="2">
        <v>1.0</v>
      </c>
      <c r="ET216" s="2">
        <v>0.0</v>
      </c>
      <c r="EU216" s="2">
        <v>0.0</v>
      </c>
      <c r="EV216" s="2" t="s">
        <v>754</v>
      </c>
      <c r="EW216" s="2">
        <v>0.0</v>
      </c>
      <c r="EX216" s="2" t="s">
        <v>242</v>
      </c>
      <c r="EY216" s="128">
        <v>40878.0</v>
      </c>
      <c r="EZ216" s="2" t="s">
        <v>706</v>
      </c>
      <c r="FA216" s="2" t="s">
        <v>262</v>
      </c>
      <c r="FB216" s="2" t="s">
        <v>713</v>
      </c>
      <c r="FC216" s="2" t="s">
        <v>205</v>
      </c>
      <c r="FD216" s="2" t="s">
        <v>205</v>
      </c>
      <c r="FE216" s="2">
        <v>1.0</v>
      </c>
      <c r="FF216" s="2">
        <v>0.0</v>
      </c>
      <c r="FG216" s="2">
        <v>0.0</v>
      </c>
      <c r="FH216" s="2">
        <v>0.0</v>
      </c>
      <c r="FI216" s="2">
        <v>0.0</v>
      </c>
      <c r="FJ216" s="2">
        <v>0.0</v>
      </c>
      <c r="FK216" s="2">
        <v>1.0</v>
      </c>
      <c r="FL216" s="2" t="s">
        <v>755</v>
      </c>
      <c r="FM216" s="2" t="s">
        <v>205</v>
      </c>
      <c r="FN216" s="2">
        <v>0.0</v>
      </c>
      <c r="FO216" s="2">
        <v>0.0</v>
      </c>
      <c r="FP216" s="2">
        <v>0.0</v>
      </c>
      <c r="FQ216" s="2">
        <v>0.0</v>
      </c>
      <c r="FR216" s="2">
        <v>0.0</v>
      </c>
      <c r="FS216" s="2">
        <v>0.0</v>
      </c>
      <c r="FT216" s="2">
        <v>1.0</v>
      </c>
      <c r="FU216" s="2" t="s">
        <v>755</v>
      </c>
      <c r="FV216" s="2" t="s">
        <v>206</v>
      </c>
      <c r="FW216" s="2">
        <v>0.0</v>
      </c>
      <c r="FX216" s="2">
        <v>1.0</v>
      </c>
      <c r="FY216" s="2">
        <v>0.0</v>
      </c>
      <c r="FZ216" s="2">
        <v>0.0</v>
      </c>
      <c r="GA216" s="129" t="s">
        <v>756</v>
      </c>
      <c r="GB216" s="2" t="s">
        <v>411</v>
      </c>
      <c r="GC216" s="2" t="s">
        <v>263</v>
      </c>
      <c r="GD216" s="129">
        <v>2.4</v>
      </c>
      <c r="GE216" s="2"/>
      <c r="GF216" s="2" t="s">
        <v>286</v>
      </c>
      <c r="GG216" s="2" t="s">
        <v>757</v>
      </c>
      <c r="GH216" s="37">
        <v>2.0</v>
      </c>
      <c r="GI216" s="37">
        <v>1.0</v>
      </c>
      <c r="GJ216" s="37">
        <v>3.0</v>
      </c>
      <c r="GK216" s="37">
        <v>0.0</v>
      </c>
      <c r="GL216" s="37">
        <f t="shared" si="66"/>
        <v>3</v>
      </c>
      <c r="GM216" s="37">
        <f t="shared" si="67"/>
        <v>3</v>
      </c>
    </row>
    <row r="217" ht="15.75" customHeight="1">
      <c r="A217" s="1">
        <v>270.0</v>
      </c>
      <c r="B217" s="2" t="s">
        <v>471</v>
      </c>
      <c r="C217" s="2"/>
      <c r="D217" s="2" t="s">
        <v>386</v>
      </c>
      <c r="E217" s="2" t="s">
        <v>758</v>
      </c>
      <c r="F217" s="2">
        <v>1.0</v>
      </c>
      <c r="G217" s="2" t="s">
        <v>706</v>
      </c>
      <c r="H217" s="2" t="s">
        <v>707</v>
      </c>
      <c r="I217" s="2">
        <v>0.0</v>
      </c>
      <c r="J217" s="2">
        <v>11.0</v>
      </c>
      <c r="K217" s="2" t="s">
        <v>747</v>
      </c>
      <c r="L217" s="82">
        <v>43683.0</v>
      </c>
      <c r="M217" s="2">
        <v>7280.5</v>
      </c>
      <c r="N217" s="29">
        <v>1.5884173311146497</v>
      </c>
      <c r="O217" s="30">
        <v>0.3025847776151729</v>
      </c>
      <c r="P217" s="30">
        <v>0.3847737022566605</v>
      </c>
      <c r="Q217" s="2">
        <v>3.391089</v>
      </c>
      <c r="R217" s="2">
        <v>138855.346535</v>
      </c>
      <c r="S217" s="2">
        <v>966.178674</v>
      </c>
      <c r="T217" s="2">
        <v>0.915987</v>
      </c>
      <c r="U217" s="2">
        <v>2.729491</v>
      </c>
      <c r="V217" s="2">
        <v>1164.584158</v>
      </c>
      <c r="W217" s="2">
        <v>74.213738</v>
      </c>
      <c r="X217" s="2">
        <v>1.09888</v>
      </c>
      <c r="Y217" s="2">
        <v>3.25514</v>
      </c>
      <c r="Z217" s="2">
        <v>325.787129</v>
      </c>
      <c r="AA217" s="2">
        <v>35.986135</v>
      </c>
      <c r="AB217" s="2">
        <v>1.060161</v>
      </c>
      <c r="AC217" s="2">
        <v>3.071501</v>
      </c>
      <c r="AD217" s="2">
        <v>2231.09901</v>
      </c>
      <c r="AE217" s="2">
        <v>84.311978</v>
      </c>
      <c r="AF217" s="2">
        <v>1.046676</v>
      </c>
      <c r="AG217" s="2">
        <v>2.875835</v>
      </c>
      <c r="AH217" s="31">
        <v>0.128</v>
      </c>
      <c r="AI217" s="40">
        <v>4.876526482754777</v>
      </c>
      <c r="AJ217" s="41">
        <v>0.27352139163525924</v>
      </c>
      <c r="AK217" s="41">
        <v>0.5327221928515051</v>
      </c>
      <c r="AL217" s="37">
        <v>3.211694</v>
      </c>
      <c r="AM217" s="37">
        <v>399153.737903</v>
      </c>
      <c r="AN217" s="37">
        <v>1159.91115</v>
      </c>
      <c r="AO217" s="37">
        <v>0.943126</v>
      </c>
      <c r="AP217" s="37">
        <v>2.654799</v>
      </c>
      <c r="AQ217" s="37">
        <v>1414.868952</v>
      </c>
      <c r="AR217" s="37">
        <v>79.091364</v>
      </c>
      <c r="AS217" s="37">
        <v>1.127273</v>
      </c>
      <c r="AT217" s="37">
        <v>3.277042</v>
      </c>
      <c r="AU217" s="37">
        <v>1669.185484</v>
      </c>
      <c r="AV217" s="37">
        <v>29.722231</v>
      </c>
      <c r="AW217" s="37">
        <v>3.214346</v>
      </c>
      <c r="AX217" s="37">
        <v>1.068042</v>
      </c>
      <c r="AY217" s="37">
        <v>242.41129</v>
      </c>
      <c r="AZ217" s="37">
        <v>67.771146</v>
      </c>
      <c r="BA217" s="37">
        <v>1.046822</v>
      </c>
      <c r="BB217" s="37">
        <v>2.929882</v>
      </c>
      <c r="BC217" s="31">
        <v>0.149</v>
      </c>
      <c r="BD217" s="32">
        <v>0.162</v>
      </c>
      <c r="BE217" s="31">
        <v>0.128</v>
      </c>
      <c r="BF217" s="31">
        <v>0.13</v>
      </c>
      <c r="BG217" s="31">
        <v>0.178</v>
      </c>
      <c r="BH217" s="31">
        <v>0.112</v>
      </c>
      <c r="BI217" s="34"/>
      <c r="BJ217" s="34"/>
      <c r="BK217" s="34"/>
      <c r="BL217" s="34"/>
      <c r="BM217" s="34"/>
      <c r="BN217" s="34"/>
      <c r="BO217" s="34"/>
      <c r="BP217" s="34"/>
      <c r="BQ217" s="35">
        <f t="shared" si="1"/>
        <v>5</v>
      </c>
      <c r="BR217" s="101">
        <v>1.592825654166003</v>
      </c>
      <c r="BS217" s="102">
        <v>0.3165679863106141</v>
      </c>
      <c r="BT217" s="103">
        <v>0.742821648714744</v>
      </c>
      <c r="BU217" s="39">
        <v>0.142</v>
      </c>
      <c r="BV217" s="37">
        <v>3.8869568</v>
      </c>
      <c r="BW217" s="37">
        <v>153.17077539999997</v>
      </c>
      <c r="BX217" s="37">
        <v>29.0424176</v>
      </c>
      <c r="BY217" s="37">
        <v>0.9977739999999999</v>
      </c>
      <c r="BZ217" s="37">
        <v>3.292941999999999</v>
      </c>
      <c r="CA217" s="37">
        <v>931073.1455764</v>
      </c>
      <c r="CB217" s="37">
        <v>1263.1803708</v>
      </c>
      <c r="CC217" s="37">
        <v>0.9804584000000001</v>
      </c>
      <c r="CD217" s="37">
        <v>2.7130974</v>
      </c>
      <c r="CE217" s="37">
        <v>2556.8898308000003</v>
      </c>
      <c r="CF217" s="37">
        <v>115.2512876</v>
      </c>
      <c r="CG217" s="37">
        <v>1.1132772</v>
      </c>
      <c r="CH217" s="37">
        <v>3.3393024000000002</v>
      </c>
      <c r="CI217" s="37">
        <v>1121.1678878</v>
      </c>
      <c r="CJ217" s="2">
        <v>71.7460616</v>
      </c>
      <c r="CK217" s="2">
        <v>1.0461449999999999</v>
      </c>
      <c r="CL217" s="2">
        <v>3.0582072</v>
      </c>
      <c r="CM217" s="29">
        <f t="shared" si="2"/>
        <v>4.285714286</v>
      </c>
      <c r="CN217" s="30">
        <f t="shared" si="3"/>
        <v>4.666666667</v>
      </c>
      <c r="CO217" s="2">
        <v>6.0</v>
      </c>
      <c r="CP217" s="2">
        <v>5.0</v>
      </c>
      <c r="CQ217" s="2">
        <v>2.0</v>
      </c>
      <c r="CR217" s="2">
        <v>2.0</v>
      </c>
      <c r="CS217" s="2">
        <v>6.0</v>
      </c>
      <c r="CT217" s="2">
        <v>5.0</v>
      </c>
      <c r="CU217" s="2">
        <v>4.0</v>
      </c>
      <c r="CV217" s="2">
        <v>6.0</v>
      </c>
      <c r="CW217" s="2">
        <v>6.0</v>
      </c>
      <c r="CX217" s="2">
        <f t="shared" si="4"/>
        <v>5</v>
      </c>
      <c r="CY217" s="126" t="str">
        <f t="shared" si="60"/>
        <v>0</v>
      </c>
      <c r="CZ217" s="126" t="str">
        <f t="shared" si="6"/>
        <v>0</v>
      </c>
      <c r="DA217" s="2">
        <f t="shared" si="7"/>
        <v>3</v>
      </c>
      <c r="DB217" s="126" t="str">
        <f t="shared" si="63"/>
        <v>1</v>
      </c>
      <c r="DC217" s="126" t="str">
        <f t="shared" si="8"/>
        <v>0</v>
      </c>
      <c r="DD217" s="2">
        <v>0.0</v>
      </c>
      <c r="DE217" s="2">
        <v>1.0</v>
      </c>
      <c r="DF217" s="2">
        <v>0.0</v>
      </c>
      <c r="DG217" s="2">
        <v>1.0</v>
      </c>
      <c r="DH217" s="2">
        <v>1.0</v>
      </c>
      <c r="DI217" s="2">
        <v>2.0</v>
      </c>
      <c r="DJ217" s="2">
        <v>0.0</v>
      </c>
      <c r="DK217" s="2">
        <v>1.0</v>
      </c>
      <c r="DL217" s="2">
        <v>0.0</v>
      </c>
      <c r="DM217" s="2">
        <v>1.0</v>
      </c>
      <c r="DN217" s="2">
        <v>0.0</v>
      </c>
      <c r="DO217" s="2">
        <v>1.0</v>
      </c>
      <c r="DP217" s="2">
        <v>1.0</v>
      </c>
      <c r="DQ217" s="2">
        <v>2.0</v>
      </c>
      <c r="DR217" s="2">
        <v>1.0</v>
      </c>
      <c r="DS217" s="2">
        <v>2.0</v>
      </c>
      <c r="DT217" s="2">
        <v>0.0</v>
      </c>
      <c r="DU217" s="2">
        <v>1.0</v>
      </c>
      <c r="DV217" s="2">
        <v>2.0</v>
      </c>
      <c r="DW217" s="2">
        <v>3.0</v>
      </c>
      <c r="DX217" s="2">
        <v>1.0</v>
      </c>
      <c r="DY217" s="2">
        <v>2.0</v>
      </c>
      <c r="DZ217" s="2">
        <v>0.0</v>
      </c>
      <c r="EA217" s="2">
        <v>1.0</v>
      </c>
      <c r="EB217" s="2">
        <v>2.0</v>
      </c>
      <c r="EC217" s="2">
        <v>3.0</v>
      </c>
      <c r="ED217" s="2">
        <v>2.0</v>
      </c>
      <c r="EE217" s="2">
        <v>3.0</v>
      </c>
      <c r="EF217" s="2">
        <v>2.0</v>
      </c>
      <c r="EG217" s="2">
        <v>3.0</v>
      </c>
      <c r="EH217" s="2">
        <v>2.0</v>
      </c>
      <c r="EI217" s="2">
        <v>3.0</v>
      </c>
      <c r="EJ217" s="2" t="s">
        <v>199</v>
      </c>
      <c r="EK217" s="2" t="s">
        <v>550</v>
      </c>
      <c r="EL217" s="2">
        <v>4.0</v>
      </c>
      <c r="EM217" s="2">
        <v>2.0</v>
      </c>
      <c r="EN217" s="2">
        <v>0.0</v>
      </c>
      <c r="EO217" s="2">
        <v>0.0</v>
      </c>
      <c r="EP217" s="2">
        <v>1.0</v>
      </c>
      <c r="EQ217" s="2">
        <v>1.0</v>
      </c>
      <c r="ER217" s="2">
        <v>1.0</v>
      </c>
      <c r="ES217" s="2"/>
      <c r="ET217" s="2"/>
      <c r="EU217" s="2"/>
      <c r="EV217" s="2"/>
      <c r="EW217" s="2">
        <v>1.0</v>
      </c>
      <c r="EX217" s="2" t="s">
        <v>242</v>
      </c>
      <c r="EY217" s="128">
        <v>40664.0</v>
      </c>
      <c r="EZ217" s="2" t="s">
        <v>706</v>
      </c>
      <c r="FA217" s="2" t="s">
        <v>262</v>
      </c>
      <c r="FB217" s="2" t="s">
        <v>723</v>
      </c>
      <c r="FC217" s="2" t="s">
        <v>204</v>
      </c>
      <c r="FD217" s="2" t="s">
        <v>205</v>
      </c>
      <c r="FE217" s="2">
        <v>0.0</v>
      </c>
      <c r="FF217" s="2">
        <v>0.0</v>
      </c>
      <c r="FG217" s="2">
        <v>0.0</v>
      </c>
      <c r="FH217" s="2">
        <v>0.0</v>
      </c>
      <c r="FI217" s="2">
        <v>0.0</v>
      </c>
      <c r="FJ217" s="2">
        <v>0.0</v>
      </c>
      <c r="FK217" s="2">
        <v>1.0</v>
      </c>
      <c r="FL217" s="2"/>
      <c r="FM217" s="2" t="s">
        <v>205</v>
      </c>
      <c r="FN217" s="2">
        <v>0.0</v>
      </c>
      <c r="FO217" s="2">
        <v>0.0</v>
      </c>
      <c r="FP217" s="2">
        <v>0.0</v>
      </c>
      <c r="FQ217" s="2">
        <v>0.0</v>
      </c>
      <c r="FR217" s="2">
        <v>0.0</v>
      </c>
      <c r="FS217" s="2">
        <v>0.0</v>
      </c>
      <c r="FT217" s="2">
        <v>1.0</v>
      </c>
      <c r="FU217" s="2"/>
      <c r="FV217" s="2" t="s">
        <v>206</v>
      </c>
      <c r="FW217" s="2">
        <v>0.0</v>
      </c>
      <c r="FX217" s="2">
        <v>0.0</v>
      </c>
      <c r="FY217" s="2">
        <v>0.0</v>
      </c>
      <c r="FZ217" s="2">
        <v>1.0</v>
      </c>
      <c r="GA217" s="2">
        <v>3.0</v>
      </c>
      <c r="GB217" s="2" t="s">
        <v>298</v>
      </c>
      <c r="GC217" s="2" t="s">
        <v>263</v>
      </c>
      <c r="GD217" s="2"/>
      <c r="GE217" s="2"/>
      <c r="GF217" s="2"/>
      <c r="GG217" s="2"/>
      <c r="GH217" s="37">
        <v>2.0</v>
      </c>
      <c r="GI217" s="37">
        <v>1.0</v>
      </c>
      <c r="GJ217" s="37">
        <v>1.0</v>
      </c>
      <c r="GK217" s="37">
        <v>0.0</v>
      </c>
      <c r="GL217" s="37">
        <f t="shared" si="66"/>
        <v>3</v>
      </c>
      <c r="GM217" s="37">
        <f t="shared" si="67"/>
        <v>1</v>
      </c>
    </row>
    <row r="218" ht="15.75" customHeight="1">
      <c r="A218" s="1">
        <v>271.0</v>
      </c>
      <c r="B218" s="2" t="s">
        <v>350</v>
      </c>
      <c r="C218" s="2" t="s">
        <v>267</v>
      </c>
      <c r="D218" s="2" t="s">
        <v>362</v>
      </c>
      <c r="E218" s="2" t="s">
        <v>759</v>
      </c>
      <c r="F218" s="2">
        <v>1.0</v>
      </c>
      <c r="G218" s="81"/>
      <c r="H218" s="2" t="s">
        <v>707</v>
      </c>
      <c r="I218" s="81">
        <v>0.0</v>
      </c>
      <c r="J218" s="81">
        <v>11.0</v>
      </c>
      <c r="K218" s="2" t="s">
        <v>747</v>
      </c>
      <c r="L218" s="2">
        <v>26665.0</v>
      </c>
      <c r="M218" s="2">
        <v>5333.0</v>
      </c>
      <c r="N218" s="29">
        <v>1.685158375075637</v>
      </c>
      <c r="O218" s="30">
        <v>0.3081687942251408</v>
      </c>
      <c r="P218" s="30">
        <v>0.60625473491884</v>
      </c>
      <c r="Q218" s="2">
        <v>3.774436</v>
      </c>
      <c r="R218" s="2">
        <v>533532.924812</v>
      </c>
      <c r="S218" s="2">
        <v>1109.685435</v>
      </c>
      <c r="T218" s="2">
        <v>0.900647</v>
      </c>
      <c r="U218" s="2">
        <v>2.837843</v>
      </c>
      <c r="V218" s="2">
        <v>2217.052632</v>
      </c>
      <c r="W218" s="2">
        <v>101.78841</v>
      </c>
      <c r="X218" s="2">
        <v>1.026273</v>
      </c>
      <c r="Y218" s="2">
        <v>3.302674</v>
      </c>
      <c r="Z218" s="2">
        <v>217.669173</v>
      </c>
      <c r="AA218" s="2">
        <v>34.409751</v>
      </c>
      <c r="AB218" s="2">
        <v>0.992428</v>
      </c>
      <c r="AC218" s="2">
        <v>3.239476</v>
      </c>
      <c r="AD218" s="2">
        <v>1402.646617</v>
      </c>
      <c r="AE218" s="2">
        <v>84.675932</v>
      </c>
      <c r="AF218" s="2">
        <v>0.971327</v>
      </c>
      <c r="AG218" s="2">
        <v>2.993131</v>
      </c>
      <c r="AH218" s="31">
        <v>0.109</v>
      </c>
      <c r="AI218" s="29">
        <v>5.383118500151274</v>
      </c>
      <c r="AJ218" s="30">
        <v>0.24569254213469535</v>
      </c>
      <c r="AK218" s="30">
        <v>0.6779878022886043</v>
      </c>
      <c r="AL218" s="37">
        <v>3.278656</v>
      </c>
      <c r="AM218" s="37">
        <v>1136443.324111</v>
      </c>
      <c r="AN218" s="37">
        <v>1295.095871</v>
      </c>
      <c r="AO218" s="37">
        <v>0.956882</v>
      </c>
      <c r="AP218" s="37">
        <v>2.731115</v>
      </c>
      <c r="AQ218" s="37">
        <v>1179.124506</v>
      </c>
      <c r="AR218" s="37">
        <v>72.352182</v>
      </c>
      <c r="AS218" s="37">
        <v>1.117062</v>
      </c>
      <c r="AT218" s="37">
        <v>3.265497</v>
      </c>
      <c r="AU218" s="37">
        <v>1883.16996</v>
      </c>
      <c r="AV218" s="37">
        <v>33.05578</v>
      </c>
      <c r="AW218" s="37">
        <v>3.187225</v>
      </c>
      <c r="AX218" s="37">
        <v>1.057366</v>
      </c>
      <c r="AY218" s="37">
        <v>310.909091</v>
      </c>
      <c r="AZ218" s="37">
        <v>72.065346</v>
      </c>
      <c r="BA218" s="37">
        <v>1.043145</v>
      </c>
      <c r="BB218" s="37">
        <v>2.923307</v>
      </c>
      <c r="BC218" s="31">
        <v>0.126</v>
      </c>
      <c r="BD218" s="32">
        <v>0.162</v>
      </c>
      <c r="BE218" s="31">
        <v>0.109</v>
      </c>
      <c r="BF218" s="31">
        <v>0.179</v>
      </c>
      <c r="BG218" s="31">
        <v>0.154</v>
      </c>
      <c r="BH218" s="31">
        <v>0.135</v>
      </c>
      <c r="BI218" s="33">
        <v>0.163</v>
      </c>
      <c r="BJ218" s="34"/>
      <c r="BK218" s="34"/>
      <c r="BL218" s="34"/>
      <c r="BM218" s="34"/>
      <c r="BN218" s="34"/>
      <c r="BO218" s="34"/>
      <c r="BP218" s="34"/>
      <c r="BQ218" s="35">
        <f t="shared" si="1"/>
        <v>6</v>
      </c>
      <c r="BR218" s="101">
        <v>1.313880269053875</v>
      </c>
      <c r="BS218" s="102">
        <v>0.24505559775083544</v>
      </c>
      <c r="BT218" s="103">
        <v>0.6934592169288547</v>
      </c>
      <c r="BU218" s="39">
        <v>0.15</v>
      </c>
      <c r="BV218" s="37">
        <v>3.5273610000000004</v>
      </c>
      <c r="BW218" s="37">
        <v>217.40017166666667</v>
      </c>
      <c r="BX218" s="37">
        <v>28.666223166666665</v>
      </c>
      <c r="BY218" s="37">
        <v>1.0195348333333334</v>
      </c>
      <c r="BZ218" s="37">
        <v>3.2267375</v>
      </c>
      <c r="CA218" s="37">
        <v>1071965.3782733332</v>
      </c>
      <c r="CB218" s="37">
        <v>1272.7668914999997</v>
      </c>
      <c r="CC218" s="37">
        <v>0.959311</v>
      </c>
      <c r="CD218" s="37">
        <v>2.7185093333333334</v>
      </c>
      <c r="CE218" s="37">
        <v>1805.5739163333335</v>
      </c>
      <c r="CF218" s="37">
        <v>88.03954816666668</v>
      </c>
      <c r="CG218" s="37">
        <v>1.1167616666666664</v>
      </c>
      <c r="CH218" s="37">
        <v>3.2809223333333333</v>
      </c>
      <c r="CI218" s="37">
        <v>1282.6474813333334</v>
      </c>
      <c r="CJ218" s="2">
        <v>65.5443005</v>
      </c>
      <c r="CK218" s="2">
        <v>1.0348818333333334</v>
      </c>
      <c r="CL218" s="2">
        <v>2.9533776666666665</v>
      </c>
      <c r="CM218" s="29">
        <f t="shared" si="2"/>
        <v>4.428571429</v>
      </c>
      <c r="CN218" s="30">
        <f t="shared" si="3"/>
        <v>4.666666667</v>
      </c>
      <c r="CO218" s="2">
        <v>6.0</v>
      </c>
      <c r="CP218" s="2">
        <v>4.0</v>
      </c>
      <c r="CQ218" s="81">
        <v>4.0</v>
      </c>
      <c r="CR218" s="81">
        <v>2.0</v>
      </c>
      <c r="CS218" s="2">
        <v>6.0</v>
      </c>
      <c r="CT218" s="2">
        <v>4.0</v>
      </c>
      <c r="CU218" s="2">
        <v>5.0</v>
      </c>
      <c r="CV218" s="2">
        <v>6.0</v>
      </c>
      <c r="CW218" s="2">
        <v>5.0</v>
      </c>
      <c r="CX218" s="2">
        <f t="shared" si="4"/>
        <v>3</v>
      </c>
      <c r="CY218" s="126" t="str">
        <f t="shared" si="60"/>
        <v>0</v>
      </c>
      <c r="CZ218" s="126" t="str">
        <f t="shared" si="6"/>
        <v>0</v>
      </c>
      <c r="DA218" s="2">
        <f t="shared" si="7"/>
        <v>2</v>
      </c>
      <c r="DB218" s="126" t="str">
        <f t="shared" si="63"/>
        <v>0</v>
      </c>
      <c r="DC218" s="126" t="str">
        <f t="shared" si="8"/>
        <v>0</v>
      </c>
      <c r="DD218" s="2">
        <v>0.0</v>
      </c>
      <c r="DE218" s="81">
        <v>1.0</v>
      </c>
      <c r="DF218" s="2">
        <v>1.0</v>
      </c>
      <c r="DG218" s="81">
        <v>2.0</v>
      </c>
      <c r="DH218" s="2">
        <v>1.0</v>
      </c>
      <c r="DI218" s="81">
        <v>2.0</v>
      </c>
      <c r="DJ218" s="2">
        <v>0.0</v>
      </c>
      <c r="DK218" s="81">
        <v>1.0</v>
      </c>
      <c r="DL218" s="2">
        <v>1.0</v>
      </c>
      <c r="DM218" s="81">
        <v>2.0</v>
      </c>
      <c r="DN218" s="2">
        <v>0.0</v>
      </c>
      <c r="DO218" s="81">
        <v>1.0</v>
      </c>
      <c r="DP218" s="2">
        <v>0.0</v>
      </c>
      <c r="DQ218" s="81">
        <v>1.0</v>
      </c>
      <c r="DR218" s="2">
        <v>0.0</v>
      </c>
      <c r="DS218" s="81">
        <v>1.0</v>
      </c>
      <c r="DT218" s="2">
        <v>0.0</v>
      </c>
      <c r="DU218" s="81">
        <v>1.0</v>
      </c>
      <c r="DV218" s="2">
        <v>0.0</v>
      </c>
      <c r="DW218" s="81">
        <v>1.0</v>
      </c>
      <c r="DX218" s="2">
        <v>1.0</v>
      </c>
      <c r="DY218" s="81">
        <v>2.0</v>
      </c>
      <c r="DZ218" s="2">
        <v>0.0</v>
      </c>
      <c r="EA218" s="81">
        <v>1.0</v>
      </c>
      <c r="EB218" s="81">
        <v>1.0</v>
      </c>
      <c r="EC218" s="81">
        <v>2.0</v>
      </c>
      <c r="ED218" s="81">
        <v>2.0</v>
      </c>
      <c r="EE218" s="81">
        <v>3.0</v>
      </c>
      <c r="EF218" s="81">
        <v>0.0</v>
      </c>
      <c r="EG218" s="81">
        <v>1.0</v>
      </c>
      <c r="EH218" s="81">
        <v>0.0</v>
      </c>
      <c r="EI218" s="81">
        <v>1.0</v>
      </c>
      <c r="EJ218" s="81"/>
      <c r="EK218" s="81"/>
      <c r="EL218" s="81"/>
      <c r="EM218" s="81"/>
      <c r="EN218" s="81"/>
      <c r="EO218" s="81"/>
      <c r="EP218" s="81"/>
      <c r="EQ218" s="81"/>
      <c r="ER218" s="81"/>
      <c r="ES218" s="81"/>
      <c r="ET218" s="81"/>
      <c r="EU218" s="81"/>
      <c r="EV218" s="81"/>
      <c r="EW218" s="81"/>
      <c r="EX218" s="81"/>
      <c r="EY218" s="81"/>
      <c r="EZ218" s="81"/>
      <c r="FA218" s="81"/>
      <c r="FB218" s="81"/>
      <c r="FC218" s="81"/>
      <c r="FD218" s="81"/>
      <c r="FE218" s="81"/>
      <c r="FF218" s="81"/>
      <c r="FG218" s="81"/>
      <c r="FH218" s="81"/>
      <c r="FI218" s="81"/>
      <c r="FJ218" s="81"/>
      <c r="FK218" s="81"/>
      <c r="FL218" s="81"/>
      <c r="FM218" s="81"/>
      <c r="FN218" s="81"/>
      <c r="FO218" s="81"/>
      <c r="FP218" s="81"/>
      <c r="FQ218" s="81"/>
      <c r="FR218" s="81"/>
      <c r="FS218" s="81"/>
      <c r="FT218" s="81"/>
      <c r="FU218" s="81"/>
      <c r="FV218" s="81"/>
      <c r="FW218" s="81"/>
      <c r="FX218" s="81"/>
      <c r="FY218" s="81"/>
      <c r="FZ218" s="81"/>
      <c r="GA218" s="81"/>
      <c r="GB218" s="81"/>
      <c r="GC218" s="81"/>
      <c r="GD218" s="81">
        <v>4.0</v>
      </c>
      <c r="GE218" s="81"/>
      <c r="GF218" s="81" t="s">
        <v>209</v>
      </c>
      <c r="GG218" s="81"/>
      <c r="GH218" s="37">
        <v>0.0</v>
      </c>
      <c r="GI218" s="37">
        <v>2.0</v>
      </c>
      <c r="GJ218" s="37">
        <v>2.0</v>
      </c>
      <c r="GK218" s="37">
        <v>0.0</v>
      </c>
      <c r="GL218" s="37">
        <f t="shared" si="66"/>
        <v>2</v>
      </c>
      <c r="GM218" s="37">
        <f t="shared" si="67"/>
        <v>2</v>
      </c>
    </row>
    <row r="219" ht="15.75" customHeight="1">
      <c r="A219" s="1"/>
      <c r="F219" s="2"/>
      <c r="G219" s="48"/>
      <c r="H219" s="2"/>
      <c r="I219" s="81"/>
      <c r="J219" s="81"/>
      <c r="N219" s="29"/>
      <c r="O219" s="30"/>
      <c r="P219" s="30"/>
      <c r="Q219" s="30"/>
      <c r="R219" s="30"/>
      <c r="S219" s="30"/>
      <c r="T219" s="30"/>
      <c r="U219" s="30"/>
      <c r="V219" s="30"/>
      <c r="W219" s="30"/>
      <c r="X219" s="30"/>
      <c r="Y219" s="30"/>
      <c r="Z219" s="30"/>
      <c r="AA219" s="30"/>
      <c r="AB219" s="30"/>
      <c r="AC219" s="30"/>
      <c r="AD219" s="30"/>
      <c r="AE219" s="30"/>
      <c r="AF219" s="30"/>
      <c r="AG219" s="30"/>
      <c r="AH219" s="33"/>
      <c r="AI219" s="29"/>
      <c r="AJ219" s="30"/>
      <c r="AK219" s="30"/>
      <c r="AL219" s="30"/>
      <c r="AM219" s="30"/>
      <c r="AN219" s="30"/>
      <c r="AO219" s="30"/>
      <c r="AP219" s="30"/>
      <c r="AQ219" s="30"/>
      <c r="AR219" s="30"/>
      <c r="AS219" s="30"/>
      <c r="AT219" s="30"/>
      <c r="AU219" s="30"/>
      <c r="AV219" s="30"/>
      <c r="AW219" s="30"/>
      <c r="AX219" s="30"/>
      <c r="AY219" s="30"/>
      <c r="AZ219" s="30"/>
      <c r="BA219" s="30"/>
      <c r="BB219" s="30"/>
      <c r="BC219" s="33"/>
      <c r="BD219" s="130"/>
      <c r="BE219" s="33"/>
      <c r="BF219" s="33"/>
      <c r="BG219" s="33"/>
      <c r="BH219" s="33"/>
      <c r="BI219" s="33"/>
      <c r="BJ219" s="33"/>
      <c r="BK219" s="33"/>
      <c r="BL219" s="33"/>
      <c r="BM219" s="33"/>
      <c r="BN219" s="33"/>
      <c r="BO219" s="33"/>
      <c r="BP219" s="33"/>
      <c r="BQ219" s="35"/>
      <c r="BR219" s="131"/>
      <c r="BS219" s="132"/>
      <c r="BT219" s="133"/>
      <c r="BU219" s="39"/>
      <c r="BV219" s="41"/>
      <c r="BW219" s="41"/>
      <c r="BX219" s="41"/>
      <c r="BY219" s="41"/>
      <c r="BZ219" s="41"/>
      <c r="CA219" s="104"/>
      <c r="CB219" s="104"/>
      <c r="CC219" s="104"/>
      <c r="CD219" s="104"/>
      <c r="CE219" s="104"/>
      <c r="CF219" s="104"/>
      <c r="CG219" s="104"/>
      <c r="CH219" s="104"/>
      <c r="CI219" s="104"/>
      <c r="CJ219" s="41"/>
      <c r="CK219" s="41"/>
      <c r="CL219" s="41"/>
      <c r="CM219" s="29"/>
      <c r="CN219" s="30"/>
      <c r="CQ219" s="81"/>
      <c r="CR219" s="81"/>
      <c r="CY219" s="126"/>
      <c r="CZ219" s="126"/>
      <c r="DB219" s="126"/>
      <c r="DC219" s="126"/>
      <c r="DE219" s="48"/>
      <c r="DG219" s="48"/>
      <c r="DI219" s="48"/>
      <c r="DK219" s="48"/>
      <c r="DM219" s="48"/>
      <c r="DO219" s="48"/>
      <c r="DQ219" s="48"/>
      <c r="DS219" s="48"/>
      <c r="DU219" s="48"/>
      <c r="DW219" s="48"/>
      <c r="DY219" s="48"/>
      <c r="EA219" s="48"/>
      <c r="EB219" s="81"/>
      <c r="EC219" s="48"/>
      <c r="EE219" s="48"/>
      <c r="EG219" s="48"/>
      <c r="EH219" s="81"/>
      <c r="EI219" s="48"/>
      <c r="EJ219" s="48"/>
      <c r="EK219" s="48"/>
      <c r="EL219" s="48"/>
      <c r="EM219" s="48"/>
      <c r="EN219" s="48"/>
      <c r="EO219" s="48"/>
      <c r="EP219" s="48"/>
      <c r="EQ219" s="48"/>
      <c r="ER219" s="48"/>
      <c r="ES219" s="48"/>
      <c r="ET219" s="48"/>
      <c r="EU219" s="48"/>
      <c r="EV219" s="48"/>
      <c r="EW219" s="48"/>
      <c r="EX219" s="48"/>
      <c r="EY219" s="48"/>
      <c r="EZ219" s="48"/>
      <c r="FA219" s="48"/>
      <c r="FB219" s="48"/>
      <c r="FC219" s="48"/>
      <c r="FD219" s="48"/>
      <c r="FE219" s="48"/>
      <c r="FF219" s="48"/>
      <c r="FG219" s="48"/>
      <c r="FH219" s="48"/>
      <c r="FI219" s="48"/>
      <c r="FJ219" s="48"/>
      <c r="FK219" s="48"/>
      <c r="FL219" s="48"/>
      <c r="FM219" s="48"/>
      <c r="FN219" s="48"/>
      <c r="FO219" s="48"/>
      <c r="FP219" s="48"/>
      <c r="FQ219" s="48"/>
      <c r="FR219" s="48"/>
      <c r="FS219" s="48"/>
      <c r="FT219" s="48"/>
      <c r="FU219" s="48"/>
      <c r="FV219" s="48"/>
      <c r="FW219" s="48"/>
      <c r="FX219" s="48"/>
      <c r="FY219" s="48"/>
      <c r="FZ219" s="48"/>
      <c r="GA219" s="48"/>
      <c r="GB219" s="48"/>
      <c r="GC219" s="48"/>
      <c r="GD219" s="48"/>
      <c r="GE219" s="48"/>
      <c r="GF219" s="48"/>
      <c r="GG219" s="48"/>
      <c r="GH219" s="2"/>
      <c r="GI219" s="2"/>
      <c r="GJ219" s="2"/>
      <c r="GK219" s="2"/>
      <c r="GL219" s="2"/>
      <c r="GM219" s="2"/>
    </row>
    <row r="220" ht="15.75" customHeight="1">
      <c r="A220" s="1"/>
      <c r="F220" s="2"/>
      <c r="G220" s="48"/>
      <c r="N220" s="29"/>
      <c r="O220" s="30"/>
      <c r="P220" s="30"/>
      <c r="Q220" s="30"/>
      <c r="R220" s="30"/>
      <c r="S220" s="30"/>
      <c r="T220" s="30"/>
      <c r="U220" s="30"/>
      <c r="V220" s="30"/>
      <c r="W220" s="30"/>
      <c r="X220" s="30"/>
      <c r="Y220" s="30"/>
      <c r="Z220" s="30"/>
      <c r="AA220" s="30"/>
      <c r="AB220" s="30"/>
      <c r="AC220" s="30"/>
      <c r="AD220" s="30"/>
      <c r="AE220" s="30"/>
      <c r="AF220" s="30"/>
      <c r="AG220" s="30"/>
      <c r="AH220" s="33"/>
      <c r="AI220" s="29"/>
      <c r="AJ220" s="30"/>
      <c r="AK220" s="30"/>
      <c r="AL220" s="30"/>
      <c r="AM220" s="30"/>
      <c r="AN220" s="30"/>
      <c r="AO220" s="30"/>
      <c r="AP220" s="30"/>
      <c r="AQ220" s="30"/>
      <c r="AR220" s="30"/>
      <c r="AS220" s="30"/>
      <c r="AT220" s="30"/>
      <c r="AU220" s="30"/>
      <c r="AV220" s="30"/>
      <c r="AW220" s="30"/>
      <c r="AX220" s="30"/>
      <c r="AY220" s="30"/>
      <c r="AZ220" s="30"/>
      <c r="BA220" s="30"/>
      <c r="BB220" s="30"/>
      <c r="BC220" s="33"/>
      <c r="BD220" s="130"/>
      <c r="BE220" s="33"/>
      <c r="BF220" s="33"/>
      <c r="BG220" s="33"/>
      <c r="BH220" s="33"/>
      <c r="BI220" s="33"/>
      <c r="BJ220" s="33"/>
      <c r="BK220" s="33"/>
      <c r="BL220" s="33"/>
      <c r="BM220" s="33"/>
      <c r="BN220" s="33"/>
      <c r="BO220" s="33"/>
      <c r="BP220" s="33"/>
      <c r="BQ220" s="35"/>
      <c r="BR220" s="131"/>
      <c r="BS220" s="132"/>
      <c r="BT220" s="133"/>
      <c r="BU220" s="39"/>
      <c r="BV220" s="41"/>
      <c r="BW220" s="41"/>
      <c r="BX220" s="41"/>
      <c r="BY220" s="41"/>
      <c r="BZ220" s="41"/>
      <c r="CA220" s="104"/>
      <c r="CB220" s="104"/>
      <c r="CC220" s="104"/>
      <c r="CD220" s="104"/>
      <c r="CE220" s="104"/>
      <c r="CF220" s="104"/>
      <c r="CG220" s="104"/>
      <c r="CH220" s="104"/>
      <c r="CI220" s="104"/>
      <c r="CJ220" s="41"/>
      <c r="CK220" s="41"/>
      <c r="CL220" s="41"/>
      <c r="CM220" s="29"/>
      <c r="CN220" s="30"/>
      <c r="CQ220" s="81"/>
      <c r="CR220" s="81"/>
      <c r="CY220" s="126"/>
      <c r="CZ220" s="126"/>
      <c r="DB220" s="126"/>
      <c r="DC220" s="126"/>
      <c r="DE220" s="48"/>
      <c r="DG220" s="48"/>
      <c r="DI220" s="48"/>
      <c r="DK220" s="48"/>
      <c r="DM220" s="48"/>
      <c r="DO220" s="48"/>
      <c r="DQ220" s="48"/>
      <c r="DS220" s="48"/>
      <c r="DU220" s="48"/>
      <c r="DW220" s="48"/>
      <c r="DY220" s="48"/>
      <c r="EA220" s="48"/>
      <c r="EB220" s="81"/>
      <c r="EC220" s="48"/>
      <c r="EE220" s="48"/>
      <c r="EG220" s="48"/>
      <c r="EH220" s="81"/>
      <c r="EI220" s="48"/>
      <c r="EJ220" s="48"/>
      <c r="EK220" s="48"/>
      <c r="EL220" s="48"/>
      <c r="EM220" s="48"/>
      <c r="EN220" s="48"/>
      <c r="EO220" s="48"/>
      <c r="EP220" s="48"/>
      <c r="EQ220" s="48"/>
      <c r="ER220" s="48"/>
      <c r="ES220" s="48"/>
      <c r="ET220" s="48"/>
      <c r="EU220" s="48"/>
      <c r="EV220" s="48"/>
      <c r="EW220" s="48"/>
      <c r="EX220" s="48"/>
      <c r="EY220" s="48"/>
      <c r="EZ220" s="48"/>
      <c r="FA220" s="48"/>
      <c r="FB220" s="48"/>
      <c r="FC220" s="48"/>
      <c r="FD220" s="48"/>
      <c r="FE220" s="48"/>
      <c r="FF220" s="48"/>
      <c r="FG220" s="48"/>
      <c r="FH220" s="48"/>
      <c r="FI220" s="48"/>
      <c r="FJ220" s="48"/>
      <c r="FK220" s="48"/>
      <c r="FL220" s="48"/>
      <c r="FM220" s="48"/>
      <c r="FN220" s="48"/>
      <c r="FO220" s="48"/>
      <c r="FP220" s="48"/>
      <c r="FQ220" s="48"/>
      <c r="FR220" s="48"/>
      <c r="FS220" s="48"/>
      <c r="FT220" s="48"/>
      <c r="FU220" s="48"/>
      <c r="FV220" s="48"/>
      <c r="FW220" s="48"/>
      <c r="FX220" s="48"/>
      <c r="FY220" s="48"/>
      <c r="FZ220" s="48"/>
      <c r="GA220" s="48"/>
      <c r="GB220" s="48"/>
      <c r="GC220" s="48"/>
      <c r="GD220" s="48"/>
      <c r="GE220" s="48"/>
      <c r="GF220" s="48"/>
      <c r="GG220" s="48"/>
      <c r="GH220" s="2"/>
      <c r="GI220" s="2"/>
      <c r="GJ220" s="2"/>
      <c r="GK220" s="2"/>
      <c r="GL220" s="2"/>
      <c r="GM220" s="2"/>
    </row>
    <row r="221" ht="15.75" customHeight="1">
      <c r="A221" s="1"/>
      <c r="F221" s="2"/>
      <c r="G221" s="48"/>
      <c r="N221" s="29"/>
      <c r="O221" s="30"/>
      <c r="P221" s="30"/>
      <c r="Q221" s="30"/>
      <c r="R221" s="30"/>
      <c r="S221" s="30"/>
      <c r="T221" s="30"/>
      <c r="U221" s="30"/>
      <c r="V221" s="30"/>
      <c r="W221" s="30"/>
      <c r="X221" s="30"/>
      <c r="Y221" s="30"/>
      <c r="Z221" s="30"/>
      <c r="AA221" s="30"/>
      <c r="AB221" s="30"/>
      <c r="AC221" s="30"/>
      <c r="AD221" s="30"/>
      <c r="AE221" s="30"/>
      <c r="AF221" s="30"/>
      <c r="AG221" s="30"/>
      <c r="AH221" s="33"/>
      <c r="AI221" s="29"/>
      <c r="AJ221" s="30"/>
      <c r="AK221" s="30"/>
      <c r="AL221" s="30"/>
      <c r="AM221" s="30"/>
      <c r="AN221" s="30"/>
      <c r="AO221" s="30"/>
      <c r="AP221" s="30"/>
      <c r="AQ221" s="30"/>
      <c r="AR221" s="30"/>
      <c r="AS221" s="30"/>
      <c r="AT221" s="30"/>
      <c r="AU221" s="30"/>
      <c r="AV221" s="30"/>
      <c r="AW221" s="30"/>
      <c r="AX221" s="30"/>
      <c r="AY221" s="30"/>
      <c r="AZ221" s="30"/>
      <c r="BA221" s="30"/>
      <c r="BB221" s="30"/>
      <c r="BC221" s="33"/>
      <c r="BD221" s="130"/>
      <c r="BE221" s="33"/>
      <c r="BF221" s="33"/>
      <c r="BG221" s="33"/>
      <c r="BH221" s="33"/>
      <c r="BI221" s="33"/>
      <c r="BJ221" s="33"/>
      <c r="BK221" s="33"/>
      <c r="BL221" s="33"/>
      <c r="BM221" s="33"/>
      <c r="BN221" s="33"/>
      <c r="BO221" s="33"/>
      <c r="BP221" s="33"/>
      <c r="BQ221" s="35"/>
      <c r="BR221" s="131"/>
      <c r="BS221" s="132"/>
      <c r="BT221" s="133"/>
      <c r="BU221" s="39"/>
      <c r="BV221" s="41"/>
      <c r="BW221" s="41"/>
      <c r="BX221" s="41"/>
      <c r="BY221" s="41"/>
      <c r="BZ221" s="41"/>
      <c r="CA221" s="104"/>
      <c r="CB221" s="104"/>
      <c r="CC221" s="104"/>
      <c r="CD221" s="104"/>
      <c r="CE221" s="104"/>
      <c r="CF221" s="104"/>
      <c r="CG221" s="104"/>
      <c r="CH221" s="104"/>
      <c r="CI221" s="104"/>
      <c r="CJ221" s="41"/>
      <c r="CK221" s="41"/>
      <c r="CL221" s="41"/>
      <c r="CM221" s="29"/>
      <c r="CN221" s="30"/>
      <c r="CQ221" s="81"/>
      <c r="CR221" s="81"/>
      <c r="CY221" s="126"/>
      <c r="CZ221" s="126"/>
      <c r="DB221" s="126"/>
      <c r="DC221" s="126"/>
      <c r="DE221" s="48"/>
      <c r="DG221" s="48"/>
      <c r="DI221" s="48"/>
      <c r="DK221" s="48"/>
      <c r="DM221" s="48"/>
      <c r="DO221" s="48"/>
      <c r="DQ221" s="48"/>
      <c r="DS221" s="48"/>
      <c r="DU221" s="48"/>
      <c r="DW221" s="48"/>
      <c r="DY221" s="48"/>
      <c r="EA221" s="48"/>
      <c r="EB221" s="81"/>
      <c r="EC221" s="48"/>
      <c r="EE221" s="48"/>
      <c r="EG221" s="48"/>
      <c r="EH221" s="81"/>
      <c r="EI221" s="48"/>
      <c r="EJ221" s="48"/>
      <c r="EK221" s="48"/>
      <c r="EL221" s="48"/>
      <c r="EM221" s="48"/>
      <c r="EN221" s="48"/>
      <c r="EO221" s="48"/>
      <c r="EP221" s="48"/>
      <c r="EQ221" s="48"/>
      <c r="ER221" s="48"/>
      <c r="ES221" s="48"/>
      <c r="ET221" s="48"/>
      <c r="EU221" s="48"/>
      <c r="EV221" s="48"/>
      <c r="EW221" s="48"/>
      <c r="EX221" s="48"/>
      <c r="EY221" s="48"/>
      <c r="EZ221" s="48"/>
      <c r="FA221" s="48"/>
      <c r="FB221" s="48"/>
      <c r="FC221" s="48"/>
      <c r="FD221" s="48"/>
      <c r="FE221" s="48"/>
      <c r="FF221" s="48"/>
      <c r="FG221" s="48"/>
      <c r="FH221" s="48"/>
      <c r="FI221" s="48"/>
      <c r="FJ221" s="48"/>
      <c r="FK221" s="48"/>
      <c r="FL221" s="48"/>
      <c r="FM221" s="48"/>
      <c r="FN221" s="48"/>
      <c r="FO221" s="48"/>
      <c r="FP221" s="48"/>
      <c r="FQ221" s="48"/>
      <c r="FR221" s="48"/>
      <c r="FS221" s="48"/>
      <c r="FT221" s="48"/>
      <c r="FU221" s="48"/>
      <c r="FV221" s="48"/>
      <c r="FW221" s="48"/>
      <c r="FX221" s="48"/>
      <c r="FY221" s="48"/>
      <c r="FZ221" s="48"/>
      <c r="GA221" s="48"/>
      <c r="GB221" s="48"/>
      <c r="GC221" s="48"/>
      <c r="GD221" s="48"/>
      <c r="GE221" s="48"/>
      <c r="GF221" s="48"/>
      <c r="GG221" s="48"/>
      <c r="GH221" s="2"/>
      <c r="GI221" s="2"/>
      <c r="GJ221" s="2"/>
      <c r="GK221" s="2"/>
      <c r="GL221" s="2"/>
      <c r="GM221" s="2"/>
    </row>
    <row r="222" ht="15.75" customHeight="1">
      <c r="A222" s="1"/>
      <c r="B222" s="134" t="s">
        <v>760</v>
      </c>
      <c r="F222" s="2"/>
      <c r="G222" s="48"/>
      <c r="N222" s="29"/>
      <c r="O222" s="30"/>
      <c r="P222" s="30"/>
      <c r="Q222" s="30"/>
      <c r="R222" s="30"/>
      <c r="S222" s="30"/>
      <c r="T222" s="30"/>
      <c r="U222" s="30"/>
      <c r="V222" s="30"/>
      <c r="W222" s="30"/>
      <c r="X222" s="30"/>
      <c r="Y222" s="30"/>
      <c r="Z222" s="30"/>
      <c r="AA222" s="30"/>
      <c r="AB222" s="30"/>
      <c r="AC222" s="30"/>
      <c r="AD222" s="30"/>
      <c r="AE222" s="30"/>
      <c r="AF222" s="30"/>
      <c r="AG222" s="30"/>
      <c r="AH222" s="33"/>
      <c r="AI222" s="29"/>
      <c r="AJ222" s="30"/>
      <c r="AK222" s="30"/>
      <c r="AL222" s="30"/>
      <c r="AM222" s="30"/>
      <c r="AN222" s="30"/>
      <c r="AO222" s="30"/>
      <c r="AP222" s="30"/>
      <c r="AQ222" s="30"/>
      <c r="AR222" s="30"/>
      <c r="AS222" s="30"/>
      <c r="AT222" s="30"/>
      <c r="AU222" s="30"/>
      <c r="AV222" s="30"/>
      <c r="AW222" s="30"/>
      <c r="AX222" s="30"/>
      <c r="AY222" s="30"/>
      <c r="AZ222" s="30"/>
      <c r="BA222" s="30"/>
      <c r="BB222" s="30"/>
      <c r="BC222" s="33"/>
      <c r="BD222" s="130"/>
      <c r="BE222" s="33"/>
      <c r="BF222" s="33"/>
      <c r="BG222" s="33"/>
      <c r="BH222" s="33"/>
      <c r="BI222" s="33"/>
      <c r="BJ222" s="33"/>
      <c r="BK222" s="33"/>
      <c r="BL222" s="33"/>
      <c r="BM222" s="33"/>
      <c r="BN222" s="33"/>
      <c r="BO222" s="33"/>
      <c r="BP222" s="33"/>
      <c r="BQ222" s="35"/>
      <c r="BR222" s="131"/>
      <c r="BS222" s="132"/>
      <c r="BT222" s="133"/>
      <c r="BU222" s="39"/>
      <c r="BV222" s="41"/>
      <c r="BW222" s="41"/>
      <c r="BX222" s="41"/>
      <c r="BY222" s="41"/>
      <c r="BZ222" s="41"/>
      <c r="CA222" s="104"/>
      <c r="CB222" s="104"/>
      <c r="CC222" s="104"/>
      <c r="CD222" s="104"/>
      <c r="CE222" s="104"/>
      <c r="CF222" s="104"/>
      <c r="CG222" s="104"/>
      <c r="CH222" s="104"/>
      <c r="CI222" s="104"/>
      <c r="CJ222" s="41"/>
      <c r="CK222" s="41"/>
      <c r="CL222" s="41"/>
      <c r="CM222" s="29"/>
      <c r="CN222" s="30"/>
      <c r="CQ222" s="81"/>
      <c r="CR222" s="81"/>
      <c r="CY222" s="126"/>
      <c r="CZ222" s="126"/>
      <c r="DB222" s="126"/>
      <c r="DC222" s="126"/>
      <c r="DE222" s="48"/>
      <c r="DG222" s="48"/>
      <c r="DI222" s="48"/>
      <c r="DK222" s="48"/>
      <c r="DM222" s="48"/>
      <c r="DO222" s="48"/>
      <c r="DQ222" s="48"/>
      <c r="DS222" s="48"/>
      <c r="DU222" s="48"/>
      <c r="DW222" s="48"/>
      <c r="DY222" s="48"/>
      <c r="EA222" s="48"/>
      <c r="EB222" s="81"/>
      <c r="EC222" s="48"/>
      <c r="EE222" s="48"/>
      <c r="EG222" s="48"/>
      <c r="EH222" s="81"/>
      <c r="EI222" s="48"/>
      <c r="EJ222" s="48"/>
      <c r="EK222" s="48"/>
      <c r="EL222" s="48"/>
      <c r="EM222" s="48"/>
      <c r="EN222" s="48"/>
      <c r="EO222" s="48"/>
      <c r="EP222" s="48"/>
      <c r="EQ222" s="48"/>
      <c r="ER222" s="48"/>
      <c r="ES222" s="48"/>
      <c r="ET222" s="48"/>
      <c r="EU222" s="48"/>
      <c r="EV222" s="48"/>
      <c r="EW222" s="48"/>
      <c r="EX222" s="48"/>
      <c r="EY222" s="48"/>
      <c r="EZ222" s="48"/>
      <c r="FA222" s="48"/>
      <c r="FB222" s="48"/>
      <c r="FC222" s="48"/>
      <c r="FD222" s="48"/>
      <c r="FE222" s="48"/>
      <c r="FF222" s="48"/>
      <c r="FG222" s="48"/>
      <c r="FH222" s="48"/>
      <c r="FI222" s="48"/>
      <c r="FJ222" s="48"/>
      <c r="FK222" s="48"/>
      <c r="FL222" s="48"/>
      <c r="FM222" s="48"/>
      <c r="FN222" s="48"/>
      <c r="FO222" s="48"/>
      <c r="FP222" s="48"/>
      <c r="FQ222" s="48"/>
      <c r="FR222" s="48"/>
      <c r="FS222" s="48"/>
      <c r="FT222" s="48"/>
      <c r="FU222" s="48"/>
      <c r="FV222" s="48"/>
      <c r="FW222" s="48"/>
      <c r="FX222" s="48"/>
      <c r="FY222" s="48"/>
      <c r="FZ222" s="48"/>
      <c r="GA222" s="48"/>
      <c r="GB222" s="48"/>
      <c r="GC222" s="48"/>
      <c r="GD222" s="48"/>
      <c r="GE222" s="48"/>
      <c r="GF222" s="48"/>
      <c r="GG222" s="48"/>
      <c r="GH222" s="2"/>
      <c r="GI222" s="2"/>
      <c r="GJ222" s="2"/>
      <c r="GK222" s="2"/>
      <c r="GL222" s="2"/>
      <c r="GM222" s="2"/>
    </row>
    <row r="223" ht="15.75" customHeight="1">
      <c r="A223" s="1"/>
      <c r="B223" s="2"/>
      <c r="F223" s="2"/>
      <c r="G223" s="2"/>
      <c r="N223" s="29"/>
      <c r="O223" s="30"/>
      <c r="P223" s="30"/>
      <c r="Q223" s="30"/>
      <c r="R223" s="30"/>
      <c r="S223" s="30"/>
      <c r="T223" s="30"/>
      <c r="U223" s="30"/>
      <c r="V223" s="30"/>
      <c r="W223" s="30"/>
      <c r="X223" s="30"/>
      <c r="Y223" s="30"/>
      <c r="Z223" s="30"/>
      <c r="AA223" s="30"/>
      <c r="AB223" s="30"/>
      <c r="AC223" s="30"/>
      <c r="AD223" s="30"/>
      <c r="AE223" s="30"/>
      <c r="AF223" s="30"/>
      <c r="AG223" s="30"/>
      <c r="AH223" s="33"/>
      <c r="AI223" s="29"/>
      <c r="AJ223" s="30"/>
      <c r="AK223" s="30"/>
      <c r="AL223" s="30"/>
      <c r="AM223" s="30"/>
      <c r="AN223" s="30"/>
      <c r="AO223" s="30"/>
      <c r="AP223" s="30"/>
      <c r="AQ223" s="30"/>
      <c r="AR223" s="30"/>
      <c r="AS223" s="30"/>
      <c r="AT223" s="30"/>
      <c r="AU223" s="30"/>
      <c r="AV223" s="30"/>
      <c r="AW223" s="30"/>
      <c r="AX223" s="30"/>
      <c r="AY223" s="30"/>
      <c r="AZ223" s="30"/>
      <c r="BA223" s="30"/>
      <c r="BB223" s="30"/>
      <c r="BC223" s="33"/>
      <c r="BD223" s="130"/>
      <c r="BE223" s="33"/>
      <c r="BF223" s="33"/>
      <c r="BG223" s="33"/>
      <c r="BH223" s="33"/>
      <c r="BI223" s="33"/>
      <c r="BJ223" s="33"/>
      <c r="BK223" s="33"/>
      <c r="BL223" s="33"/>
      <c r="BM223" s="33"/>
      <c r="BN223" s="33"/>
      <c r="BO223" s="33"/>
      <c r="BP223" s="33"/>
      <c r="BQ223" s="35"/>
      <c r="BR223" s="131"/>
      <c r="BS223" s="132"/>
      <c r="BT223" s="133"/>
      <c r="BU223" s="39"/>
      <c r="BV223" s="41"/>
      <c r="BW223" s="41"/>
      <c r="BX223" s="41"/>
      <c r="BY223" s="41"/>
      <c r="BZ223" s="41"/>
      <c r="CA223" s="104"/>
      <c r="CB223" s="104"/>
      <c r="CC223" s="104"/>
      <c r="CD223" s="104"/>
      <c r="CE223" s="104"/>
      <c r="CF223" s="104"/>
      <c r="CG223" s="104"/>
      <c r="CH223" s="104"/>
      <c r="CI223" s="104"/>
      <c r="CJ223" s="41"/>
      <c r="CK223" s="41"/>
      <c r="CL223" s="41"/>
      <c r="CM223" s="29"/>
      <c r="CN223" s="30"/>
      <c r="CQ223" s="81"/>
      <c r="CR223" s="81"/>
      <c r="CY223" s="126"/>
      <c r="CZ223" s="126"/>
      <c r="DB223" s="126"/>
      <c r="DC223" s="126"/>
      <c r="DE223" s="48"/>
      <c r="DG223" s="48"/>
      <c r="DI223" s="48"/>
      <c r="DK223" s="48"/>
      <c r="DM223" s="48"/>
      <c r="DO223" s="48"/>
      <c r="DQ223" s="48"/>
      <c r="DS223" s="48"/>
      <c r="DU223" s="48"/>
      <c r="DW223" s="48"/>
      <c r="DY223" s="48"/>
      <c r="EA223" s="48"/>
      <c r="EB223" s="81"/>
      <c r="EC223" s="48"/>
      <c r="EE223" s="48"/>
      <c r="EG223" s="48"/>
      <c r="EH223" s="81"/>
      <c r="EI223" s="48"/>
      <c r="EJ223" s="2"/>
      <c r="EK223" s="2"/>
      <c r="EL223" s="135" t="s">
        <v>761</v>
      </c>
      <c r="EM223" s="2"/>
      <c r="EN223" s="2"/>
      <c r="EO223" s="2"/>
      <c r="EP223" s="2"/>
      <c r="EQ223" s="2"/>
      <c r="ER223" s="2"/>
      <c r="ES223" s="2"/>
      <c r="ET223" s="2"/>
      <c r="EU223" s="2"/>
      <c r="EV223" s="2"/>
      <c r="EW223" s="24" t="s">
        <v>762</v>
      </c>
      <c r="EX223" s="2"/>
      <c r="EY223" s="2"/>
      <c r="EZ223" s="2"/>
      <c r="FA223" s="2"/>
      <c r="FB223" s="2"/>
      <c r="FC223" s="71" t="s">
        <v>763</v>
      </c>
      <c r="FD223" s="2"/>
      <c r="FE223" s="2"/>
      <c r="FF223" s="2"/>
      <c r="FG223" s="2"/>
      <c r="FH223" s="2"/>
      <c r="FI223" s="2"/>
      <c r="FJ223" s="2"/>
      <c r="FK223" s="2"/>
      <c r="FL223" s="2"/>
      <c r="FM223" s="2"/>
      <c r="FN223" s="2"/>
      <c r="FO223" s="2"/>
      <c r="FP223" s="2"/>
      <c r="FQ223" s="2"/>
      <c r="FR223" s="2"/>
      <c r="FS223" s="2"/>
      <c r="FT223" s="2"/>
      <c r="FU223" s="2"/>
      <c r="FV223" s="2"/>
      <c r="FW223" s="2"/>
      <c r="FX223" s="2"/>
      <c r="FY223" s="2"/>
      <c r="FZ223" s="2"/>
      <c r="GA223" s="2"/>
      <c r="GB223" s="2"/>
      <c r="GC223" s="2"/>
      <c r="GD223" s="2"/>
      <c r="GE223" s="2"/>
      <c r="GF223" s="2"/>
      <c r="GG223" s="2"/>
      <c r="GH223" s="2"/>
      <c r="GI223" s="2"/>
      <c r="GJ223" s="2"/>
      <c r="GK223" s="2"/>
      <c r="GL223" s="2"/>
      <c r="GM223" s="2"/>
    </row>
    <row r="224" ht="15.75" customHeight="1">
      <c r="A224" s="1"/>
      <c r="B224" s="2" t="s">
        <v>764</v>
      </c>
      <c r="F224" s="2"/>
      <c r="G224" s="48"/>
      <c r="N224" s="29"/>
      <c r="O224" s="30"/>
      <c r="P224" s="30"/>
      <c r="Q224" s="30"/>
      <c r="R224" s="30"/>
      <c r="S224" s="30"/>
      <c r="T224" s="30"/>
      <c r="U224" s="30"/>
      <c r="V224" s="30"/>
      <c r="W224" s="30"/>
      <c r="X224" s="30"/>
      <c r="Y224" s="30"/>
      <c r="Z224" s="30"/>
      <c r="AA224" s="30"/>
      <c r="AB224" s="30"/>
      <c r="AC224" s="30"/>
      <c r="AD224" s="30"/>
      <c r="AE224" s="30"/>
      <c r="AF224" s="30"/>
      <c r="AG224" s="30"/>
      <c r="AH224" s="33"/>
      <c r="AI224" s="29"/>
      <c r="AJ224" s="30"/>
      <c r="AK224" s="30"/>
      <c r="AL224" s="30"/>
      <c r="AM224" s="30"/>
      <c r="AN224" s="30"/>
      <c r="AO224" s="30"/>
      <c r="AP224" s="30"/>
      <c r="AQ224" s="30"/>
      <c r="AR224" s="30"/>
      <c r="AS224" s="30"/>
      <c r="AT224" s="30"/>
      <c r="AU224" s="30"/>
      <c r="AV224" s="30"/>
      <c r="AW224" s="30"/>
      <c r="AX224" s="30"/>
      <c r="AY224" s="30"/>
      <c r="AZ224" s="30"/>
      <c r="BA224" s="30"/>
      <c r="BB224" s="30"/>
      <c r="BC224" s="33"/>
      <c r="BD224" s="130"/>
      <c r="BE224" s="33"/>
      <c r="BF224" s="33"/>
      <c r="BG224" s="33"/>
      <c r="BH224" s="33"/>
      <c r="BI224" s="33"/>
      <c r="BJ224" s="33"/>
      <c r="BK224" s="33"/>
      <c r="BL224" s="33"/>
      <c r="BM224" s="33"/>
      <c r="BN224" s="33"/>
      <c r="BO224" s="33"/>
      <c r="BP224" s="33"/>
      <c r="BQ224" s="35"/>
      <c r="BR224" s="131"/>
      <c r="BS224" s="132"/>
      <c r="BT224" s="133"/>
      <c r="BU224" s="39"/>
      <c r="BV224" s="41"/>
      <c r="BW224" s="41"/>
      <c r="BX224" s="41"/>
      <c r="BY224" s="41"/>
      <c r="BZ224" s="41"/>
      <c r="CA224" s="104"/>
      <c r="CB224" s="104"/>
      <c r="CC224" s="104"/>
      <c r="CD224" s="104"/>
      <c r="CE224" s="104"/>
      <c r="CF224" s="104"/>
      <c r="CG224" s="104"/>
      <c r="CH224" s="104"/>
      <c r="CI224" s="104"/>
      <c r="CJ224" s="41"/>
      <c r="CK224" s="41"/>
      <c r="CL224" s="41"/>
      <c r="CM224" s="29"/>
      <c r="CN224" s="30"/>
      <c r="CQ224" s="81"/>
      <c r="CR224" s="81"/>
      <c r="CY224" s="126"/>
      <c r="CZ224" s="126"/>
      <c r="DB224" s="126"/>
      <c r="DC224" s="126"/>
      <c r="DE224" s="48"/>
      <c r="DG224" s="48"/>
      <c r="DI224" s="48"/>
      <c r="DK224" s="48"/>
      <c r="DM224" s="48"/>
      <c r="DO224" s="48"/>
      <c r="DQ224" s="48"/>
      <c r="DS224" s="48"/>
      <c r="DU224" s="48"/>
      <c r="DW224" s="48"/>
      <c r="DY224" s="48"/>
      <c r="EA224" s="48"/>
      <c r="EB224" s="81"/>
      <c r="EC224" s="48"/>
      <c r="EE224" s="48"/>
      <c r="EG224" s="48"/>
      <c r="EH224" s="81"/>
      <c r="EI224" s="48"/>
      <c r="EJ224" s="48"/>
      <c r="EK224" s="48"/>
      <c r="EL224" s="48"/>
      <c r="EM224" s="48"/>
      <c r="EN224" s="48"/>
      <c r="EO224" s="48"/>
      <c r="EP224" s="48"/>
      <c r="EQ224" s="48"/>
      <c r="ER224" s="48"/>
      <c r="ES224" s="48"/>
      <c r="ET224" s="48"/>
      <c r="EU224" s="48"/>
      <c r="EV224" s="48"/>
      <c r="EW224" s="48"/>
      <c r="EX224" s="48"/>
      <c r="EY224" s="48"/>
      <c r="EZ224" s="48"/>
      <c r="FA224" s="48"/>
      <c r="FB224" s="48"/>
      <c r="FC224" s="48"/>
      <c r="FD224" s="48"/>
      <c r="FE224" s="48"/>
      <c r="FF224" s="48"/>
      <c r="FG224" s="48"/>
      <c r="FH224" s="48"/>
      <c r="FI224" s="48"/>
      <c r="FJ224" s="48"/>
      <c r="FK224" s="48"/>
      <c r="FL224" s="48"/>
      <c r="FM224" s="48"/>
      <c r="FN224" s="48"/>
      <c r="FO224" s="48"/>
      <c r="FP224" s="48"/>
      <c r="FQ224" s="48"/>
      <c r="FR224" s="48"/>
      <c r="FS224" s="48"/>
      <c r="FT224" s="48"/>
      <c r="FU224" s="48"/>
      <c r="FV224" s="48"/>
      <c r="FW224" s="48"/>
      <c r="FX224" s="48"/>
      <c r="FY224" s="48"/>
      <c r="FZ224" s="48"/>
      <c r="GA224" s="48"/>
      <c r="GB224" s="48"/>
      <c r="GC224" s="48"/>
      <c r="GD224" s="48"/>
      <c r="GE224" s="48"/>
      <c r="GF224" s="48"/>
      <c r="GG224" s="48"/>
      <c r="GH224" s="2"/>
      <c r="GI224" s="2"/>
      <c r="GJ224" s="2"/>
      <c r="GK224" s="2"/>
      <c r="GL224" s="2"/>
      <c r="GM224" s="2"/>
    </row>
    <row r="225" ht="15.75" customHeight="1">
      <c r="A225" s="1"/>
      <c r="B225" s="2" t="s">
        <v>765</v>
      </c>
      <c r="F225" s="2"/>
      <c r="G225" s="48"/>
      <c r="N225" s="29"/>
      <c r="O225" s="30"/>
      <c r="P225" s="30"/>
      <c r="Q225" s="30"/>
      <c r="R225" s="30"/>
      <c r="S225" s="30"/>
      <c r="T225" s="30"/>
      <c r="U225" s="30"/>
      <c r="V225" s="30"/>
      <c r="W225" s="30"/>
      <c r="X225" s="30"/>
      <c r="Y225" s="30"/>
      <c r="Z225" s="30"/>
      <c r="AA225" s="30"/>
      <c r="AB225" s="30"/>
      <c r="AC225" s="30"/>
      <c r="AD225" s="30"/>
      <c r="AE225" s="30"/>
      <c r="AF225" s="30"/>
      <c r="AG225" s="30"/>
      <c r="AH225" s="33"/>
      <c r="AI225" s="29"/>
      <c r="AJ225" s="30"/>
      <c r="AK225" s="30"/>
      <c r="AL225" s="30"/>
      <c r="AM225" s="30"/>
      <c r="AN225" s="30"/>
      <c r="AO225" s="30"/>
      <c r="AP225" s="30"/>
      <c r="AQ225" s="30"/>
      <c r="AR225" s="30"/>
      <c r="AS225" s="30"/>
      <c r="AT225" s="30"/>
      <c r="AU225" s="30"/>
      <c r="AV225" s="30"/>
      <c r="AW225" s="30"/>
      <c r="AX225" s="30"/>
      <c r="AY225" s="30"/>
      <c r="AZ225" s="30"/>
      <c r="BA225" s="30"/>
      <c r="BB225" s="30"/>
      <c r="BC225" s="33"/>
      <c r="BD225" s="130"/>
      <c r="BE225" s="33"/>
      <c r="BF225" s="33"/>
      <c r="BG225" s="33"/>
      <c r="BH225" s="33"/>
      <c r="BI225" s="33"/>
      <c r="BJ225" s="33"/>
      <c r="BK225" s="33"/>
      <c r="BL225" s="33"/>
      <c r="BM225" s="33"/>
      <c r="BN225" s="33"/>
      <c r="BO225" s="33"/>
      <c r="BP225" s="33"/>
      <c r="BQ225" s="35"/>
      <c r="BR225" s="131"/>
      <c r="BS225" s="132"/>
      <c r="BT225" s="133"/>
      <c r="BU225" s="39"/>
      <c r="BV225" s="41"/>
      <c r="BW225" s="41"/>
      <c r="BX225" s="41"/>
      <c r="BY225" s="41"/>
      <c r="BZ225" s="41"/>
      <c r="CA225" s="104"/>
      <c r="CB225" s="104"/>
      <c r="CC225" s="104"/>
      <c r="CD225" s="104"/>
      <c r="CE225" s="104"/>
      <c r="CF225" s="104"/>
      <c r="CG225" s="104"/>
      <c r="CH225" s="104"/>
      <c r="CI225" s="104"/>
      <c r="CJ225" s="41"/>
      <c r="CK225" s="41"/>
      <c r="CL225" s="41"/>
      <c r="CM225" s="29"/>
      <c r="CN225" s="30"/>
      <c r="CQ225" s="81"/>
      <c r="CR225" s="81"/>
      <c r="CY225" s="126"/>
      <c r="CZ225" s="126"/>
      <c r="DB225" s="126"/>
      <c r="DC225" s="126"/>
      <c r="DE225" s="48"/>
      <c r="DG225" s="48"/>
      <c r="DI225" s="48"/>
      <c r="DK225" s="48"/>
      <c r="DM225" s="48"/>
      <c r="DO225" s="48"/>
      <c r="DQ225" s="48"/>
      <c r="DS225" s="48"/>
      <c r="DU225" s="48"/>
      <c r="DW225" s="48"/>
      <c r="DY225" s="48"/>
      <c r="EA225" s="48"/>
      <c r="EB225" s="81"/>
      <c r="EC225" s="48"/>
      <c r="EE225" s="48"/>
      <c r="EG225" s="48"/>
      <c r="EH225" s="81"/>
      <c r="EI225" s="48"/>
      <c r="EJ225" s="48"/>
      <c r="EK225" s="48"/>
      <c r="EL225" s="48"/>
      <c r="EM225" s="48"/>
      <c r="EN225" s="48"/>
      <c r="EO225" s="48"/>
      <c r="EP225" s="48"/>
      <c r="EQ225" s="48"/>
      <c r="ER225" s="48"/>
      <c r="ES225" s="48"/>
      <c r="ET225" s="48"/>
      <c r="EU225" s="48"/>
      <c r="EV225" s="48"/>
      <c r="EW225" s="48"/>
      <c r="EX225" s="48"/>
      <c r="EY225" s="48"/>
      <c r="EZ225" s="48"/>
      <c r="FA225" s="48"/>
      <c r="FB225" s="48"/>
      <c r="FC225" s="48"/>
      <c r="FD225" s="48"/>
      <c r="FE225" s="48"/>
      <c r="FF225" s="48"/>
      <c r="FG225" s="48"/>
      <c r="FH225" s="48"/>
      <c r="FI225" s="48"/>
      <c r="FJ225" s="48"/>
      <c r="FK225" s="48"/>
      <c r="FL225" s="48"/>
      <c r="FM225" s="48"/>
      <c r="FN225" s="48"/>
      <c r="FO225" s="48"/>
      <c r="FP225" s="48"/>
      <c r="FQ225" s="48"/>
      <c r="FR225" s="48"/>
      <c r="FS225" s="48"/>
      <c r="FT225" s="48"/>
      <c r="FU225" s="48"/>
      <c r="FV225" s="48"/>
      <c r="FW225" s="48"/>
      <c r="FX225" s="48"/>
      <c r="FY225" s="48"/>
      <c r="FZ225" s="48"/>
      <c r="GA225" s="48"/>
      <c r="GB225" s="48"/>
      <c r="GC225" s="48"/>
      <c r="GD225" s="48"/>
      <c r="GE225" s="48"/>
      <c r="GF225" s="48"/>
      <c r="GG225" s="48"/>
      <c r="GH225" s="2"/>
      <c r="GI225" s="2"/>
      <c r="GJ225" s="2"/>
      <c r="GK225" s="2"/>
      <c r="GL225" s="2"/>
      <c r="GM225" s="2"/>
    </row>
    <row r="226" ht="15.75" customHeight="1">
      <c r="A226" s="1"/>
      <c r="B226" s="2" t="s">
        <v>766</v>
      </c>
      <c r="F226" s="2"/>
      <c r="G226" s="48"/>
      <c r="N226" s="29"/>
      <c r="O226" s="30"/>
      <c r="P226" s="30"/>
      <c r="Q226" s="30"/>
      <c r="R226" s="30"/>
      <c r="S226" s="30"/>
      <c r="T226" s="30"/>
      <c r="U226" s="30"/>
      <c r="V226" s="30"/>
      <c r="W226" s="30"/>
      <c r="X226" s="30"/>
      <c r="Y226" s="30"/>
      <c r="Z226" s="30"/>
      <c r="AA226" s="30"/>
      <c r="AB226" s="30"/>
      <c r="AC226" s="30"/>
      <c r="AD226" s="30"/>
      <c r="AE226" s="30"/>
      <c r="AF226" s="30"/>
      <c r="AG226" s="30"/>
      <c r="AH226" s="33"/>
      <c r="AI226" s="29"/>
      <c r="AJ226" s="30"/>
      <c r="AK226" s="30"/>
      <c r="AL226" s="30"/>
      <c r="AM226" s="30"/>
      <c r="AN226" s="30"/>
      <c r="AO226" s="30"/>
      <c r="AP226" s="30"/>
      <c r="AQ226" s="30"/>
      <c r="AR226" s="30"/>
      <c r="AS226" s="30"/>
      <c r="AT226" s="30"/>
      <c r="AU226" s="30"/>
      <c r="AV226" s="30"/>
      <c r="AW226" s="30"/>
      <c r="AX226" s="30"/>
      <c r="AY226" s="30"/>
      <c r="AZ226" s="30"/>
      <c r="BA226" s="30"/>
      <c r="BB226" s="30"/>
      <c r="BC226" s="33"/>
      <c r="BD226" s="130"/>
      <c r="BE226" s="33"/>
      <c r="BF226" s="33"/>
      <c r="BG226" s="33"/>
      <c r="BH226" s="33"/>
      <c r="BI226" s="33"/>
      <c r="BJ226" s="33"/>
      <c r="BK226" s="33"/>
      <c r="BL226" s="33"/>
      <c r="BM226" s="33"/>
      <c r="BN226" s="33"/>
      <c r="BO226" s="33"/>
      <c r="BP226" s="33"/>
      <c r="BQ226" s="35"/>
      <c r="BR226" s="131"/>
      <c r="BS226" s="132"/>
      <c r="BT226" s="133"/>
      <c r="BU226" s="39"/>
      <c r="BV226" s="41"/>
      <c r="BW226" s="41"/>
      <c r="BX226" s="41"/>
      <c r="BY226" s="41"/>
      <c r="BZ226" s="41"/>
      <c r="CA226" s="104"/>
      <c r="CB226" s="104"/>
      <c r="CC226" s="104"/>
      <c r="CD226" s="104"/>
      <c r="CE226" s="104"/>
      <c r="CF226" s="104"/>
      <c r="CG226" s="104"/>
      <c r="CH226" s="104"/>
      <c r="CI226" s="104"/>
      <c r="CJ226" s="41"/>
      <c r="CK226" s="41"/>
      <c r="CL226" s="41"/>
      <c r="CM226" s="29"/>
      <c r="CN226" s="30"/>
      <c r="CQ226" s="81"/>
      <c r="CR226" s="81"/>
      <c r="CY226" s="126"/>
      <c r="CZ226" s="126"/>
      <c r="DB226" s="126"/>
      <c r="DC226" s="126"/>
      <c r="DE226" s="48"/>
      <c r="DG226" s="48"/>
      <c r="DI226" s="48"/>
      <c r="DK226" s="48"/>
      <c r="DM226" s="48"/>
      <c r="DO226" s="48"/>
      <c r="DQ226" s="48"/>
      <c r="DS226" s="48"/>
      <c r="DU226" s="48"/>
      <c r="DW226" s="48"/>
      <c r="DY226" s="48"/>
      <c r="EA226" s="48"/>
      <c r="EB226" s="81"/>
      <c r="EC226" s="48"/>
      <c r="EE226" s="48"/>
      <c r="EG226" s="48"/>
      <c r="EH226" s="81"/>
      <c r="EI226" s="48"/>
      <c r="EJ226" s="48"/>
      <c r="EK226" s="48"/>
      <c r="EL226" s="48"/>
      <c r="EM226" s="48"/>
      <c r="EN226" s="48"/>
      <c r="EO226" s="48"/>
      <c r="EP226" s="48"/>
      <c r="EQ226" s="48"/>
      <c r="ER226" s="48"/>
      <c r="ES226" s="48"/>
      <c r="ET226" s="48"/>
      <c r="EU226" s="48"/>
      <c r="EV226" s="48"/>
      <c r="EW226" s="48"/>
      <c r="EX226" s="48"/>
      <c r="EY226" s="48"/>
      <c r="EZ226" s="48"/>
      <c r="FA226" s="48"/>
      <c r="FB226" s="48"/>
      <c r="FC226" s="48"/>
      <c r="FD226" s="48"/>
      <c r="FE226" s="48"/>
      <c r="FF226" s="48"/>
      <c r="FG226" s="48"/>
      <c r="FH226" s="48"/>
      <c r="FI226" s="48"/>
      <c r="FJ226" s="48"/>
      <c r="FK226" s="48"/>
      <c r="FL226" s="48"/>
      <c r="FM226" s="48"/>
      <c r="FN226" s="48"/>
      <c r="FO226" s="48"/>
      <c r="FP226" s="48"/>
      <c r="FQ226" s="48"/>
      <c r="FR226" s="48"/>
      <c r="FS226" s="48"/>
      <c r="FT226" s="48"/>
      <c r="FU226" s="48"/>
      <c r="FV226" s="48"/>
      <c r="FW226" s="48"/>
      <c r="FX226" s="48"/>
      <c r="FY226" s="48"/>
      <c r="FZ226" s="48"/>
      <c r="GA226" s="48"/>
      <c r="GB226" s="48"/>
      <c r="GC226" s="48"/>
      <c r="GD226" s="48"/>
      <c r="GE226" s="48"/>
      <c r="GF226" s="48"/>
      <c r="GG226" s="48"/>
      <c r="GH226" s="2"/>
      <c r="GI226" s="2"/>
      <c r="GJ226" s="2"/>
      <c r="GK226" s="2"/>
      <c r="GL226" s="2"/>
      <c r="GM226" s="2"/>
    </row>
    <row r="227" ht="15.75" customHeight="1">
      <c r="A227" s="1"/>
      <c r="F227" s="2"/>
      <c r="G227" s="48"/>
      <c r="N227" s="29"/>
      <c r="O227" s="30"/>
      <c r="P227" s="30"/>
      <c r="Q227" s="30"/>
      <c r="R227" s="30"/>
      <c r="S227" s="30"/>
      <c r="T227" s="30"/>
      <c r="U227" s="30"/>
      <c r="V227" s="30"/>
      <c r="W227" s="30"/>
      <c r="X227" s="30"/>
      <c r="Y227" s="30"/>
      <c r="Z227" s="30"/>
      <c r="AA227" s="30"/>
      <c r="AB227" s="30"/>
      <c r="AC227" s="30"/>
      <c r="AD227" s="30"/>
      <c r="AE227" s="30"/>
      <c r="AF227" s="30"/>
      <c r="AG227" s="30"/>
      <c r="AH227" s="33"/>
      <c r="AI227" s="29"/>
      <c r="AJ227" s="30"/>
      <c r="AK227" s="30"/>
      <c r="AL227" s="30"/>
      <c r="AM227" s="30"/>
      <c r="AN227" s="30"/>
      <c r="AO227" s="30"/>
      <c r="AP227" s="30"/>
      <c r="AQ227" s="30"/>
      <c r="AR227" s="30"/>
      <c r="AS227" s="30"/>
      <c r="AT227" s="30"/>
      <c r="AU227" s="30"/>
      <c r="AV227" s="30"/>
      <c r="AW227" s="30"/>
      <c r="AX227" s="30"/>
      <c r="AY227" s="30"/>
      <c r="AZ227" s="30"/>
      <c r="BA227" s="30"/>
      <c r="BB227" s="30"/>
      <c r="BC227" s="33"/>
      <c r="BD227" s="130"/>
      <c r="BE227" s="33"/>
      <c r="BF227" s="33"/>
      <c r="BG227" s="33"/>
      <c r="BH227" s="33"/>
      <c r="BI227" s="33"/>
      <c r="BJ227" s="33"/>
      <c r="BK227" s="33"/>
      <c r="BL227" s="33"/>
      <c r="BM227" s="33"/>
      <c r="BN227" s="33"/>
      <c r="BO227" s="33"/>
      <c r="BP227" s="33"/>
      <c r="BQ227" s="35"/>
      <c r="BR227" s="131"/>
      <c r="BS227" s="132"/>
      <c r="BT227" s="133"/>
      <c r="BU227" s="39"/>
      <c r="BV227" s="41"/>
      <c r="BW227" s="41"/>
      <c r="BX227" s="41"/>
      <c r="BY227" s="41"/>
      <c r="BZ227" s="41"/>
      <c r="CA227" s="104"/>
      <c r="CB227" s="104"/>
      <c r="CC227" s="104"/>
      <c r="CD227" s="104"/>
      <c r="CE227" s="104"/>
      <c r="CF227" s="104"/>
      <c r="CG227" s="104"/>
      <c r="CH227" s="104"/>
      <c r="CI227" s="104"/>
      <c r="CJ227" s="41"/>
      <c r="CK227" s="41"/>
      <c r="CL227" s="41"/>
      <c r="CM227" s="29"/>
      <c r="CN227" s="30"/>
      <c r="CQ227" s="81"/>
      <c r="CR227" s="81"/>
      <c r="CY227" s="126"/>
      <c r="CZ227" s="126"/>
      <c r="DB227" s="126"/>
      <c r="DC227" s="126"/>
      <c r="DE227" s="48"/>
      <c r="DG227" s="48"/>
      <c r="DI227" s="48"/>
      <c r="DK227" s="48"/>
      <c r="DM227" s="48"/>
      <c r="DO227" s="48"/>
      <c r="DQ227" s="48"/>
      <c r="DS227" s="48"/>
      <c r="DU227" s="48"/>
      <c r="DW227" s="48"/>
      <c r="DY227" s="48"/>
      <c r="EA227" s="48"/>
      <c r="EB227" s="81"/>
      <c r="EC227" s="48"/>
      <c r="EE227" s="48"/>
      <c r="EG227" s="48"/>
      <c r="EH227" s="81"/>
      <c r="EI227" s="48"/>
      <c r="EJ227" s="48"/>
      <c r="EK227" s="48"/>
      <c r="EL227" s="48"/>
      <c r="EM227" s="48"/>
      <c r="EN227" s="48"/>
      <c r="EO227" s="48"/>
      <c r="EP227" s="48"/>
      <c r="EQ227" s="48"/>
      <c r="ER227" s="48"/>
      <c r="ES227" s="48"/>
      <c r="ET227" s="48"/>
      <c r="EU227" s="48"/>
      <c r="EV227" s="48"/>
      <c r="EW227" s="48"/>
      <c r="EX227" s="48"/>
      <c r="EY227" s="48"/>
      <c r="EZ227" s="48"/>
      <c r="FA227" s="48"/>
      <c r="FB227" s="48"/>
      <c r="FC227" s="48"/>
      <c r="FD227" s="48"/>
      <c r="FE227" s="48"/>
      <c r="FF227" s="48"/>
      <c r="FG227" s="48"/>
      <c r="FH227" s="48"/>
      <c r="FI227" s="48"/>
      <c r="FJ227" s="48"/>
      <c r="FK227" s="48"/>
      <c r="FL227" s="48"/>
      <c r="FM227" s="48"/>
      <c r="FN227" s="48"/>
      <c r="FO227" s="48"/>
      <c r="FP227" s="48"/>
      <c r="FQ227" s="48"/>
      <c r="FR227" s="48"/>
      <c r="FS227" s="48"/>
      <c r="FT227" s="48"/>
      <c r="FU227" s="48"/>
      <c r="FV227" s="48"/>
      <c r="FW227" s="48"/>
      <c r="FX227" s="48"/>
      <c r="FY227" s="48"/>
      <c r="FZ227" s="48"/>
      <c r="GA227" s="48"/>
      <c r="GB227" s="48"/>
      <c r="GC227" s="48"/>
      <c r="GD227" s="48"/>
      <c r="GE227" s="48"/>
      <c r="GF227" s="48"/>
      <c r="GG227" s="48"/>
      <c r="GH227" s="2"/>
      <c r="GI227" s="2"/>
      <c r="GJ227" s="2"/>
      <c r="GK227" s="2"/>
      <c r="GL227" s="2"/>
      <c r="GM227" s="2"/>
    </row>
    <row r="228" ht="15.75" customHeight="1">
      <c r="A228" s="1"/>
      <c r="F228" s="2"/>
      <c r="G228" s="48"/>
      <c r="N228" s="29"/>
      <c r="O228" s="30"/>
      <c r="P228" s="30"/>
      <c r="Q228" s="30"/>
      <c r="R228" s="30"/>
      <c r="S228" s="30"/>
      <c r="T228" s="30"/>
      <c r="U228" s="30"/>
      <c r="V228" s="30"/>
      <c r="W228" s="30"/>
      <c r="X228" s="30"/>
      <c r="Y228" s="30"/>
      <c r="Z228" s="30"/>
      <c r="AA228" s="30"/>
      <c r="AB228" s="30"/>
      <c r="AC228" s="30"/>
      <c r="AD228" s="30"/>
      <c r="AE228" s="30"/>
      <c r="AF228" s="30"/>
      <c r="AG228" s="30"/>
      <c r="AH228" s="33"/>
      <c r="AI228" s="29"/>
      <c r="AJ228" s="30"/>
      <c r="AK228" s="30"/>
      <c r="AL228" s="30"/>
      <c r="AM228" s="30"/>
      <c r="AN228" s="30"/>
      <c r="AO228" s="30"/>
      <c r="AP228" s="30"/>
      <c r="AQ228" s="30"/>
      <c r="AR228" s="30"/>
      <c r="AS228" s="30"/>
      <c r="AT228" s="30"/>
      <c r="AU228" s="30"/>
      <c r="AV228" s="30"/>
      <c r="AW228" s="30"/>
      <c r="AX228" s="30"/>
      <c r="AY228" s="30"/>
      <c r="AZ228" s="30"/>
      <c r="BA228" s="30"/>
      <c r="BB228" s="30"/>
      <c r="BC228" s="33"/>
      <c r="BD228" s="130"/>
      <c r="BE228" s="33"/>
      <c r="BF228" s="33"/>
      <c r="BG228" s="33"/>
      <c r="BH228" s="33"/>
      <c r="BI228" s="33"/>
      <c r="BJ228" s="33"/>
      <c r="BK228" s="33"/>
      <c r="BL228" s="33"/>
      <c r="BM228" s="33"/>
      <c r="BN228" s="33"/>
      <c r="BO228" s="33"/>
      <c r="BP228" s="33"/>
      <c r="BQ228" s="35"/>
      <c r="BR228" s="131"/>
      <c r="BS228" s="132"/>
      <c r="BT228" s="133"/>
      <c r="BU228" s="39"/>
      <c r="BV228" s="41"/>
      <c r="BW228" s="41"/>
      <c r="BX228" s="41"/>
      <c r="BY228" s="41"/>
      <c r="BZ228" s="41"/>
      <c r="CA228" s="104"/>
      <c r="CB228" s="104"/>
      <c r="CC228" s="104"/>
      <c r="CD228" s="104"/>
      <c r="CE228" s="104"/>
      <c r="CF228" s="104"/>
      <c r="CG228" s="104"/>
      <c r="CH228" s="104"/>
      <c r="CI228" s="104"/>
      <c r="CJ228" s="41"/>
      <c r="CK228" s="41"/>
      <c r="CL228" s="41"/>
      <c r="CM228" s="29"/>
      <c r="CN228" s="30"/>
      <c r="CQ228" s="81"/>
      <c r="CR228" s="81"/>
      <c r="CY228" s="126"/>
      <c r="CZ228" s="126"/>
      <c r="DB228" s="126"/>
      <c r="DC228" s="126"/>
      <c r="DE228" s="48"/>
      <c r="DG228" s="48"/>
      <c r="DI228" s="48"/>
      <c r="DK228" s="48"/>
      <c r="DM228" s="48"/>
      <c r="DO228" s="48"/>
      <c r="DQ228" s="48"/>
      <c r="DS228" s="48"/>
      <c r="DU228" s="48"/>
      <c r="DW228" s="48"/>
      <c r="DY228" s="48"/>
      <c r="EA228" s="48"/>
      <c r="EB228" s="81"/>
      <c r="EC228" s="48"/>
      <c r="EE228" s="48"/>
      <c r="EG228" s="48"/>
      <c r="EH228" s="81"/>
      <c r="EI228" s="48"/>
      <c r="EJ228" s="48"/>
      <c r="EK228" s="48"/>
      <c r="EL228" s="48"/>
      <c r="EM228" s="48"/>
      <c r="EN228" s="48"/>
      <c r="EO228" s="48"/>
      <c r="EP228" s="48"/>
      <c r="EQ228" s="48"/>
      <c r="ER228" s="48"/>
      <c r="ES228" s="48"/>
      <c r="ET228" s="48"/>
      <c r="EU228" s="48"/>
      <c r="EV228" s="48"/>
      <c r="EW228" s="48"/>
      <c r="EX228" s="48"/>
      <c r="EY228" s="48"/>
      <c r="EZ228" s="48"/>
      <c r="FA228" s="48"/>
      <c r="FB228" s="48"/>
      <c r="FC228" s="48"/>
      <c r="FD228" s="48"/>
      <c r="FE228" s="48"/>
      <c r="FF228" s="48"/>
      <c r="FG228" s="48"/>
      <c r="FH228" s="48"/>
      <c r="FI228" s="48"/>
      <c r="FJ228" s="48"/>
      <c r="FK228" s="48"/>
      <c r="FL228" s="48"/>
      <c r="FM228" s="48"/>
      <c r="FN228" s="48"/>
      <c r="FO228" s="48"/>
      <c r="FP228" s="48"/>
      <c r="FQ228" s="48"/>
      <c r="FR228" s="48"/>
      <c r="FS228" s="48"/>
      <c r="FT228" s="48"/>
      <c r="FU228" s="48"/>
      <c r="FV228" s="48"/>
      <c r="FW228" s="48"/>
      <c r="FX228" s="48"/>
      <c r="FY228" s="48"/>
      <c r="FZ228" s="48"/>
      <c r="GA228" s="48"/>
      <c r="GB228" s="48"/>
      <c r="GC228" s="48"/>
      <c r="GD228" s="48"/>
      <c r="GE228" s="48"/>
      <c r="GF228" s="48"/>
      <c r="GG228" s="48"/>
      <c r="GH228" s="2"/>
      <c r="GI228" s="2"/>
      <c r="GJ228" s="2"/>
      <c r="GK228" s="2"/>
      <c r="GL228" s="2"/>
      <c r="GM228" s="2"/>
    </row>
    <row r="229" ht="15.75" customHeight="1">
      <c r="A229" s="1"/>
      <c r="F229" s="2"/>
      <c r="G229" s="48"/>
      <c r="N229" s="29"/>
      <c r="O229" s="30"/>
      <c r="P229" s="30"/>
      <c r="Q229" s="30"/>
      <c r="R229" s="30"/>
      <c r="S229" s="30"/>
      <c r="T229" s="30"/>
      <c r="U229" s="30"/>
      <c r="V229" s="30"/>
      <c r="W229" s="30"/>
      <c r="X229" s="30"/>
      <c r="Y229" s="30"/>
      <c r="Z229" s="30"/>
      <c r="AA229" s="30"/>
      <c r="AB229" s="30"/>
      <c r="AC229" s="30"/>
      <c r="AD229" s="30"/>
      <c r="AE229" s="30"/>
      <c r="AF229" s="30"/>
      <c r="AG229" s="30"/>
      <c r="AH229" s="33"/>
      <c r="AI229" s="29"/>
      <c r="AJ229" s="30"/>
      <c r="AK229" s="30"/>
      <c r="AL229" s="30"/>
      <c r="AM229" s="30"/>
      <c r="AN229" s="30"/>
      <c r="AO229" s="30"/>
      <c r="AP229" s="30"/>
      <c r="AQ229" s="30"/>
      <c r="AR229" s="30"/>
      <c r="AS229" s="30"/>
      <c r="AT229" s="30"/>
      <c r="AU229" s="30"/>
      <c r="AV229" s="30"/>
      <c r="AW229" s="30"/>
      <c r="AX229" s="30"/>
      <c r="AY229" s="30"/>
      <c r="AZ229" s="30"/>
      <c r="BA229" s="30"/>
      <c r="BB229" s="30"/>
      <c r="BC229" s="33"/>
      <c r="BD229" s="130"/>
      <c r="BE229" s="33"/>
      <c r="BF229" s="33"/>
      <c r="BG229" s="33"/>
      <c r="BH229" s="33"/>
      <c r="BI229" s="33"/>
      <c r="BJ229" s="33"/>
      <c r="BK229" s="33"/>
      <c r="BL229" s="33"/>
      <c r="BM229" s="33"/>
      <c r="BN229" s="33"/>
      <c r="BO229" s="33"/>
      <c r="BP229" s="33"/>
      <c r="BQ229" s="35"/>
      <c r="BR229" s="131"/>
      <c r="BS229" s="132"/>
      <c r="BT229" s="133"/>
      <c r="BU229" s="39"/>
      <c r="BV229" s="41"/>
      <c r="BW229" s="41"/>
      <c r="BX229" s="41"/>
      <c r="BY229" s="41"/>
      <c r="BZ229" s="41"/>
      <c r="CA229" s="104"/>
      <c r="CB229" s="104"/>
      <c r="CC229" s="104"/>
      <c r="CD229" s="104"/>
      <c r="CE229" s="104"/>
      <c r="CF229" s="104"/>
      <c r="CG229" s="104"/>
      <c r="CH229" s="104"/>
      <c r="CI229" s="104"/>
      <c r="CJ229" s="41"/>
      <c r="CK229" s="41"/>
      <c r="CL229" s="41"/>
      <c r="CM229" s="29"/>
      <c r="CN229" s="30"/>
      <c r="CQ229" s="81"/>
      <c r="CR229" s="81"/>
      <c r="CY229" s="126"/>
      <c r="CZ229" s="126"/>
      <c r="DB229" s="126"/>
      <c r="DC229" s="126"/>
      <c r="DE229" s="48"/>
      <c r="DG229" s="48"/>
      <c r="DI229" s="48"/>
      <c r="DK229" s="48"/>
      <c r="DM229" s="48"/>
      <c r="DO229" s="48"/>
      <c r="DQ229" s="48"/>
      <c r="DS229" s="48"/>
      <c r="DU229" s="48"/>
      <c r="DW229" s="48"/>
      <c r="DY229" s="48"/>
      <c r="EA229" s="48"/>
      <c r="EB229" s="81"/>
      <c r="EC229" s="48"/>
      <c r="EE229" s="48"/>
      <c r="EG229" s="48"/>
      <c r="EH229" s="81"/>
      <c r="EI229" s="48"/>
      <c r="EJ229" s="48"/>
      <c r="EK229" s="48"/>
      <c r="EL229" s="48"/>
      <c r="EM229" s="48"/>
      <c r="EN229" s="48"/>
      <c r="EO229" s="48"/>
      <c r="EP229" s="48"/>
      <c r="EQ229" s="48"/>
      <c r="ER229" s="48"/>
      <c r="ES229" s="48"/>
      <c r="ET229" s="48"/>
      <c r="EU229" s="48"/>
      <c r="EV229" s="48"/>
      <c r="EW229" s="48"/>
      <c r="EX229" s="48"/>
      <c r="EY229" s="48"/>
      <c r="EZ229" s="48"/>
      <c r="FA229" s="48"/>
      <c r="FB229" s="48"/>
      <c r="FC229" s="48"/>
      <c r="FD229" s="48"/>
      <c r="FE229" s="48"/>
      <c r="FF229" s="48"/>
      <c r="FG229" s="48"/>
      <c r="FH229" s="48"/>
      <c r="FI229" s="48"/>
      <c r="FJ229" s="48"/>
      <c r="FK229" s="48"/>
      <c r="FL229" s="48"/>
      <c r="FM229" s="48"/>
      <c r="FN229" s="48"/>
      <c r="FO229" s="48"/>
      <c r="FP229" s="48"/>
      <c r="FQ229" s="48"/>
      <c r="FR229" s="48"/>
      <c r="FS229" s="48"/>
      <c r="FT229" s="48"/>
      <c r="FU229" s="48"/>
      <c r="FV229" s="48"/>
      <c r="FW229" s="48"/>
      <c r="FX229" s="48"/>
      <c r="FY229" s="48"/>
      <c r="FZ229" s="48"/>
      <c r="GA229" s="48"/>
      <c r="GB229" s="48"/>
      <c r="GC229" s="48"/>
      <c r="GD229" s="48"/>
      <c r="GE229" s="48"/>
      <c r="GF229" s="48"/>
      <c r="GG229" s="48"/>
      <c r="GH229" s="2"/>
      <c r="GI229" s="2"/>
      <c r="GJ229" s="2"/>
      <c r="GK229" s="2"/>
      <c r="GL229" s="2"/>
      <c r="GM229" s="2"/>
    </row>
    <row r="230" ht="15.75" customHeight="1">
      <c r="A230" s="1"/>
      <c r="F230" s="2"/>
      <c r="G230" s="48"/>
      <c r="N230" s="29"/>
      <c r="O230" s="30"/>
      <c r="P230" s="30"/>
      <c r="Q230" s="30"/>
      <c r="R230" s="30"/>
      <c r="S230" s="30"/>
      <c r="T230" s="30"/>
      <c r="U230" s="30"/>
      <c r="V230" s="30"/>
      <c r="W230" s="30"/>
      <c r="X230" s="30"/>
      <c r="Y230" s="30"/>
      <c r="Z230" s="30"/>
      <c r="AA230" s="30"/>
      <c r="AB230" s="30"/>
      <c r="AC230" s="30"/>
      <c r="AD230" s="30"/>
      <c r="AE230" s="30"/>
      <c r="AF230" s="30"/>
      <c r="AG230" s="30"/>
      <c r="AH230" s="33"/>
      <c r="AI230" s="29"/>
      <c r="AJ230" s="30"/>
      <c r="AK230" s="30"/>
      <c r="AL230" s="30"/>
      <c r="AM230" s="30"/>
      <c r="AN230" s="30"/>
      <c r="AO230" s="30"/>
      <c r="AP230" s="30"/>
      <c r="AQ230" s="30"/>
      <c r="AR230" s="30"/>
      <c r="AS230" s="30"/>
      <c r="AT230" s="30"/>
      <c r="AU230" s="30"/>
      <c r="AV230" s="30"/>
      <c r="AW230" s="30"/>
      <c r="AX230" s="30"/>
      <c r="AY230" s="30"/>
      <c r="AZ230" s="30"/>
      <c r="BA230" s="30"/>
      <c r="BB230" s="30"/>
      <c r="BC230" s="33"/>
      <c r="BD230" s="130"/>
      <c r="BE230" s="33"/>
      <c r="BF230" s="33"/>
      <c r="BG230" s="33"/>
      <c r="BH230" s="33"/>
      <c r="BI230" s="33"/>
      <c r="BJ230" s="33"/>
      <c r="BK230" s="33"/>
      <c r="BL230" s="33"/>
      <c r="BM230" s="33"/>
      <c r="BN230" s="33"/>
      <c r="BO230" s="33"/>
      <c r="BP230" s="33"/>
      <c r="BQ230" s="35"/>
      <c r="BR230" s="131"/>
      <c r="BS230" s="132"/>
      <c r="BT230" s="133"/>
      <c r="BU230" s="39"/>
      <c r="BV230" s="41"/>
      <c r="BW230" s="41"/>
      <c r="BX230" s="41"/>
      <c r="BY230" s="41"/>
      <c r="BZ230" s="41"/>
      <c r="CA230" s="104"/>
      <c r="CB230" s="104"/>
      <c r="CC230" s="104"/>
      <c r="CD230" s="104"/>
      <c r="CE230" s="104"/>
      <c r="CF230" s="104"/>
      <c r="CG230" s="104"/>
      <c r="CH230" s="104"/>
      <c r="CI230" s="104"/>
      <c r="CJ230" s="41"/>
      <c r="CK230" s="41"/>
      <c r="CL230" s="41"/>
      <c r="CM230" s="29"/>
      <c r="CN230" s="30"/>
      <c r="CQ230" s="81"/>
      <c r="CR230" s="81"/>
      <c r="CY230" s="126"/>
      <c r="CZ230" s="126"/>
      <c r="DB230" s="126"/>
      <c r="DC230" s="126"/>
      <c r="DE230" s="48"/>
      <c r="DG230" s="48"/>
      <c r="DI230" s="48"/>
      <c r="DK230" s="48"/>
      <c r="DM230" s="48"/>
      <c r="DO230" s="48"/>
      <c r="DQ230" s="48"/>
      <c r="DS230" s="48"/>
      <c r="DU230" s="48"/>
      <c r="DW230" s="48"/>
      <c r="DY230" s="48"/>
      <c r="EA230" s="48"/>
      <c r="EB230" s="81"/>
      <c r="EC230" s="48"/>
      <c r="EE230" s="48"/>
      <c r="EG230" s="48"/>
      <c r="EH230" s="81"/>
      <c r="EI230" s="48"/>
      <c r="EJ230" s="48"/>
      <c r="EK230" s="48"/>
      <c r="EL230" s="48"/>
      <c r="EM230" s="48"/>
      <c r="EN230" s="48"/>
      <c r="EO230" s="48"/>
      <c r="EP230" s="48"/>
      <c r="EQ230" s="48"/>
      <c r="ER230" s="48"/>
      <c r="ES230" s="48"/>
      <c r="ET230" s="48"/>
      <c r="EU230" s="48"/>
      <c r="EV230" s="48"/>
      <c r="EW230" s="48"/>
      <c r="EX230" s="48"/>
      <c r="EY230" s="48"/>
      <c r="EZ230" s="48"/>
      <c r="FA230" s="48"/>
      <c r="FB230" s="48"/>
      <c r="FC230" s="48"/>
      <c r="FD230" s="48"/>
      <c r="FE230" s="48"/>
      <c r="FF230" s="48"/>
      <c r="FG230" s="48"/>
      <c r="FH230" s="48"/>
      <c r="FI230" s="48"/>
      <c r="FJ230" s="48"/>
      <c r="FK230" s="48"/>
      <c r="FL230" s="48"/>
      <c r="FM230" s="48"/>
      <c r="FN230" s="48"/>
      <c r="FO230" s="48"/>
      <c r="FP230" s="48"/>
      <c r="FQ230" s="48"/>
      <c r="FR230" s="48"/>
      <c r="FS230" s="48"/>
      <c r="FT230" s="48"/>
      <c r="FU230" s="48"/>
      <c r="FV230" s="48"/>
      <c r="FW230" s="48"/>
      <c r="FX230" s="48"/>
      <c r="FY230" s="48"/>
      <c r="FZ230" s="48"/>
      <c r="GA230" s="48"/>
      <c r="GB230" s="48"/>
      <c r="GC230" s="48"/>
      <c r="GD230" s="48"/>
      <c r="GE230" s="48"/>
      <c r="GF230" s="48"/>
      <c r="GG230" s="48"/>
      <c r="GH230" s="2"/>
      <c r="GI230" s="2"/>
      <c r="GJ230" s="2"/>
      <c r="GK230" s="2"/>
      <c r="GL230" s="2"/>
      <c r="GM230" s="2"/>
    </row>
    <row r="231" ht="15.75" customHeight="1">
      <c r="A231" s="1"/>
      <c r="F231" s="2"/>
      <c r="G231" s="48"/>
      <c r="N231" s="29"/>
      <c r="O231" s="30"/>
      <c r="P231" s="30"/>
      <c r="Q231" s="30"/>
      <c r="R231" s="30"/>
      <c r="S231" s="30"/>
      <c r="T231" s="30"/>
      <c r="U231" s="30"/>
      <c r="V231" s="30"/>
      <c r="W231" s="30"/>
      <c r="X231" s="30"/>
      <c r="Y231" s="30"/>
      <c r="Z231" s="30"/>
      <c r="AA231" s="30"/>
      <c r="AB231" s="30"/>
      <c r="AC231" s="30"/>
      <c r="AD231" s="30"/>
      <c r="AE231" s="30"/>
      <c r="AF231" s="30"/>
      <c r="AG231" s="30"/>
      <c r="AH231" s="33"/>
      <c r="AI231" s="29"/>
      <c r="AJ231" s="30"/>
      <c r="AK231" s="30"/>
      <c r="AL231" s="30"/>
      <c r="AM231" s="30"/>
      <c r="AN231" s="30"/>
      <c r="AO231" s="30"/>
      <c r="AP231" s="30"/>
      <c r="AQ231" s="30"/>
      <c r="AR231" s="30"/>
      <c r="AS231" s="30"/>
      <c r="AT231" s="30"/>
      <c r="AU231" s="30"/>
      <c r="AV231" s="30"/>
      <c r="AW231" s="30"/>
      <c r="AX231" s="30"/>
      <c r="AY231" s="30"/>
      <c r="AZ231" s="30"/>
      <c r="BA231" s="30"/>
      <c r="BB231" s="30"/>
      <c r="BC231" s="33"/>
      <c r="BD231" s="130"/>
      <c r="BE231" s="33"/>
      <c r="BF231" s="33"/>
      <c r="BG231" s="33"/>
      <c r="BH231" s="33"/>
      <c r="BI231" s="33"/>
      <c r="BJ231" s="33"/>
      <c r="BK231" s="33"/>
      <c r="BL231" s="33"/>
      <c r="BM231" s="33"/>
      <c r="BN231" s="33"/>
      <c r="BO231" s="33"/>
      <c r="BP231" s="33"/>
      <c r="BQ231" s="35"/>
      <c r="BR231" s="131"/>
      <c r="BS231" s="132"/>
      <c r="BT231" s="133"/>
      <c r="BU231" s="39"/>
      <c r="BV231" s="41"/>
      <c r="BW231" s="41"/>
      <c r="BX231" s="41"/>
      <c r="BY231" s="41"/>
      <c r="BZ231" s="41"/>
      <c r="CA231" s="104"/>
      <c r="CB231" s="104"/>
      <c r="CC231" s="104"/>
      <c r="CD231" s="104"/>
      <c r="CE231" s="104"/>
      <c r="CF231" s="104"/>
      <c r="CG231" s="104"/>
      <c r="CH231" s="104"/>
      <c r="CI231" s="104"/>
      <c r="CJ231" s="41"/>
      <c r="CK231" s="41"/>
      <c r="CL231" s="41"/>
      <c r="CM231" s="29"/>
      <c r="CN231" s="30"/>
      <c r="CQ231" s="81"/>
      <c r="CR231" s="81"/>
      <c r="CY231" s="126"/>
      <c r="CZ231" s="126"/>
      <c r="DB231" s="126"/>
      <c r="DC231" s="126"/>
      <c r="DE231" s="48"/>
      <c r="DG231" s="48"/>
      <c r="DI231" s="48"/>
      <c r="DK231" s="48"/>
      <c r="DM231" s="48"/>
      <c r="DO231" s="48"/>
      <c r="DQ231" s="48"/>
      <c r="DS231" s="48"/>
      <c r="DU231" s="48"/>
      <c r="DW231" s="48"/>
      <c r="DY231" s="48"/>
      <c r="EA231" s="48"/>
      <c r="EB231" s="81"/>
      <c r="EC231" s="48"/>
      <c r="EE231" s="48"/>
      <c r="EG231" s="48"/>
      <c r="EH231" s="81"/>
      <c r="EI231" s="48"/>
      <c r="EJ231" s="48"/>
      <c r="EK231" s="48"/>
      <c r="EL231" s="48"/>
      <c r="EM231" s="48"/>
      <c r="EN231" s="48"/>
      <c r="EO231" s="48"/>
      <c r="EP231" s="48"/>
      <c r="EQ231" s="48"/>
      <c r="ER231" s="48"/>
      <c r="ES231" s="48"/>
      <c r="ET231" s="48"/>
      <c r="EU231" s="48"/>
      <c r="EV231" s="48"/>
      <c r="EW231" s="48"/>
      <c r="EX231" s="48"/>
      <c r="EY231" s="48"/>
      <c r="EZ231" s="48"/>
      <c r="FA231" s="48"/>
      <c r="FB231" s="48"/>
      <c r="FC231" s="48"/>
      <c r="FD231" s="48"/>
      <c r="FE231" s="48"/>
      <c r="FF231" s="48"/>
      <c r="FG231" s="48"/>
      <c r="FH231" s="48"/>
      <c r="FI231" s="48"/>
      <c r="FJ231" s="48"/>
      <c r="FK231" s="48"/>
      <c r="FL231" s="48"/>
      <c r="FM231" s="48"/>
      <c r="FN231" s="48"/>
      <c r="FO231" s="48"/>
      <c r="FP231" s="48"/>
      <c r="FQ231" s="48"/>
      <c r="FR231" s="48"/>
      <c r="FS231" s="48"/>
      <c r="FT231" s="48"/>
      <c r="FU231" s="48"/>
      <c r="FV231" s="48"/>
      <c r="FW231" s="48"/>
      <c r="FX231" s="48"/>
      <c r="FY231" s="48"/>
      <c r="FZ231" s="48"/>
      <c r="GA231" s="48"/>
      <c r="GB231" s="48"/>
      <c r="GC231" s="48"/>
      <c r="GD231" s="48"/>
      <c r="GE231" s="48"/>
      <c r="GF231" s="48"/>
      <c r="GG231" s="48"/>
      <c r="GH231" s="2"/>
      <c r="GI231" s="2"/>
      <c r="GJ231" s="2"/>
      <c r="GK231" s="2"/>
      <c r="GL231" s="2"/>
      <c r="GM231" s="2"/>
    </row>
    <row r="232" ht="15.75" customHeight="1">
      <c r="A232" s="1"/>
      <c r="F232" s="2"/>
      <c r="G232" s="48"/>
      <c r="N232" s="29"/>
      <c r="O232" s="30"/>
      <c r="P232" s="30"/>
      <c r="Q232" s="30"/>
      <c r="R232" s="30"/>
      <c r="S232" s="30"/>
      <c r="T232" s="30"/>
      <c r="U232" s="30"/>
      <c r="V232" s="30"/>
      <c r="W232" s="30"/>
      <c r="X232" s="30"/>
      <c r="Y232" s="30"/>
      <c r="Z232" s="30"/>
      <c r="AA232" s="30"/>
      <c r="AB232" s="30"/>
      <c r="AC232" s="30"/>
      <c r="AD232" s="30"/>
      <c r="AE232" s="30"/>
      <c r="AF232" s="30"/>
      <c r="AG232" s="30"/>
      <c r="AH232" s="33"/>
      <c r="AI232" s="29"/>
      <c r="AJ232" s="30"/>
      <c r="AK232" s="30"/>
      <c r="AL232" s="30"/>
      <c r="AM232" s="30"/>
      <c r="AN232" s="30"/>
      <c r="AO232" s="30"/>
      <c r="AP232" s="30"/>
      <c r="AQ232" s="30"/>
      <c r="AR232" s="30"/>
      <c r="AS232" s="30"/>
      <c r="AT232" s="30"/>
      <c r="AU232" s="30"/>
      <c r="AV232" s="30"/>
      <c r="AW232" s="30"/>
      <c r="AX232" s="30"/>
      <c r="AY232" s="30"/>
      <c r="AZ232" s="30"/>
      <c r="BA232" s="30"/>
      <c r="BB232" s="30"/>
      <c r="BC232" s="33"/>
      <c r="BD232" s="130"/>
      <c r="BE232" s="33"/>
      <c r="BF232" s="33"/>
      <c r="BG232" s="33"/>
      <c r="BH232" s="33"/>
      <c r="BI232" s="33"/>
      <c r="BJ232" s="33"/>
      <c r="BK232" s="33"/>
      <c r="BL232" s="33"/>
      <c r="BM232" s="33"/>
      <c r="BN232" s="33"/>
      <c r="BO232" s="33"/>
      <c r="BP232" s="33"/>
      <c r="BQ232" s="35"/>
      <c r="BR232" s="131"/>
      <c r="BS232" s="132"/>
      <c r="BT232" s="133"/>
      <c r="BU232" s="39"/>
      <c r="BV232" s="41"/>
      <c r="BW232" s="41"/>
      <c r="BX232" s="41"/>
      <c r="BY232" s="41"/>
      <c r="BZ232" s="41"/>
      <c r="CA232" s="104"/>
      <c r="CB232" s="104"/>
      <c r="CC232" s="104"/>
      <c r="CD232" s="104"/>
      <c r="CE232" s="104"/>
      <c r="CF232" s="104"/>
      <c r="CG232" s="104"/>
      <c r="CH232" s="104"/>
      <c r="CI232" s="104"/>
      <c r="CJ232" s="41"/>
      <c r="CK232" s="41"/>
      <c r="CL232" s="41"/>
      <c r="CM232" s="29"/>
      <c r="CN232" s="30"/>
      <c r="CQ232" s="81"/>
      <c r="CR232" s="81"/>
      <c r="CY232" s="126"/>
      <c r="CZ232" s="126"/>
      <c r="DB232" s="126"/>
      <c r="DC232" s="126"/>
      <c r="DE232" s="48"/>
      <c r="DG232" s="48"/>
      <c r="DI232" s="48"/>
      <c r="DK232" s="48"/>
      <c r="DM232" s="48"/>
      <c r="DO232" s="48"/>
      <c r="DQ232" s="48"/>
      <c r="DS232" s="48"/>
      <c r="DU232" s="48"/>
      <c r="DW232" s="48"/>
      <c r="DY232" s="48"/>
      <c r="EA232" s="48"/>
      <c r="EB232" s="81"/>
      <c r="EC232" s="48"/>
      <c r="EE232" s="48"/>
      <c r="EG232" s="48"/>
      <c r="EH232" s="81"/>
      <c r="EI232" s="48"/>
      <c r="EJ232" s="48"/>
      <c r="EK232" s="48"/>
      <c r="EL232" s="48"/>
      <c r="EM232" s="48"/>
      <c r="EN232" s="48"/>
      <c r="EO232" s="48"/>
      <c r="EP232" s="48"/>
      <c r="EQ232" s="48"/>
      <c r="ER232" s="48"/>
      <c r="ES232" s="48"/>
      <c r="ET232" s="48"/>
      <c r="EU232" s="48"/>
      <c r="EV232" s="48"/>
      <c r="EW232" s="48"/>
      <c r="EX232" s="48"/>
      <c r="EY232" s="48"/>
      <c r="EZ232" s="48"/>
      <c r="FA232" s="48"/>
      <c r="FB232" s="48"/>
      <c r="FC232" s="48"/>
      <c r="FD232" s="48"/>
      <c r="FE232" s="48"/>
      <c r="FF232" s="48"/>
      <c r="FG232" s="48"/>
      <c r="FH232" s="48"/>
      <c r="FI232" s="48"/>
      <c r="FJ232" s="48"/>
      <c r="FK232" s="48"/>
      <c r="FL232" s="48"/>
      <c r="FM232" s="48"/>
      <c r="FN232" s="48"/>
      <c r="FO232" s="48"/>
      <c r="FP232" s="48"/>
      <c r="FQ232" s="48"/>
      <c r="FR232" s="48"/>
      <c r="FS232" s="48"/>
      <c r="FT232" s="48"/>
      <c r="FU232" s="48"/>
      <c r="FV232" s="48"/>
      <c r="FW232" s="48"/>
      <c r="FX232" s="48"/>
      <c r="FY232" s="48"/>
      <c r="FZ232" s="48"/>
      <c r="GA232" s="48"/>
      <c r="GB232" s="48"/>
      <c r="GC232" s="48"/>
      <c r="GD232" s="48"/>
      <c r="GE232" s="48"/>
      <c r="GF232" s="48"/>
      <c r="GG232" s="48"/>
      <c r="GH232" s="2"/>
      <c r="GI232" s="2"/>
      <c r="GJ232" s="2"/>
      <c r="GK232" s="2"/>
      <c r="GL232" s="2"/>
      <c r="GM232" s="2"/>
    </row>
    <row r="233" ht="15.75" customHeight="1">
      <c r="A233" s="1"/>
      <c r="F233" s="2"/>
      <c r="G233" s="48"/>
      <c r="N233" s="29"/>
      <c r="O233" s="30"/>
      <c r="P233" s="30"/>
      <c r="Q233" s="30"/>
      <c r="R233" s="30"/>
      <c r="S233" s="30"/>
      <c r="T233" s="30"/>
      <c r="U233" s="30"/>
      <c r="V233" s="30"/>
      <c r="W233" s="30"/>
      <c r="X233" s="30"/>
      <c r="Y233" s="30"/>
      <c r="Z233" s="30"/>
      <c r="AA233" s="30"/>
      <c r="AB233" s="30"/>
      <c r="AC233" s="30"/>
      <c r="AD233" s="30"/>
      <c r="AE233" s="30"/>
      <c r="AF233" s="30"/>
      <c r="AG233" s="30"/>
      <c r="AH233" s="33"/>
      <c r="AI233" s="29"/>
      <c r="AJ233" s="30"/>
      <c r="AK233" s="30"/>
      <c r="AL233" s="30"/>
      <c r="AM233" s="30"/>
      <c r="AN233" s="30"/>
      <c r="AO233" s="30"/>
      <c r="AP233" s="30"/>
      <c r="AQ233" s="30"/>
      <c r="AR233" s="30"/>
      <c r="AS233" s="30"/>
      <c r="AT233" s="30"/>
      <c r="AU233" s="30"/>
      <c r="AV233" s="30"/>
      <c r="AW233" s="30"/>
      <c r="AX233" s="30"/>
      <c r="AY233" s="30"/>
      <c r="AZ233" s="30"/>
      <c r="BA233" s="30"/>
      <c r="BB233" s="30"/>
      <c r="BC233" s="33"/>
      <c r="BD233" s="130"/>
      <c r="BE233" s="33"/>
      <c r="BF233" s="33"/>
      <c r="BG233" s="33"/>
      <c r="BH233" s="33"/>
      <c r="BI233" s="33"/>
      <c r="BJ233" s="33"/>
      <c r="BK233" s="33"/>
      <c r="BL233" s="33"/>
      <c r="BM233" s="33"/>
      <c r="BN233" s="33"/>
      <c r="BO233" s="33"/>
      <c r="BP233" s="33"/>
      <c r="BQ233" s="35"/>
      <c r="BR233" s="131"/>
      <c r="BS233" s="132"/>
      <c r="BT233" s="133"/>
      <c r="BU233" s="39"/>
      <c r="BV233" s="41"/>
      <c r="BW233" s="41"/>
      <c r="BX233" s="41"/>
      <c r="BY233" s="41"/>
      <c r="BZ233" s="41"/>
      <c r="CA233" s="104"/>
      <c r="CB233" s="104"/>
      <c r="CC233" s="104"/>
      <c r="CD233" s="104"/>
      <c r="CE233" s="104"/>
      <c r="CF233" s="104"/>
      <c r="CG233" s="104"/>
      <c r="CH233" s="104"/>
      <c r="CI233" s="104"/>
      <c r="CJ233" s="41"/>
      <c r="CK233" s="41"/>
      <c r="CL233" s="41"/>
      <c r="CM233" s="29"/>
      <c r="CN233" s="30"/>
      <c r="CQ233" s="81"/>
      <c r="CR233" s="81"/>
      <c r="CY233" s="126"/>
      <c r="CZ233" s="126"/>
      <c r="DB233" s="126"/>
      <c r="DC233" s="126"/>
      <c r="DE233" s="48"/>
      <c r="DG233" s="48"/>
      <c r="DI233" s="48"/>
      <c r="DK233" s="48"/>
      <c r="DM233" s="48"/>
      <c r="DO233" s="48"/>
      <c r="DQ233" s="48"/>
      <c r="DS233" s="48"/>
      <c r="DU233" s="48"/>
      <c r="DW233" s="48"/>
      <c r="DY233" s="48"/>
      <c r="EA233" s="48"/>
      <c r="EB233" s="81"/>
      <c r="EC233" s="48"/>
      <c r="EE233" s="48"/>
      <c r="EG233" s="48"/>
      <c r="EH233" s="81"/>
      <c r="EI233" s="48"/>
      <c r="EJ233" s="48"/>
      <c r="EK233" s="48"/>
      <c r="EL233" s="48"/>
      <c r="EM233" s="48"/>
      <c r="EN233" s="48"/>
      <c r="EO233" s="48"/>
      <c r="EP233" s="48"/>
      <c r="EQ233" s="48"/>
      <c r="ER233" s="48"/>
      <c r="ES233" s="48"/>
      <c r="ET233" s="48"/>
      <c r="EU233" s="48"/>
      <c r="EV233" s="48"/>
      <c r="EW233" s="48"/>
      <c r="EX233" s="48"/>
      <c r="EY233" s="48"/>
      <c r="EZ233" s="48"/>
      <c r="FA233" s="48"/>
      <c r="FB233" s="48"/>
      <c r="FC233" s="48"/>
      <c r="FD233" s="48"/>
      <c r="FE233" s="48"/>
      <c r="FF233" s="48"/>
      <c r="FG233" s="48"/>
      <c r="FH233" s="48"/>
      <c r="FI233" s="48"/>
      <c r="FJ233" s="48"/>
      <c r="FK233" s="48"/>
      <c r="FL233" s="48"/>
      <c r="FM233" s="48"/>
      <c r="FN233" s="48"/>
      <c r="FO233" s="48"/>
      <c r="FP233" s="48"/>
      <c r="FQ233" s="48"/>
      <c r="FR233" s="48"/>
      <c r="FS233" s="48"/>
      <c r="FT233" s="48"/>
      <c r="FU233" s="48"/>
      <c r="FV233" s="48"/>
      <c r="FW233" s="48"/>
      <c r="FX233" s="48"/>
      <c r="FY233" s="48"/>
      <c r="FZ233" s="48"/>
      <c r="GA233" s="48"/>
      <c r="GB233" s="48"/>
      <c r="GC233" s="48"/>
      <c r="GD233" s="48"/>
      <c r="GE233" s="48"/>
      <c r="GF233" s="48"/>
      <c r="GG233" s="48"/>
      <c r="GH233" s="2"/>
      <c r="GI233" s="2"/>
      <c r="GJ233" s="2"/>
      <c r="GK233" s="2"/>
      <c r="GL233" s="2"/>
      <c r="GM233" s="2"/>
    </row>
    <row r="234" ht="15.75" customHeight="1">
      <c r="A234" s="1"/>
      <c r="F234" s="2"/>
      <c r="G234" s="48"/>
      <c r="N234" s="29"/>
      <c r="O234" s="30"/>
      <c r="P234" s="30"/>
      <c r="Q234" s="30"/>
      <c r="R234" s="30"/>
      <c r="S234" s="30"/>
      <c r="T234" s="30"/>
      <c r="U234" s="30"/>
      <c r="V234" s="30"/>
      <c r="W234" s="30"/>
      <c r="X234" s="30"/>
      <c r="Y234" s="30"/>
      <c r="Z234" s="30"/>
      <c r="AA234" s="30"/>
      <c r="AB234" s="30"/>
      <c r="AC234" s="30"/>
      <c r="AD234" s="30"/>
      <c r="AE234" s="30"/>
      <c r="AF234" s="30"/>
      <c r="AG234" s="30"/>
      <c r="AH234" s="33"/>
      <c r="AI234" s="29"/>
      <c r="AJ234" s="30"/>
      <c r="AK234" s="30"/>
      <c r="AL234" s="30"/>
      <c r="AM234" s="30"/>
      <c r="AN234" s="30"/>
      <c r="AO234" s="30"/>
      <c r="AP234" s="30"/>
      <c r="AQ234" s="30"/>
      <c r="AR234" s="30"/>
      <c r="AS234" s="30"/>
      <c r="AT234" s="30"/>
      <c r="AU234" s="30"/>
      <c r="AV234" s="30"/>
      <c r="AW234" s="30"/>
      <c r="AX234" s="30"/>
      <c r="AY234" s="30"/>
      <c r="AZ234" s="30"/>
      <c r="BA234" s="30"/>
      <c r="BB234" s="30"/>
      <c r="BC234" s="33"/>
      <c r="BD234" s="130"/>
      <c r="BE234" s="33"/>
      <c r="BF234" s="33"/>
      <c r="BG234" s="33"/>
      <c r="BH234" s="33"/>
      <c r="BI234" s="33"/>
      <c r="BJ234" s="33"/>
      <c r="BK234" s="33"/>
      <c r="BL234" s="33"/>
      <c r="BM234" s="33"/>
      <c r="BN234" s="33"/>
      <c r="BO234" s="33"/>
      <c r="BP234" s="33"/>
      <c r="BQ234" s="35"/>
      <c r="BR234" s="131"/>
      <c r="BS234" s="132"/>
      <c r="BT234" s="133"/>
      <c r="BU234" s="39"/>
      <c r="BV234" s="41"/>
      <c r="BW234" s="41"/>
      <c r="BX234" s="41"/>
      <c r="BY234" s="41"/>
      <c r="BZ234" s="41"/>
      <c r="CA234" s="104"/>
      <c r="CB234" s="104"/>
      <c r="CC234" s="104"/>
      <c r="CD234" s="104"/>
      <c r="CE234" s="104"/>
      <c r="CF234" s="104"/>
      <c r="CG234" s="104"/>
      <c r="CH234" s="104"/>
      <c r="CI234" s="104"/>
      <c r="CJ234" s="41"/>
      <c r="CK234" s="41"/>
      <c r="CL234" s="41"/>
      <c r="CM234" s="29"/>
      <c r="CN234" s="30"/>
      <c r="CQ234" s="81"/>
      <c r="CR234" s="81"/>
      <c r="CY234" s="126"/>
      <c r="CZ234" s="126"/>
      <c r="DB234" s="126"/>
      <c r="DC234" s="126"/>
      <c r="DE234" s="48"/>
      <c r="DG234" s="48"/>
      <c r="DI234" s="48"/>
      <c r="DK234" s="48"/>
      <c r="DM234" s="48"/>
      <c r="DO234" s="48"/>
      <c r="DQ234" s="48"/>
      <c r="DS234" s="48"/>
      <c r="DU234" s="48"/>
      <c r="DW234" s="48"/>
      <c r="DY234" s="48"/>
      <c r="EA234" s="48"/>
      <c r="EB234" s="81"/>
      <c r="EC234" s="48"/>
      <c r="EE234" s="48"/>
      <c r="EG234" s="48"/>
      <c r="EH234" s="81"/>
      <c r="EI234" s="48"/>
      <c r="EJ234" s="48"/>
      <c r="EK234" s="48"/>
      <c r="EL234" s="48"/>
      <c r="EM234" s="48"/>
      <c r="EN234" s="48"/>
      <c r="EO234" s="48"/>
      <c r="EP234" s="48"/>
      <c r="EQ234" s="48"/>
      <c r="ER234" s="48"/>
      <c r="ES234" s="48"/>
      <c r="ET234" s="48"/>
      <c r="EU234" s="48"/>
      <c r="EV234" s="48"/>
      <c r="EW234" s="48"/>
      <c r="EX234" s="48"/>
      <c r="EY234" s="48"/>
      <c r="EZ234" s="48"/>
      <c r="FA234" s="48"/>
      <c r="FB234" s="48"/>
      <c r="FC234" s="48"/>
      <c r="FD234" s="48"/>
      <c r="FE234" s="48"/>
      <c r="FF234" s="48"/>
      <c r="FG234" s="48"/>
      <c r="FH234" s="48"/>
      <c r="FI234" s="48"/>
      <c r="FJ234" s="48"/>
      <c r="FK234" s="48"/>
      <c r="FL234" s="48"/>
      <c r="FM234" s="48"/>
      <c r="FN234" s="48"/>
      <c r="FO234" s="48"/>
      <c r="FP234" s="48"/>
      <c r="FQ234" s="48"/>
      <c r="FR234" s="48"/>
      <c r="FS234" s="48"/>
      <c r="FT234" s="48"/>
      <c r="FU234" s="48"/>
      <c r="FV234" s="48"/>
      <c r="FW234" s="48"/>
      <c r="FX234" s="48"/>
      <c r="FY234" s="48"/>
      <c r="FZ234" s="48"/>
      <c r="GA234" s="48"/>
      <c r="GB234" s="48"/>
      <c r="GC234" s="48"/>
      <c r="GD234" s="48"/>
      <c r="GE234" s="48"/>
      <c r="GF234" s="48"/>
      <c r="GG234" s="48"/>
      <c r="GH234" s="2"/>
      <c r="GI234" s="2"/>
      <c r="GJ234" s="2"/>
      <c r="GK234" s="2"/>
      <c r="GL234" s="2"/>
      <c r="GM234" s="2"/>
    </row>
    <row r="235" ht="15.75" customHeight="1">
      <c r="A235" s="1"/>
      <c r="F235" s="2"/>
      <c r="G235" s="48"/>
      <c r="N235" s="29"/>
      <c r="O235" s="30"/>
      <c r="P235" s="30"/>
      <c r="Q235" s="30"/>
      <c r="R235" s="30"/>
      <c r="S235" s="30"/>
      <c r="T235" s="30"/>
      <c r="U235" s="30"/>
      <c r="V235" s="30"/>
      <c r="W235" s="30"/>
      <c r="X235" s="30"/>
      <c r="Y235" s="30"/>
      <c r="Z235" s="30"/>
      <c r="AA235" s="30"/>
      <c r="AB235" s="30"/>
      <c r="AC235" s="30"/>
      <c r="AD235" s="30"/>
      <c r="AE235" s="30"/>
      <c r="AF235" s="30"/>
      <c r="AG235" s="30"/>
      <c r="AH235" s="33"/>
      <c r="AI235" s="29"/>
      <c r="AJ235" s="30"/>
      <c r="AK235" s="30"/>
      <c r="AL235" s="30"/>
      <c r="AM235" s="30"/>
      <c r="AN235" s="30"/>
      <c r="AO235" s="30"/>
      <c r="AP235" s="30"/>
      <c r="AQ235" s="30"/>
      <c r="AR235" s="30"/>
      <c r="AS235" s="30"/>
      <c r="AT235" s="30"/>
      <c r="AU235" s="30"/>
      <c r="AV235" s="30"/>
      <c r="AW235" s="30"/>
      <c r="AX235" s="30"/>
      <c r="AY235" s="30"/>
      <c r="AZ235" s="30"/>
      <c r="BA235" s="30"/>
      <c r="BB235" s="30"/>
      <c r="BC235" s="33"/>
      <c r="BD235" s="130"/>
      <c r="BE235" s="33"/>
      <c r="BF235" s="33"/>
      <c r="BG235" s="33"/>
      <c r="BH235" s="33"/>
      <c r="BI235" s="33"/>
      <c r="BJ235" s="33"/>
      <c r="BK235" s="33"/>
      <c r="BL235" s="33"/>
      <c r="BM235" s="33"/>
      <c r="BN235" s="33"/>
      <c r="BO235" s="33"/>
      <c r="BP235" s="33"/>
      <c r="BQ235" s="35"/>
      <c r="BR235" s="131"/>
      <c r="BS235" s="132"/>
      <c r="BT235" s="133"/>
      <c r="BU235" s="39"/>
      <c r="BV235" s="41"/>
      <c r="BW235" s="41"/>
      <c r="BX235" s="41"/>
      <c r="BY235" s="41"/>
      <c r="BZ235" s="41"/>
      <c r="CA235" s="104"/>
      <c r="CB235" s="104"/>
      <c r="CC235" s="104"/>
      <c r="CD235" s="104"/>
      <c r="CE235" s="104"/>
      <c r="CF235" s="104"/>
      <c r="CG235" s="104"/>
      <c r="CH235" s="104"/>
      <c r="CI235" s="104"/>
      <c r="CJ235" s="41"/>
      <c r="CK235" s="41"/>
      <c r="CL235" s="41"/>
      <c r="CM235" s="29"/>
      <c r="CN235" s="30"/>
      <c r="CQ235" s="81"/>
      <c r="CR235" s="81"/>
      <c r="CY235" s="126"/>
      <c r="CZ235" s="126"/>
      <c r="DB235" s="126"/>
      <c r="DC235" s="126"/>
      <c r="DE235" s="48"/>
      <c r="DG235" s="48"/>
      <c r="DI235" s="48"/>
      <c r="DK235" s="48"/>
      <c r="DM235" s="48"/>
      <c r="DO235" s="48"/>
      <c r="DQ235" s="48"/>
      <c r="DS235" s="48"/>
      <c r="DU235" s="48"/>
      <c r="DW235" s="48"/>
      <c r="DY235" s="48"/>
      <c r="EA235" s="48"/>
      <c r="EB235" s="81"/>
      <c r="EC235" s="48"/>
      <c r="EE235" s="48"/>
      <c r="EG235" s="48"/>
      <c r="EH235" s="81"/>
      <c r="EI235" s="48"/>
      <c r="EJ235" s="48"/>
      <c r="EK235" s="48"/>
      <c r="EL235" s="48"/>
      <c r="EM235" s="48"/>
      <c r="EN235" s="48"/>
      <c r="EO235" s="48"/>
      <c r="EP235" s="48"/>
      <c r="EQ235" s="48"/>
      <c r="ER235" s="48"/>
      <c r="ES235" s="48"/>
      <c r="ET235" s="48"/>
      <c r="EU235" s="48"/>
      <c r="EV235" s="48"/>
      <c r="EW235" s="48"/>
      <c r="EX235" s="48"/>
      <c r="EY235" s="48"/>
      <c r="EZ235" s="48"/>
      <c r="FA235" s="48"/>
      <c r="FB235" s="48"/>
      <c r="FC235" s="48"/>
      <c r="FD235" s="48"/>
      <c r="FE235" s="48"/>
      <c r="FF235" s="48"/>
      <c r="FG235" s="48"/>
      <c r="FH235" s="48"/>
      <c r="FI235" s="48"/>
      <c r="FJ235" s="48"/>
      <c r="FK235" s="48"/>
      <c r="FL235" s="48"/>
      <c r="FM235" s="48"/>
      <c r="FN235" s="48"/>
      <c r="FO235" s="48"/>
      <c r="FP235" s="48"/>
      <c r="FQ235" s="48"/>
      <c r="FR235" s="48"/>
      <c r="FS235" s="48"/>
      <c r="FT235" s="48"/>
      <c r="FU235" s="48"/>
      <c r="FV235" s="48"/>
      <c r="FW235" s="48"/>
      <c r="FX235" s="48"/>
      <c r="FY235" s="48"/>
      <c r="FZ235" s="48"/>
      <c r="GA235" s="48"/>
      <c r="GB235" s="48"/>
      <c r="GC235" s="48"/>
      <c r="GD235" s="48"/>
      <c r="GE235" s="48"/>
      <c r="GF235" s="48"/>
      <c r="GG235" s="48"/>
      <c r="GH235" s="2"/>
      <c r="GI235" s="2"/>
      <c r="GJ235" s="2"/>
      <c r="GK235" s="2"/>
      <c r="GL235" s="2"/>
      <c r="GM235" s="2"/>
    </row>
    <row r="236" ht="15.75" customHeight="1">
      <c r="A236" s="1"/>
      <c r="F236" s="2"/>
      <c r="G236" s="48"/>
      <c r="N236" s="29"/>
      <c r="O236" s="30"/>
      <c r="P236" s="30"/>
      <c r="Q236" s="30"/>
      <c r="R236" s="30"/>
      <c r="S236" s="30"/>
      <c r="T236" s="30"/>
      <c r="U236" s="30"/>
      <c r="V236" s="30"/>
      <c r="W236" s="30"/>
      <c r="X236" s="30"/>
      <c r="Y236" s="30"/>
      <c r="Z236" s="30"/>
      <c r="AA236" s="30"/>
      <c r="AB236" s="30"/>
      <c r="AC236" s="30"/>
      <c r="AD236" s="30"/>
      <c r="AE236" s="30"/>
      <c r="AF236" s="30"/>
      <c r="AG236" s="30"/>
      <c r="AH236" s="33"/>
      <c r="AI236" s="29"/>
      <c r="AJ236" s="30"/>
      <c r="AK236" s="30"/>
      <c r="AL236" s="30"/>
      <c r="AM236" s="30"/>
      <c r="AN236" s="30"/>
      <c r="AO236" s="30"/>
      <c r="AP236" s="30"/>
      <c r="AQ236" s="30"/>
      <c r="AR236" s="30"/>
      <c r="AS236" s="30"/>
      <c r="AT236" s="30"/>
      <c r="AU236" s="30"/>
      <c r="AV236" s="30"/>
      <c r="AW236" s="30"/>
      <c r="AX236" s="30"/>
      <c r="AY236" s="30"/>
      <c r="AZ236" s="30"/>
      <c r="BA236" s="30"/>
      <c r="BB236" s="30"/>
      <c r="BC236" s="33"/>
      <c r="BD236" s="130"/>
      <c r="BE236" s="33"/>
      <c r="BF236" s="33"/>
      <c r="BG236" s="33"/>
      <c r="BH236" s="33"/>
      <c r="BI236" s="33"/>
      <c r="BJ236" s="33"/>
      <c r="BK236" s="33"/>
      <c r="BL236" s="33"/>
      <c r="BM236" s="33"/>
      <c r="BN236" s="33"/>
      <c r="BO236" s="33"/>
      <c r="BP236" s="33"/>
      <c r="BQ236" s="35"/>
      <c r="BR236" s="131"/>
      <c r="BS236" s="132"/>
      <c r="BT236" s="133"/>
      <c r="BU236" s="39"/>
      <c r="BV236" s="41"/>
      <c r="BW236" s="41"/>
      <c r="BX236" s="41"/>
      <c r="BY236" s="41"/>
      <c r="BZ236" s="41"/>
      <c r="CA236" s="104"/>
      <c r="CB236" s="104"/>
      <c r="CC236" s="104"/>
      <c r="CD236" s="104"/>
      <c r="CE236" s="104"/>
      <c r="CF236" s="104"/>
      <c r="CG236" s="104"/>
      <c r="CH236" s="104"/>
      <c r="CI236" s="104"/>
      <c r="CJ236" s="41"/>
      <c r="CK236" s="41"/>
      <c r="CL236" s="41"/>
      <c r="CM236" s="29"/>
      <c r="CN236" s="30"/>
      <c r="CQ236" s="81"/>
      <c r="CR236" s="81"/>
      <c r="CY236" s="126"/>
      <c r="CZ236" s="126"/>
      <c r="DB236" s="126"/>
      <c r="DC236" s="126"/>
      <c r="DE236" s="48"/>
      <c r="DG236" s="48"/>
      <c r="DI236" s="48"/>
      <c r="DK236" s="48"/>
      <c r="DM236" s="48"/>
      <c r="DO236" s="48"/>
      <c r="DQ236" s="48"/>
      <c r="DS236" s="48"/>
      <c r="DU236" s="48"/>
      <c r="DW236" s="48"/>
      <c r="DY236" s="48"/>
      <c r="EA236" s="48"/>
      <c r="EB236" s="81"/>
      <c r="EC236" s="48"/>
      <c r="EE236" s="48"/>
      <c r="EG236" s="48"/>
      <c r="EH236" s="81"/>
      <c r="EI236" s="48"/>
      <c r="EJ236" s="48"/>
      <c r="EK236" s="48"/>
      <c r="EL236" s="48"/>
      <c r="EM236" s="48"/>
      <c r="EN236" s="48"/>
      <c r="EO236" s="48"/>
      <c r="EP236" s="48"/>
      <c r="EQ236" s="48"/>
      <c r="ER236" s="48"/>
      <c r="ES236" s="48"/>
      <c r="ET236" s="48"/>
      <c r="EU236" s="48"/>
      <c r="EV236" s="48"/>
      <c r="EW236" s="48"/>
      <c r="EX236" s="48"/>
      <c r="EY236" s="48"/>
      <c r="EZ236" s="48"/>
      <c r="FA236" s="48"/>
      <c r="FB236" s="48"/>
      <c r="FC236" s="48"/>
      <c r="FD236" s="48"/>
      <c r="FE236" s="48"/>
      <c r="FF236" s="48"/>
      <c r="FG236" s="48"/>
      <c r="FH236" s="48"/>
      <c r="FI236" s="48"/>
      <c r="FJ236" s="48"/>
      <c r="FK236" s="48"/>
      <c r="FL236" s="48"/>
      <c r="FM236" s="48"/>
      <c r="FN236" s="48"/>
      <c r="FO236" s="48"/>
      <c r="FP236" s="48"/>
      <c r="FQ236" s="48"/>
      <c r="FR236" s="48"/>
      <c r="FS236" s="48"/>
      <c r="FT236" s="48"/>
      <c r="FU236" s="48"/>
      <c r="FV236" s="48"/>
      <c r="FW236" s="48"/>
      <c r="FX236" s="48"/>
      <c r="FY236" s="48"/>
      <c r="FZ236" s="48"/>
      <c r="GA236" s="48"/>
      <c r="GB236" s="48"/>
      <c r="GC236" s="48"/>
      <c r="GD236" s="48"/>
      <c r="GE236" s="48"/>
      <c r="GF236" s="48"/>
      <c r="GG236" s="48"/>
      <c r="GH236" s="2"/>
      <c r="GI236" s="2"/>
      <c r="GJ236" s="2"/>
      <c r="GK236" s="2"/>
      <c r="GL236" s="2"/>
      <c r="GM236" s="2"/>
    </row>
    <row r="237" ht="15.75" customHeight="1">
      <c r="A237" s="1"/>
      <c r="F237" s="2"/>
      <c r="G237" s="48"/>
      <c r="N237" s="29"/>
      <c r="O237" s="30"/>
      <c r="P237" s="30"/>
      <c r="Q237" s="30"/>
      <c r="R237" s="30"/>
      <c r="S237" s="30"/>
      <c r="T237" s="30"/>
      <c r="U237" s="30"/>
      <c r="V237" s="30"/>
      <c r="W237" s="30"/>
      <c r="X237" s="30"/>
      <c r="Y237" s="30"/>
      <c r="Z237" s="30"/>
      <c r="AA237" s="30"/>
      <c r="AB237" s="30"/>
      <c r="AC237" s="30"/>
      <c r="AD237" s="30"/>
      <c r="AE237" s="30"/>
      <c r="AF237" s="30"/>
      <c r="AG237" s="30"/>
      <c r="AH237" s="33"/>
      <c r="AI237" s="29"/>
      <c r="AJ237" s="30"/>
      <c r="AK237" s="30"/>
      <c r="AL237" s="30"/>
      <c r="AM237" s="30"/>
      <c r="AN237" s="30"/>
      <c r="AO237" s="30"/>
      <c r="AP237" s="30"/>
      <c r="AQ237" s="30"/>
      <c r="AR237" s="30"/>
      <c r="AS237" s="30"/>
      <c r="AT237" s="30"/>
      <c r="AU237" s="30"/>
      <c r="AV237" s="30"/>
      <c r="AW237" s="30"/>
      <c r="AX237" s="30"/>
      <c r="AY237" s="30"/>
      <c r="AZ237" s="30"/>
      <c r="BA237" s="30"/>
      <c r="BB237" s="30"/>
      <c r="BC237" s="33"/>
      <c r="BD237" s="130"/>
      <c r="BE237" s="33"/>
      <c r="BF237" s="33"/>
      <c r="BG237" s="33"/>
      <c r="BH237" s="33"/>
      <c r="BI237" s="33"/>
      <c r="BJ237" s="33"/>
      <c r="BK237" s="33"/>
      <c r="BL237" s="33"/>
      <c r="BM237" s="33"/>
      <c r="BN237" s="33"/>
      <c r="BO237" s="33"/>
      <c r="BP237" s="33"/>
      <c r="BQ237" s="35"/>
      <c r="BR237" s="131"/>
      <c r="BS237" s="132"/>
      <c r="BT237" s="133"/>
      <c r="BU237" s="39"/>
      <c r="BV237" s="41"/>
      <c r="BW237" s="41"/>
      <c r="BX237" s="41"/>
      <c r="BY237" s="41"/>
      <c r="BZ237" s="41"/>
      <c r="CA237" s="104"/>
      <c r="CB237" s="104"/>
      <c r="CC237" s="104"/>
      <c r="CD237" s="104"/>
      <c r="CE237" s="104"/>
      <c r="CF237" s="104"/>
      <c r="CG237" s="104"/>
      <c r="CH237" s="104"/>
      <c r="CI237" s="104"/>
      <c r="CJ237" s="41"/>
      <c r="CK237" s="41"/>
      <c r="CL237" s="41"/>
      <c r="CM237" s="29"/>
      <c r="CN237" s="30"/>
      <c r="CQ237" s="81"/>
      <c r="CR237" s="81"/>
      <c r="CY237" s="126"/>
      <c r="CZ237" s="126"/>
      <c r="DB237" s="126"/>
      <c r="DC237" s="126"/>
      <c r="DE237" s="48"/>
      <c r="DG237" s="48"/>
      <c r="DI237" s="48"/>
      <c r="DK237" s="48"/>
      <c r="DM237" s="48"/>
      <c r="DO237" s="48"/>
      <c r="DQ237" s="48"/>
      <c r="DS237" s="48"/>
      <c r="DU237" s="48"/>
      <c r="DW237" s="48"/>
      <c r="DY237" s="48"/>
      <c r="EA237" s="48"/>
      <c r="EB237" s="81"/>
      <c r="EC237" s="48"/>
      <c r="EE237" s="48"/>
      <c r="EG237" s="48"/>
      <c r="EH237" s="81"/>
      <c r="EI237" s="48"/>
      <c r="EJ237" s="48"/>
      <c r="EK237" s="48"/>
      <c r="EL237" s="48"/>
      <c r="EM237" s="48"/>
      <c r="EN237" s="48"/>
      <c r="EO237" s="48"/>
      <c r="EP237" s="48"/>
      <c r="EQ237" s="48"/>
      <c r="ER237" s="48"/>
      <c r="ES237" s="48"/>
      <c r="ET237" s="48"/>
      <c r="EU237" s="48"/>
      <c r="EV237" s="48"/>
      <c r="EW237" s="48"/>
      <c r="EX237" s="48"/>
      <c r="EY237" s="48"/>
      <c r="EZ237" s="48"/>
      <c r="FA237" s="48"/>
      <c r="FB237" s="48"/>
      <c r="FC237" s="48"/>
      <c r="FD237" s="48"/>
      <c r="FE237" s="48"/>
      <c r="FF237" s="48"/>
      <c r="FG237" s="48"/>
      <c r="FH237" s="48"/>
      <c r="FI237" s="48"/>
      <c r="FJ237" s="48"/>
      <c r="FK237" s="48"/>
      <c r="FL237" s="48"/>
      <c r="FM237" s="48"/>
      <c r="FN237" s="48"/>
      <c r="FO237" s="48"/>
      <c r="FP237" s="48"/>
      <c r="FQ237" s="48"/>
      <c r="FR237" s="48"/>
      <c r="FS237" s="48"/>
      <c r="FT237" s="48"/>
      <c r="FU237" s="48"/>
      <c r="FV237" s="48"/>
      <c r="FW237" s="48"/>
      <c r="FX237" s="48"/>
      <c r="FY237" s="48"/>
      <c r="FZ237" s="48"/>
      <c r="GA237" s="48"/>
      <c r="GB237" s="48"/>
      <c r="GC237" s="48"/>
      <c r="GD237" s="48"/>
      <c r="GE237" s="48"/>
      <c r="GF237" s="48"/>
      <c r="GG237" s="48"/>
      <c r="GH237" s="2"/>
      <c r="GI237" s="2"/>
      <c r="GJ237" s="2"/>
      <c r="GK237" s="2"/>
      <c r="GL237" s="2"/>
      <c r="GM237" s="2"/>
    </row>
    <row r="238" ht="15.75" customHeight="1">
      <c r="A238" s="1"/>
      <c r="F238" s="2"/>
      <c r="G238" s="48"/>
      <c r="N238" s="29"/>
      <c r="O238" s="30"/>
      <c r="P238" s="30"/>
      <c r="Q238" s="30"/>
      <c r="R238" s="30"/>
      <c r="S238" s="30"/>
      <c r="T238" s="30"/>
      <c r="U238" s="30"/>
      <c r="V238" s="30"/>
      <c r="W238" s="30"/>
      <c r="X238" s="30"/>
      <c r="Y238" s="30"/>
      <c r="Z238" s="30"/>
      <c r="AA238" s="30"/>
      <c r="AB238" s="30"/>
      <c r="AC238" s="30"/>
      <c r="AD238" s="30"/>
      <c r="AE238" s="30"/>
      <c r="AF238" s="30"/>
      <c r="AG238" s="30"/>
      <c r="AH238" s="33"/>
      <c r="AI238" s="29"/>
      <c r="AJ238" s="30"/>
      <c r="AK238" s="30"/>
      <c r="AL238" s="30"/>
      <c r="AM238" s="30"/>
      <c r="AN238" s="30"/>
      <c r="AO238" s="30"/>
      <c r="AP238" s="30"/>
      <c r="AQ238" s="30"/>
      <c r="AR238" s="30"/>
      <c r="AS238" s="30"/>
      <c r="AT238" s="30"/>
      <c r="AU238" s="30"/>
      <c r="AV238" s="30"/>
      <c r="AW238" s="30"/>
      <c r="AX238" s="30"/>
      <c r="AY238" s="30"/>
      <c r="AZ238" s="30"/>
      <c r="BA238" s="30"/>
      <c r="BB238" s="30"/>
      <c r="BC238" s="33"/>
      <c r="BD238" s="130"/>
      <c r="BE238" s="33"/>
      <c r="BF238" s="33"/>
      <c r="BG238" s="33"/>
      <c r="BH238" s="33"/>
      <c r="BI238" s="33"/>
      <c r="BJ238" s="33"/>
      <c r="BK238" s="33"/>
      <c r="BL238" s="33"/>
      <c r="BM238" s="33"/>
      <c r="BN238" s="33"/>
      <c r="BO238" s="33"/>
      <c r="BP238" s="33"/>
      <c r="BQ238" s="35"/>
      <c r="BR238" s="131"/>
      <c r="BS238" s="132"/>
      <c r="BT238" s="133"/>
      <c r="BU238" s="39"/>
      <c r="BV238" s="41"/>
      <c r="BW238" s="41"/>
      <c r="BX238" s="41"/>
      <c r="BY238" s="41"/>
      <c r="BZ238" s="41"/>
      <c r="CA238" s="104"/>
      <c r="CB238" s="104"/>
      <c r="CC238" s="104"/>
      <c r="CD238" s="104"/>
      <c r="CE238" s="104"/>
      <c r="CF238" s="104"/>
      <c r="CG238" s="104"/>
      <c r="CH238" s="104"/>
      <c r="CI238" s="104"/>
      <c r="CJ238" s="41"/>
      <c r="CK238" s="41"/>
      <c r="CL238" s="41"/>
      <c r="CM238" s="29"/>
      <c r="CN238" s="30"/>
      <c r="CQ238" s="81"/>
      <c r="CR238" s="81"/>
      <c r="CY238" s="126"/>
      <c r="CZ238" s="126"/>
      <c r="DB238" s="126"/>
      <c r="DC238" s="126"/>
      <c r="DE238" s="48"/>
      <c r="DG238" s="48"/>
      <c r="DI238" s="48"/>
      <c r="DK238" s="48"/>
      <c r="DM238" s="48"/>
      <c r="DO238" s="48"/>
      <c r="DQ238" s="48"/>
      <c r="DS238" s="48"/>
      <c r="DU238" s="48"/>
      <c r="DW238" s="48"/>
      <c r="DY238" s="48"/>
      <c r="EA238" s="48"/>
      <c r="EB238" s="81"/>
      <c r="EC238" s="48"/>
      <c r="EE238" s="48"/>
      <c r="EG238" s="48"/>
      <c r="EH238" s="81"/>
      <c r="EI238" s="48"/>
      <c r="EJ238" s="48"/>
      <c r="EK238" s="48"/>
      <c r="EL238" s="48"/>
      <c r="EM238" s="48"/>
      <c r="EN238" s="48"/>
      <c r="EO238" s="48"/>
      <c r="EP238" s="48"/>
      <c r="EQ238" s="48"/>
      <c r="ER238" s="48"/>
      <c r="ES238" s="48"/>
      <c r="ET238" s="48"/>
      <c r="EU238" s="48"/>
      <c r="EV238" s="48"/>
      <c r="EW238" s="48"/>
      <c r="EX238" s="48"/>
      <c r="EY238" s="48"/>
      <c r="EZ238" s="48"/>
      <c r="FA238" s="48"/>
      <c r="FB238" s="48"/>
      <c r="FC238" s="48"/>
      <c r="FD238" s="48"/>
      <c r="FE238" s="48"/>
      <c r="FF238" s="48"/>
      <c r="FG238" s="48"/>
      <c r="FH238" s="48"/>
      <c r="FI238" s="48"/>
      <c r="FJ238" s="48"/>
      <c r="FK238" s="48"/>
      <c r="FL238" s="48"/>
      <c r="FM238" s="48"/>
      <c r="FN238" s="48"/>
      <c r="FO238" s="48"/>
      <c r="FP238" s="48"/>
      <c r="FQ238" s="48"/>
      <c r="FR238" s="48"/>
      <c r="FS238" s="48"/>
      <c r="FT238" s="48"/>
      <c r="FU238" s="48"/>
      <c r="FV238" s="48"/>
      <c r="FW238" s="48"/>
      <c r="FX238" s="48"/>
      <c r="FY238" s="48"/>
      <c r="FZ238" s="48"/>
      <c r="GA238" s="48"/>
      <c r="GB238" s="48"/>
      <c r="GC238" s="48"/>
      <c r="GD238" s="48"/>
      <c r="GE238" s="48"/>
      <c r="GF238" s="48"/>
      <c r="GG238" s="48"/>
      <c r="GH238" s="2"/>
      <c r="GI238" s="2"/>
      <c r="GJ238" s="2"/>
      <c r="GK238" s="2"/>
      <c r="GL238" s="2"/>
      <c r="GM238" s="2"/>
    </row>
    <row r="239" ht="15.75" customHeight="1">
      <c r="A239" s="1"/>
      <c r="F239" s="2"/>
      <c r="G239" s="48"/>
      <c r="N239" s="29"/>
      <c r="O239" s="30"/>
      <c r="P239" s="30"/>
      <c r="Q239" s="30"/>
      <c r="R239" s="30"/>
      <c r="S239" s="30"/>
      <c r="T239" s="30"/>
      <c r="U239" s="30"/>
      <c r="V239" s="30"/>
      <c r="W239" s="30"/>
      <c r="X239" s="30"/>
      <c r="Y239" s="30"/>
      <c r="Z239" s="30"/>
      <c r="AA239" s="30"/>
      <c r="AB239" s="30"/>
      <c r="AC239" s="30"/>
      <c r="AD239" s="30"/>
      <c r="AE239" s="30"/>
      <c r="AF239" s="30"/>
      <c r="AG239" s="30"/>
      <c r="AH239" s="33"/>
      <c r="AI239" s="29"/>
      <c r="AJ239" s="30"/>
      <c r="AK239" s="30"/>
      <c r="AL239" s="30"/>
      <c r="AM239" s="30"/>
      <c r="AN239" s="30"/>
      <c r="AO239" s="30"/>
      <c r="AP239" s="30"/>
      <c r="AQ239" s="30"/>
      <c r="AR239" s="30"/>
      <c r="AS239" s="30"/>
      <c r="AT239" s="30"/>
      <c r="AU239" s="30"/>
      <c r="AV239" s="30"/>
      <c r="AW239" s="30"/>
      <c r="AX239" s="30"/>
      <c r="AY239" s="30"/>
      <c r="AZ239" s="30"/>
      <c r="BA239" s="30"/>
      <c r="BB239" s="30"/>
      <c r="BC239" s="33"/>
      <c r="BD239" s="130"/>
      <c r="BE239" s="33"/>
      <c r="BF239" s="33"/>
      <c r="BG239" s="33"/>
      <c r="BH239" s="33"/>
      <c r="BI239" s="33"/>
      <c r="BJ239" s="33"/>
      <c r="BK239" s="33"/>
      <c r="BL239" s="33"/>
      <c r="BM239" s="33"/>
      <c r="BN239" s="33"/>
      <c r="BO239" s="33"/>
      <c r="BP239" s="33"/>
      <c r="BQ239" s="35"/>
      <c r="BR239" s="131"/>
      <c r="BS239" s="132"/>
      <c r="BT239" s="133"/>
      <c r="BU239" s="39"/>
      <c r="BV239" s="41"/>
      <c r="BW239" s="41"/>
      <c r="BX239" s="41"/>
      <c r="BY239" s="41"/>
      <c r="BZ239" s="41"/>
      <c r="CA239" s="104"/>
      <c r="CB239" s="104"/>
      <c r="CC239" s="104"/>
      <c r="CD239" s="104"/>
      <c r="CE239" s="104"/>
      <c r="CF239" s="104"/>
      <c r="CG239" s="104"/>
      <c r="CH239" s="104"/>
      <c r="CI239" s="104"/>
      <c r="CJ239" s="41"/>
      <c r="CK239" s="41"/>
      <c r="CL239" s="41"/>
      <c r="CM239" s="29"/>
      <c r="CN239" s="30"/>
      <c r="CQ239" s="81"/>
      <c r="CR239" s="81"/>
      <c r="CY239" s="126"/>
      <c r="CZ239" s="126"/>
      <c r="DB239" s="126"/>
      <c r="DC239" s="126"/>
      <c r="DE239" s="48"/>
      <c r="DG239" s="48"/>
      <c r="DI239" s="48"/>
      <c r="DK239" s="48"/>
      <c r="DM239" s="48"/>
      <c r="DO239" s="48"/>
      <c r="DQ239" s="48"/>
      <c r="DS239" s="48"/>
      <c r="DU239" s="48"/>
      <c r="DW239" s="48"/>
      <c r="DY239" s="48"/>
      <c r="EA239" s="48"/>
      <c r="EB239" s="81"/>
      <c r="EC239" s="48"/>
      <c r="EE239" s="48"/>
      <c r="EG239" s="48"/>
      <c r="EH239" s="81"/>
      <c r="EI239" s="48"/>
      <c r="EJ239" s="48"/>
      <c r="EK239" s="48"/>
      <c r="EL239" s="48"/>
      <c r="EM239" s="48"/>
      <c r="EN239" s="48"/>
      <c r="EO239" s="48"/>
      <c r="EP239" s="48"/>
      <c r="EQ239" s="48"/>
      <c r="ER239" s="48"/>
      <c r="ES239" s="48"/>
      <c r="ET239" s="48"/>
      <c r="EU239" s="48"/>
      <c r="EV239" s="48"/>
      <c r="EW239" s="48"/>
      <c r="EX239" s="48"/>
      <c r="EY239" s="48"/>
      <c r="EZ239" s="48"/>
      <c r="FA239" s="48"/>
      <c r="FB239" s="48"/>
      <c r="FC239" s="48"/>
      <c r="FD239" s="48"/>
      <c r="FE239" s="48"/>
      <c r="FF239" s="48"/>
      <c r="FG239" s="48"/>
      <c r="FH239" s="48"/>
      <c r="FI239" s="48"/>
      <c r="FJ239" s="48"/>
      <c r="FK239" s="48"/>
      <c r="FL239" s="48"/>
      <c r="FM239" s="48"/>
      <c r="FN239" s="48"/>
      <c r="FO239" s="48"/>
      <c r="FP239" s="48"/>
      <c r="FQ239" s="48"/>
      <c r="FR239" s="48"/>
      <c r="FS239" s="48"/>
      <c r="FT239" s="48"/>
      <c r="FU239" s="48"/>
      <c r="FV239" s="48"/>
      <c r="FW239" s="48"/>
      <c r="FX239" s="48"/>
      <c r="FY239" s="48"/>
      <c r="FZ239" s="48"/>
      <c r="GA239" s="48"/>
      <c r="GB239" s="48"/>
      <c r="GC239" s="48"/>
      <c r="GD239" s="48"/>
      <c r="GE239" s="48"/>
      <c r="GF239" s="48"/>
      <c r="GG239" s="48"/>
      <c r="GH239" s="2"/>
      <c r="GI239" s="2"/>
      <c r="GJ239" s="2"/>
      <c r="GK239" s="2"/>
      <c r="GL239" s="2"/>
      <c r="GM239" s="2"/>
    </row>
    <row r="240" ht="15.75" customHeight="1">
      <c r="A240" s="1"/>
      <c r="F240" s="2"/>
      <c r="G240" s="48"/>
      <c r="N240" s="29"/>
      <c r="O240" s="30"/>
      <c r="P240" s="30"/>
      <c r="Q240" s="30"/>
      <c r="R240" s="30"/>
      <c r="S240" s="30"/>
      <c r="T240" s="30"/>
      <c r="U240" s="30"/>
      <c r="V240" s="30"/>
      <c r="W240" s="30"/>
      <c r="X240" s="30"/>
      <c r="Y240" s="30"/>
      <c r="Z240" s="30"/>
      <c r="AA240" s="30"/>
      <c r="AB240" s="30"/>
      <c r="AC240" s="30"/>
      <c r="AD240" s="30"/>
      <c r="AE240" s="30"/>
      <c r="AF240" s="30"/>
      <c r="AG240" s="30"/>
      <c r="AH240" s="33"/>
      <c r="AI240" s="29"/>
      <c r="AJ240" s="30"/>
      <c r="AK240" s="30"/>
      <c r="AL240" s="30"/>
      <c r="AM240" s="30"/>
      <c r="AN240" s="30"/>
      <c r="AO240" s="30"/>
      <c r="AP240" s="30"/>
      <c r="AQ240" s="30"/>
      <c r="AR240" s="30"/>
      <c r="AS240" s="30"/>
      <c r="AT240" s="30"/>
      <c r="AU240" s="30"/>
      <c r="AV240" s="30"/>
      <c r="AW240" s="30"/>
      <c r="AX240" s="30"/>
      <c r="AY240" s="30"/>
      <c r="AZ240" s="30"/>
      <c r="BA240" s="30"/>
      <c r="BB240" s="30"/>
      <c r="BC240" s="33"/>
      <c r="BD240" s="130"/>
      <c r="BE240" s="33"/>
      <c r="BF240" s="33"/>
      <c r="BG240" s="33"/>
      <c r="BH240" s="33"/>
      <c r="BI240" s="33"/>
      <c r="BJ240" s="33"/>
      <c r="BK240" s="33"/>
      <c r="BL240" s="33"/>
      <c r="BM240" s="33"/>
      <c r="BN240" s="33"/>
      <c r="BO240" s="33"/>
      <c r="BP240" s="33"/>
      <c r="BQ240" s="35"/>
      <c r="BR240" s="131"/>
      <c r="BS240" s="132"/>
      <c r="BT240" s="133"/>
      <c r="BU240" s="39"/>
      <c r="BV240" s="41"/>
      <c r="BW240" s="41"/>
      <c r="BX240" s="41"/>
      <c r="BY240" s="41"/>
      <c r="BZ240" s="41"/>
      <c r="CA240" s="104"/>
      <c r="CB240" s="104"/>
      <c r="CC240" s="104"/>
      <c r="CD240" s="104"/>
      <c r="CE240" s="104"/>
      <c r="CF240" s="104"/>
      <c r="CG240" s="104"/>
      <c r="CH240" s="104"/>
      <c r="CI240" s="104"/>
      <c r="CJ240" s="41"/>
      <c r="CK240" s="41"/>
      <c r="CL240" s="41"/>
      <c r="CM240" s="29"/>
      <c r="CN240" s="30"/>
      <c r="CQ240" s="81"/>
      <c r="CR240" s="81"/>
      <c r="CY240" s="126"/>
      <c r="CZ240" s="126"/>
      <c r="DB240" s="126"/>
      <c r="DC240" s="126"/>
      <c r="DE240" s="48"/>
      <c r="DG240" s="48"/>
      <c r="DI240" s="48"/>
      <c r="DK240" s="48"/>
      <c r="DM240" s="48"/>
      <c r="DO240" s="48"/>
      <c r="DQ240" s="48"/>
      <c r="DS240" s="48"/>
      <c r="DU240" s="48"/>
      <c r="DW240" s="48"/>
      <c r="DY240" s="48"/>
      <c r="EA240" s="48"/>
      <c r="EB240" s="81"/>
      <c r="EC240" s="48"/>
      <c r="EE240" s="48"/>
      <c r="EG240" s="48"/>
      <c r="EH240" s="81"/>
      <c r="EI240" s="48"/>
      <c r="EJ240" s="48"/>
      <c r="EK240" s="48"/>
      <c r="EL240" s="48"/>
      <c r="EM240" s="48"/>
      <c r="EN240" s="48"/>
      <c r="EO240" s="48"/>
      <c r="EP240" s="48"/>
      <c r="EQ240" s="48"/>
      <c r="ER240" s="48"/>
      <c r="ES240" s="48"/>
      <c r="ET240" s="48"/>
      <c r="EU240" s="48"/>
      <c r="EV240" s="48"/>
      <c r="EW240" s="48"/>
      <c r="EX240" s="48"/>
      <c r="EY240" s="48"/>
      <c r="EZ240" s="48"/>
      <c r="FA240" s="48"/>
      <c r="FB240" s="48"/>
      <c r="FC240" s="48"/>
      <c r="FD240" s="48"/>
      <c r="FE240" s="48"/>
      <c r="FF240" s="48"/>
      <c r="FG240" s="48"/>
      <c r="FH240" s="48"/>
      <c r="FI240" s="48"/>
      <c r="FJ240" s="48"/>
      <c r="FK240" s="48"/>
      <c r="FL240" s="48"/>
      <c r="FM240" s="48"/>
      <c r="FN240" s="48"/>
      <c r="FO240" s="48"/>
      <c r="FP240" s="48"/>
      <c r="FQ240" s="48"/>
      <c r="FR240" s="48"/>
      <c r="FS240" s="48"/>
      <c r="FT240" s="48"/>
      <c r="FU240" s="48"/>
      <c r="FV240" s="48"/>
      <c r="FW240" s="48"/>
      <c r="FX240" s="48"/>
      <c r="FY240" s="48"/>
      <c r="FZ240" s="48"/>
      <c r="GA240" s="48"/>
      <c r="GB240" s="48"/>
      <c r="GC240" s="48"/>
      <c r="GD240" s="48"/>
      <c r="GE240" s="48"/>
      <c r="GF240" s="48"/>
      <c r="GG240" s="48"/>
      <c r="GH240" s="2"/>
      <c r="GI240" s="2"/>
      <c r="GJ240" s="2"/>
      <c r="GK240" s="2"/>
      <c r="GL240" s="2"/>
      <c r="GM240" s="2"/>
    </row>
    <row r="241" ht="15.75" customHeight="1">
      <c r="A241" s="1"/>
      <c r="F241" s="2"/>
      <c r="G241" s="48"/>
      <c r="N241" s="29"/>
      <c r="O241" s="30"/>
      <c r="P241" s="30"/>
      <c r="Q241" s="30"/>
      <c r="R241" s="30"/>
      <c r="S241" s="30"/>
      <c r="T241" s="30"/>
      <c r="U241" s="30"/>
      <c r="V241" s="30"/>
      <c r="W241" s="30"/>
      <c r="X241" s="30"/>
      <c r="Y241" s="30"/>
      <c r="Z241" s="30"/>
      <c r="AA241" s="30"/>
      <c r="AB241" s="30"/>
      <c r="AC241" s="30"/>
      <c r="AD241" s="30"/>
      <c r="AE241" s="30"/>
      <c r="AF241" s="30"/>
      <c r="AG241" s="30"/>
      <c r="AH241" s="33"/>
      <c r="AI241" s="29"/>
      <c r="AJ241" s="30"/>
      <c r="AK241" s="30"/>
      <c r="AL241" s="30"/>
      <c r="AM241" s="30"/>
      <c r="AN241" s="30"/>
      <c r="AO241" s="30"/>
      <c r="AP241" s="30"/>
      <c r="AQ241" s="30"/>
      <c r="AR241" s="30"/>
      <c r="AS241" s="30"/>
      <c r="AT241" s="30"/>
      <c r="AU241" s="30"/>
      <c r="AV241" s="30"/>
      <c r="AW241" s="30"/>
      <c r="AX241" s="30"/>
      <c r="AY241" s="30"/>
      <c r="AZ241" s="30"/>
      <c r="BA241" s="30"/>
      <c r="BB241" s="30"/>
      <c r="BC241" s="33"/>
      <c r="BD241" s="130"/>
      <c r="BE241" s="33"/>
      <c r="BF241" s="33"/>
      <c r="BG241" s="33"/>
      <c r="BH241" s="33"/>
      <c r="BI241" s="33"/>
      <c r="BJ241" s="33"/>
      <c r="BK241" s="33"/>
      <c r="BL241" s="33"/>
      <c r="BM241" s="33"/>
      <c r="BN241" s="33"/>
      <c r="BO241" s="33"/>
      <c r="BP241" s="33"/>
      <c r="BQ241" s="35"/>
      <c r="BR241" s="131"/>
      <c r="BS241" s="132"/>
      <c r="BT241" s="133"/>
      <c r="BU241" s="39"/>
      <c r="BV241" s="41"/>
      <c r="BW241" s="41"/>
      <c r="BX241" s="41"/>
      <c r="BY241" s="41"/>
      <c r="BZ241" s="41"/>
      <c r="CA241" s="104"/>
      <c r="CB241" s="104"/>
      <c r="CC241" s="104"/>
      <c r="CD241" s="104"/>
      <c r="CE241" s="104"/>
      <c r="CF241" s="104"/>
      <c r="CG241" s="104"/>
      <c r="CH241" s="104"/>
      <c r="CI241" s="104"/>
      <c r="CJ241" s="41"/>
      <c r="CK241" s="41"/>
      <c r="CL241" s="41"/>
      <c r="CM241" s="29"/>
      <c r="CN241" s="30"/>
      <c r="CQ241" s="81"/>
      <c r="CR241" s="81"/>
      <c r="CY241" s="126"/>
      <c r="CZ241" s="126"/>
      <c r="DB241" s="126"/>
      <c r="DC241" s="126"/>
      <c r="DE241" s="48"/>
      <c r="DG241" s="48"/>
      <c r="DI241" s="48"/>
      <c r="DK241" s="48"/>
      <c r="DM241" s="48"/>
      <c r="DO241" s="48"/>
      <c r="DQ241" s="48"/>
      <c r="DS241" s="48"/>
      <c r="DU241" s="48"/>
      <c r="DW241" s="48"/>
      <c r="DY241" s="48"/>
      <c r="EA241" s="48"/>
      <c r="EB241" s="81"/>
      <c r="EC241" s="48"/>
      <c r="EE241" s="48"/>
      <c r="EG241" s="48"/>
      <c r="EH241" s="81"/>
      <c r="EI241" s="48"/>
      <c r="EJ241" s="48"/>
      <c r="EK241" s="48"/>
      <c r="EL241" s="48"/>
      <c r="EM241" s="48"/>
      <c r="EN241" s="48"/>
      <c r="EO241" s="48"/>
      <c r="EP241" s="48"/>
      <c r="EQ241" s="48"/>
      <c r="ER241" s="48"/>
      <c r="ES241" s="48"/>
      <c r="ET241" s="48"/>
      <c r="EU241" s="48"/>
      <c r="EV241" s="48"/>
      <c r="EW241" s="48"/>
      <c r="EX241" s="48"/>
      <c r="EY241" s="48"/>
      <c r="EZ241" s="48"/>
      <c r="FA241" s="48"/>
      <c r="FB241" s="48"/>
      <c r="FC241" s="48"/>
      <c r="FD241" s="48"/>
      <c r="FE241" s="48"/>
      <c r="FF241" s="48"/>
      <c r="FG241" s="48"/>
      <c r="FH241" s="48"/>
      <c r="FI241" s="48"/>
      <c r="FJ241" s="48"/>
      <c r="FK241" s="48"/>
      <c r="FL241" s="48"/>
      <c r="FM241" s="48"/>
      <c r="FN241" s="48"/>
      <c r="FO241" s="48"/>
      <c r="FP241" s="48"/>
      <c r="FQ241" s="48"/>
      <c r="FR241" s="48"/>
      <c r="FS241" s="48"/>
      <c r="FT241" s="48"/>
      <c r="FU241" s="48"/>
      <c r="FV241" s="48"/>
      <c r="FW241" s="48"/>
      <c r="FX241" s="48"/>
      <c r="FY241" s="48"/>
      <c r="FZ241" s="48"/>
      <c r="GA241" s="48"/>
      <c r="GB241" s="48"/>
      <c r="GC241" s="48"/>
      <c r="GD241" s="48"/>
      <c r="GE241" s="48"/>
      <c r="GF241" s="48"/>
      <c r="GG241" s="48"/>
      <c r="GH241" s="2"/>
      <c r="GI241" s="2"/>
      <c r="GJ241" s="2"/>
      <c r="GK241" s="2"/>
      <c r="GL241" s="2"/>
      <c r="GM241" s="2"/>
    </row>
    <row r="242" ht="15.75" customHeight="1">
      <c r="A242" s="1"/>
      <c r="F242" s="2"/>
      <c r="G242" s="48"/>
      <c r="N242" s="29"/>
      <c r="O242" s="30"/>
      <c r="P242" s="30"/>
      <c r="Q242" s="30"/>
      <c r="R242" s="30"/>
      <c r="S242" s="30"/>
      <c r="T242" s="30"/>
      <c r="U242" s="30"/>
      <c r="V242" s="30"/>
      <c r="W242" s="30"/>
      <c r="X242" s="30"/>
      <c r="Y242" s="30"/>
      <c r="Z242" s="30"/>
      <c r="AA242" s="30"/>
      <c r="AB242" s="30"/>
      <c r="AC242" s="30"/>
      <c r="AD242" s="30"/>
      <c r="AE242" s="30"/>
      <c r="AF242" s="30"/>
      <c r="AG242" s="30"/>
      <c r="AH242" s="33"/>
      <c r="AI242" s="29"/>
      <c r="AJ242" s="30"/>
      <c r="AK242" s="30"/>
      <c r="AL242" s="30"/>
      <c r="AM242" s="30"/>
      <c r="AN242" s="30"/>
      <c r="AO242" s="30"/>
      <c r="AP242" s="30"/>
      <c r="AQ242" s="30"/>
      <c r="AR242" s="30"/>
      <c r="AS242" s="30"/>
      <c r="AT242" s="30"/>
      <c r="AU242" s="30"/>
      <c r="AV242" s="30"/>
      <c r="AW242" s="30"/>
      <c r="AX242" s="30"/>
      <c r="AY242" s="30"/>
      <c r="AZ242" s="30"/>
      <c r="BA242" s="30"/>
      <c r="BB242" s="30"/>
      <c r="BC242" s="33"/>
      <c r="BD242" s="130"/>
      <c r="BE242" s="33"/>
      <c r="BF242" s="33"/>
      <c r="BG242" s="33"/>
      <c r="BH242" s="33"/>
      <c r="BI242" s="33"/>
      <c r="BJ242" s="33"/>
      <c r="BK242" s="33"/>
      <c r="BL242" s="33"/>
      <c r="BM242" s="33"/>
      <c r="BN242" s="33"/>
      <c r="BO242" s="33"/>
      <c r="BP242" s="33"/>
      <c r="BQ242" s="35"/>
      <c r="BR242" s="131"/>
      <c r="BS242" s="132"/>
      <c r="BT242" s="133"/>
      <c r="BU242" s="39"/>
      <c r="BV242" s="41"/>
      <c r="BW242" s="41"/>
      <c r="BX242" s="41"/>
      <c r="BY242" s="41"/>
      <c r="BZ242" s="41"/>
      <c r="CA242" s="104"/>
      <c r="CB242" s="104"/>
      <c r="CC242" s="104"/>
      <c r="CD242" s="104"/>
      <c r="CE242" s="104"/>
      <c r="CF242" s="104"/>
      <c r="CG242" s="104"/>
      <c r="CH242" s="104"/>
      <c r="CI242" s="104"/>
      <c r="CJ242" s="41"/>
      <c r="CK242" s="41"/>
      <c r="CL242" s="41"/>
      <c r="CM242" s="29"/>
      <c r="CN242" s="30"/>
      <c r="CQ242" s="81"/>
      <c r="CR242" s="81"/>
      <c r="CY242" s="126"/>
      <c r="CZ242" s="126"/>
      <c r="DB242" s="126"/>
      <c r="DC242" s="126"/>
      <c r="DE242" s="48"/>
      <c r="DG242" s="48"/>
      <c r="DI242" s="48"/>
      <c r="DK242" s="48"/>
      <c r="DM242" s="48"/>
      <c r="DO242" s="48"/>
      <c r="DQ242" s="48"/>
      <c r="DS242" s="48"/>
      <c r="DU242" s="48"/>
      <c r="DW242" s="48"/>
      <c r="DY242" s="48"/>
      <c r="EA242" s="48"/>
      <c r="EB242" s="81"/>
      <c r="EC242" s="48"/>
      <c r="EE242" s="48"/>
      <c r="EG242" s="48"/>
      <c r="EH242" s="81"/>
      <c r="EI242" s="48"/>
      <c r="EJ242" s="48"/>
      <c r="EK242" s="48"/>
      <c r="EL242" s="48"/>
      <c r="EM242" s="48"/>
      <c r="EN242" s="48"/>
      <c r="EO242" s="48"/>
      <c r="EP242" s="48"/>
      <c r="EQ242" s="48"/>
      <c r="ER242" s="48"/>
      <c r="ES242" s="48"/>
      <c r="ET242" s="48"/>
      <c r="EU242" s="48"/>
      <c r="EV242" s="48"/>
      <c r="EW242" s="48"/>
      <c r="EX242" s="48"/>
      <c r="EY242" s="48"/>
      <c r="EZ242" s="48"/>
      <c r="FA242" s="48"/>
      <c r="FB242" s="48"/>
      <c r="FC242" s="48"/>
      <c r="FD242" s="48"/>
      <c r="FE242" s="48"/>
      <c r="FF242" s="48"/>
      <c r="FG242" s="48"/>
      <c r="FH242" s="48"/>
      <c r="FI242" s="48"/>
      <c r="FJ242" s="48"/>
      <c r="FK242" s="48"/>
      <c r="FL242" s="48"/>
      <c r="FM242" s="48"/>
      <c r="FN242" s="48"/>
      <c r="FO242" s="48"/>
      <c r="FP242" s="48"/>
      <c r="FQ242" s="48"/>
      <c r="FR242" s="48"/>
      <c r="FS242" s="48"/>
      <c r="FT242" s="48"/>
      <c r="FU242" s="48"/>
      <c r="FV242" s="48"/>
      <c r="FW242" s="48"/>
      <c r="FX242" s="48"/>
      <c r="FY242" s="48"/>
      <c r="FZ242" s="48"/>
      <c r="GA242" s="48"/>
      <c r="GB242" s="48"/>
      <c r="GC242" s="48"/>
      <c r="GD242" s="48"/>
      <c r="GE242" s="48"/>
      <c r="GF242" s="48"/>
      <c r="GG242" s="48"/>
      <c r="GH242" s="2"/>
      <c r="GI242" s="2"/>
      <c r="GJ242" s="2"/>
      <c r="GK242" s="2"/>
      <c r="GL242" s="2"/>
      <c r="GM242" s="2"/>
    </row>
    <row r="243" ht="15.75" customHeight="1">
      <c r="A243" s="1"/>
      <c r="F243" s="2"/>
      <c r="G243" s="48"/>
      <c r="N243" s="29"/>
      <c r="O243" s="30"/>
      <c r="P243" s="30"/>
      <c r="Q243" s="30"/>
      <c r="R243" s="30"/>
      <c r="S243" s="30"/>
      <c r="T243" s="30"/>
      <c r="U243" s="30"/>
      <c r="V243" s="30"/>
      <c r="W243" s="30"/>
      <c r="X243" s="30"/>
      <c r="Y243" s="30"/>
      <c r="Z243" s="30"/>
      <c r="AA243" s="30"/>
      <c r="AB243" s="30"/>
      <c r="AC243" s="30"/>
      <c r="AD243" s="30"/>
      <c r="AE243" s="30"/>
      <c r="AF243" s="30"/>
      <c r="AG243" s="30"/>
      <c r="AH243" s="33"/>
      <c r="AI243" s="29"/>
      <c r="AJ243" s="30"/>
      <c r="AK243" s="30"/>
      <c r="AL243" s="30"/>
      <c r="AM243" s="30"/>
      <c r="AN243" s="30"/>
      <c r="AO243" s="30"/>
      <c r="AP243" s="30"/>
      <c r="AQ243" s="30"/>
      <c r="AR243" s="30"/>
      <c r="AS243" s="30"/>
      <c r="AT243" s="30"/>
      <c r="AU243" s="30"/>
      <c r="AV243" s="30"/>
      <c r="AW243" s="30"/>
      <c r="AX243" s="30"/>
      <c r="AY243" s="30"/>
      <c r="AZ243" s="30"/>
      <c r="BA243" s="30"/>
      <c r="BB243" s="30"/>
      <c r="BC243" s="33"/>
      <c r="BD243" s="130"/>
      <c r="BE243" s="33"/>
      <c r="BF243" s="33"/>
      <c r="BG243" s="33"/>
      <c r="BH243" s="33"/>
      <c r="BI243" s="33"/>
      <c r="BJ243" s="33"/>
      <c r="BK243" s="33"/>
      <c r="BL243" s="33"/>
      <c r="BM243" s="33"/>
      <c r="BN243" s="33"/>
      <c r="BO243" s="33"/>
      <c r="BP243" s="33"/>
      <c r="BQ243" s="35"/>
      <c r="BR243" s="131"/>
      <c r="BS243" s="132"/>
      <c r="BT243" s="133"/>
      <c r="BU243" s="39"/>
      <c r="BV243" s="41"/>
      <c r="BW243" s="41"/>
      <c r="BX243" s="41"/>
      <c r="BY243" s="41"/>
      <c r="BZ243" s="41"/>
      <c r="CA243" s="104"/>
      <c r="CB243" s="104"/>
      <c r="CC243" s="104"/>
      <c r="CD243" s="104"/>
      <c r="CE243" s="104"/>
      <c r="CF243" s="104"/>
      <c r="CG243" s="104"/>
      <c r="CH243" s="104"/>
      <c r="CI243" s="104"/>
      <c r="CJ243" s="41"/>
      <c r="CK243" s="41"/>
      <c r="CL243" s="41"/>
      <c r="CM243" s="29"/>
      <c r="CN243" s="30"/>
      <c r="CQ243" s="81"/>
      <c r="CR243" s="81"/>
      <c r="CY243" s="126"/>
      <c r="CZ243" s="126"/>
      <c r="DB243" s="126"/>
      <c r="DC243" s="126"/>
      <c r="DE243" s="48"/>
      <c r="DG243" s="48"/>
      <c r="DI243" s="48"/>
      <c r="DK243" s="48"/>
      <c r="DM243" s="48"/>
      <c r="DO243" s="48"/>
      <c r="DQ243" s="48"/>
      <c r="DS243" s="48"/>
      <c r="DU243" s="48"/>
      <c r="DW243" s="48"/>
      <c r="DY243" s="48"/>
      <c r="EA243" s="48"/>
      <c r="EB243" s="81"/>
      <c r="EC243" s="48"/>
      <c r="EE243" s="48"/>
      <c r="EG243" s="48"/>
      <c r="EH243" s="81"/>
      <c r="EI243" s="48"/>
      <c r="EJ243" s="48"/>
      <c r="EK243" s="48"/>
      <c r="EL243" s="48"/>
      <c r="EM243" s="48"/>
      <c r="EN243" s="48"/>
      <c r="EO243" s="48"/>
      <c r="EP243" s="48"/>
      <c r="EQ243" s="48"/>
      <c r="ER243" s="48"/>
      <c r="ES243" s="48"/>
      <c r="ET243" s="48"/>
      <c r="EU243" s="48"/>
      <c r="EV243" s="48"/>
      <c r="EW243" s="48"/>
      <c r="EX243" s="48"/>
      <c r="EY243" s="48"/>
      <c r="EZ243" s="48"/>
      <c r="FA243" s="48"/>
      <c r="FB243" s="48"/>
      <c r="FC243" s="48"/>
      <c r="FD243" s="48"/>
      <c r="FE243" s="48"/>
      <c r="FF243" s="48"/>
      <c r="FG243" s="48"/>
      <c r="FH243" s="48"/>
      <c r="FI243" s="48"/>
      <c r="FJ243" s="48"/>
      <c r="FK243" s="48"/>
      <c r="FL243" s="48"/>
      <c r="FM243" s="48"/>
      <c r="FN243" s="48"/>
      <c r="FO243" s="48"/>
      <c r="FP243" s="48"/>
      <c r="FQ243" s="48"/>
      <c r="FR243" s="48"/>
      <c r="FS243" s="48"/>
      <c r="FT243" s="48"/>
      <c r="FU243" s="48"/>
      <c r="FV243" s="48"/>
      <c r="FW243" s="48"/>
      <c r="FX243" s="48"/>
      <c r="FY243" s="48"/>
      <c r="FZ243" s="48"/>
      <c r="GA243" s="48"/>
      <c r="GB243" s="48"/>
      <c r="GC243" s="48"/>
      <c r="GD243" s="48"/>
      <c r="GE243" s="48"/>
      <c r="GF243" s="48"/>
      <c r="GG243" s="48"/>
      <c r="GH243" s="2"/>
      <c r="GI243" s="2"/>
      <c r="GJ243" s="2"/>
      <c r="GK243" s="2"/>
      <c r="GL243" s="2"/>
      <c r="GM243" s="2"/>
    </row>
    <row r="244" ht="15.75" customHeight="1">
      <c r="A244" s="1"/>
      <c r="F244" s="2"/>
      <c r="G244" s="48"/>
      <c r="N244" s="29"/>
      <c r="O244" s="30"/>
      <c r="P244" s="30"/>
      <c r="Q244" s="30"/>
      <c r="R244" s="30"/>
      <c r="S244" s="30"/>
      <c r="T244" s="30"/>
      <c r="U244" s="30"/>
      <c r="V244" s="30"/>
      <c r="W244" s="30"/>
      <c r="X244" s="30"/>
      <c r="Y244" s="30"/>
      <c r="Z244" s="30"/>
      <c r="AA244" s="30"/>
      <c r="AB244" s="30"/>
      <c r="AC244" s="30"/>
      <c r="AD244" s="30"/>
      <c r="AE244" s="30"/>
      <c r="AF244" s="30"/>
      <c r="AG244" s="30"/>
      <c r="AH244" s="33"/>
      <c r="AI244" s="29"/>
      <c r="AJ244" s="30"/>
      <c r="AK244" s="30"/>
      <c r="AL244" s="30"/>
      <c r="AM244" s="30"/>
      <c r="AN244" s="30"/>
      <c r="AO244" s="30"/>
      <c r="AP244" s="30"/>
      <c r="AQ244" s="30"/>
      <c r="AR244" s="30"/>
      <c r="AS244" s="30"/>
      <c r="AT244" s="30"/>
      <c r="AU244" s="30"/>
      <c r="AV244" s="30"/>
      <c r="AW244" s="30"/>
      <c r="AX244" s="30"/>
      <c r="AY244" s="30"/>
      <c r="AZ244" s="30"/>
      <c r="BA244" s="30"/>
      <c r="BB244" s="30"/>
      <c r="BC244" s="33"/>
      <c r="BD244" s="130"/>
      <c r="BE244" s="33"/>
      <c r="BF244" s="33"/>
      <c r="BG244" s="33"/>
      <c r="BH244" s="33"/>
      <c r="BI244" s="33"/>
      <c r="BJ244" s="33"/>
      <c r="BK244" s="33"/>
      <c r="BL244" s="33"/>
      <c r="BM244" s="33"/>
      <c r="BN244" s="33"/>
      <c r="BO244" s="33"/>
      <c r="BP244" s="33"/>
      <c r="BQ244" s="35"/>
      <c r="BR244" s="131"/>
      <c r="BS244" s="132"/>
      <c r="BT244" s="133"/>
      <c r="BU244" s="39"/>
      <c r="BV244" s="41"/>
      <c r="BW244" s="41"/>
      <c r="BX244" s="41"/>
      <c r="BY244" s="41"/>
      <c r="BZ244" s="41"/>
      <c r="CA244" s="104"/>
      <c r="CB244" s="104"/>
      <c r="CC244" s="104"/>
      <c r="CD244" s="104"/>
      <c r="CE244" s="104"/>
      <c r="CF244" s="104"/>
      <c r="CG244" s="104"/>
      <c r="CH244" s="104"/>
      <c r="CI244" s="104"/>
      <c r="CJ244" s="41"/>
      <c r="CK244" s="41"/>
      <c r="CL244" s="41"/>
      <c r="CM244" s="29"/>
      <c r="CN244" s="30"/>
      <c r="CQ244" s="81"/>
      <c r="CR244" s="81"/>
      <c r="CY244" s="126"/>
      <c r="CZ244" s="126"/>
      <c r="DB244" s="126"/>
      <c r="DC244" s="126"/>
      <c r="DE244" s="48"/>
      <c r="DG244" s="48"/>
      <c r="DI244" s="48"/>
      <c r="DK244" s="48"/>
      <c r="DM244" s="48"/>
      <c r="DO244" s="48"/>
      <c r="DQ244" s="48"/>
      <c r="DS244" s="48"/>
      <c r="DU244" s="48"/>
      <c r="DW244" s="48"/>
      <c r="DY244" s="48"/>
      <c r="EA244" s="48"/>
      <c r="EB244" s="81"/>
      <c r="EC244" s="48"/>
      <c r="EE244" s="48"/>
      <c r="EG244" s="48"/>
      <c r="EH244" s="81"/>
      <c r="EI244" s="48"/>
      <c r="EJ244" s="48"/>
      <c r="EK244" s="48"/>
      <c r="EL244" s="48"/>
      <c r="EM244" s="48"/>
      <c r="EN244" s="48"/>
      <c r="EO244" s="48"/>
      <c r="EP244" s="48"/>
      <c r="EQ244" s="48"/>
      <c r="ER244" s="48"/>
      <c r="ES244" s="48"/>
      <c r="ET244" s="48"/>
      <c r="EU244" s="48"/>
      <c r="EV244" s="48"/>
      <c r="EW244" s="48"/>
      <c r="EX244" s="48"/>
      <c r="EY244" s="48"/>
      <c r="EZ244" s="48"/>
      <c r="FA244" s="48"/>
      <c r="FB244" s="48"/>
      <c r="FC244" s="48"/>
      <c r="FD244" s="48"/>
      <c r="FE244" s="48"/>
      <c r="FF244" s="48"/>
      <c r="FG244" s="48"/>
      <c r="FH244" s="48"/>
      <c r="FI244" s="48"/>
      <c r="FJ244" s="48"/>
      <c r="FK244" s="48"/>
      <c r="FL244" s="48"/>
      <c r="FM244" s="48"/>
      <c r="FN244" s="48"/>
      <c r="FO244" s="48"/>
      <c r="FP244" s="48"/>
      <c r="FQ244" s="48"/>
      <c r="FR244" s="48"/>
      <c r="FS244" s="48"/>
      <c r="FT244" s="48"/>
      <c r="FU244" s="48"/>
      <c r="FV244" s="48"/>
      <c r="FW244" s="48"/>
      <c r="FX244" s="48"/>
      <c r="FY244" s="48"/>
      <c r="FZ244" s="48"/>
      <c r="GA244" s="48"/>
      <c r="GB244" s="48"/>
      <c r="GC244" s="48"/>
      <c r="GD244" s="48"/>
      <c r="GE244" s="48"/>
      <c r="GF244" s="48"/>
      <c r="GG244" s="48"/>
      <c r="GH244" s="2"/>
      <c r="GI244" s="2"/>
      <c r="GJ244" s="2"/>
      <c r="GK244" s="2"/>
      <c r="GL244" s="2"/>
      <c r="GM244" s="2"/>
    </row>
    <row r="245" ht="15.75" customHeight="1">
      <c r="A245" s="1"/>
      <c r="F245" s="2"/>
      <c r="G245" s="48"/>
      <c r="N245" s="29"/>
      <c r="O245" s="30"/>
      <c r="P245" s="30"/>
      <c r="Q245" s="30"/>
      <c r="R245" s="30"/>
      <c r="S245" s="30"/>
      <c r="T245" s="30"/>
      <c r="U245" s="30"/>
      <c r="V245" s="30"/>
      <c r="W245" s="30"/>
      <c r="X245" s="30"/>
      <c r="Y245" s="30"/>
      <c r="Z245" s="30"/>
      <c r="AA245" s="30"/>
      <c r="AB245" s="30"/>
      <c r="AC245" s="30"/>
      <c r="AD245" s="30"/>
      <c r="AE245" s="30"/>
      <c r="AF245" s="30"/>
      <c r="AG245" s="30"/>
      <c r="AH245" s="33"/>
      <c r="AI245" s="29"/>
      <c r="AJ245" s="30"/>
      <c r="AK245" s="30"/>
      <c r="AL245" s="30"/>
      <c r="AM245" s="30"/>
      <c r="AN245" s="30"/>
      <c r="AO245" s="30"/>
      <c r="AP245" s="30"/>
      <c r="AQ245" s="30"/>
      <c r="AR245" s="30"/>
      <c r="AS245" s="30"/>
      <c r="AT245" s="30"/>
      <c r="AU245" s="30"/>
      <c r="AV245" s="30"/>
      <c r="AW245" s="30"/>
      <c r="AX245" s="30"/>
      <c r="AY245" s="30"/>
      <c r="AZ245" s="30"/>
      <c r="BA245" s="30"/>
      <c r="BB245" s="30"/>
      <c r="BC245" s="33"/>
      <c r="BD245" s="130"/>
      <c r="BE245" s="33"/>
      <c r="BF245" s="33"/>
      <c r="BG245" s="33"/>
      <c r="BH245" s="33"/>
      <c r="BI245" s="33"/>
      <c r="BJ245" s="33"/>
      <c r="BK245" s="33"/>
      <c r="BL245" s="33"/>
      <c r="BM245" s="33"/>
      <c r="BN245" s="33"/>
      <c r="BO245" s="33"/>
      <c r="BP245" s="33"/>
      <c r="BQ245" s="35"/>
      <c r="BR245" s="131"/>
      <c r="BS245" s="132"/>
      <c r="BT245" s="133"/>
      <c r="BU245" s="39"/>
      <c r="BV245" s="41"/>
      <c r="BW245" s="41"/>
      <c r="BX245" s="41"/>
      <c r="BY245" s="41"/>
      <c r="BZ245" s="41"/>
      <c r="CA245" s="104"/>
      <c r="CB245" s="104"/>
      <c r="CC245" s="104"/>
      <c r="CD245" s="104"/>
      <c r="CE245" s="104"/>
      <c r="CF245" s="104"/>
      <c r="CG245" s="104"/>
      <c r="CH245" s="104"/>
      <c r="CI245" s="104"/>
      <c r="CJ245" s="41"/>
      <c r="CK245" s="41"/>
      <c r="CL245" s="41"/>
      <c r="CM245" s="29"/>
      <c r="CN245" s="30"/>
      <c r="CQ245" s="81"/>
      <c r="CR245" s="81"/>
      <c r="CY245" s="126"/>
      <c r="CZ245" s="126"/>
      <c r="DB245" s="126"/>
      <c r="DC245" s="126"/>
      <c r="DE245" s="48"/>
      <c r="DG245" s="48"/>
      <c r="DI245" s="48"/>
      <c r="DK245" s="48"/>
      <c r="DM245" s="48"/>
      <c r="DO245" s="48"/>
      <c r="DQ245" s="48"/>
      <c r="DS245" s="48"/>
      <c r="DU245" s="48"/>
      <c r="DW245" s="48"/>
      <c r="DY245" s="48"/>
      <c r="EA245" s="48"/>
      <c r="EB245" s="81"/>
      <c r="EC245" s="48"/>
      <c r="EE245" s="48"/>
      <c r="EG245" s="48"/>
      <c r="EH245" s="81"/>
      <c r="EI245" s="48"/>
      <c r="EJ245" s="48"/>
      <c r="EK245" s="48"/>
      <c r="EL245" s="48"/>
      <c r="EM245" s="48"/>
      <c r="EN245" s="48"/>
      <c r="EO245" s="48"/>
      <c r="EP245" s="48"/>
      <c r="EQ245" s="48"/>
      <c r="ER245" s="48"/>
      <c r="ES245" s="48"/>
      <c r="ET245" s="48"/>
      <c r="EU245" s="48"/>
      <c r="EV245" s="48"/>
      <c r="EW245" s="48"/>
      <c r="EX245" s="48"/>
      <c r="EY245" s="48"/>
      <c r="EZ245" s="48"/>
      <c r="FA245" s="48"/>
      <c r="FB245" s="48"/>
      <c r="FC245" s="48"/>
      <c r="FD245" s="48"/>
      <c r="FE245" s="48"/>
      <c r="FF245" s="48"/>
      <c r="FG245" s="48"/>
      <c r="FH245" s="48"/>
      <c r="FI245" s="48"/>
      <c r="FJ245" s="48"/>
      <c r="FK245" s="48"/>
      <c r="FL245" s="48"/>
      <c r="FM245" s="48"/>
      <c r="FN245" s="48"/>
      <c r="FO245" s="48"/>
      <c r="FP245" s="48"/>
      <c r="FQ245" s="48"/>
      <c r="FR245" s="48"/>
      <c r="FS245" s="48"/>
      <c r="FT245" s="48"/>
      <c r="FU245" s="48"/>
      <c r="FV245" s="48"/>
      <c r="FW245" s="48"/>
      <c r="FX245" s="48"/>
      <c r="FY245" s="48"/>
      <c r="FZ245" s="48"/>
      <c r="GA245" s="48"/>
      <c r="GB245" s="48"/>
      <c r="GC245" s="48"/>
      <c r="GD245" s="48"/>
      <c r="GE245" s="48"/>
      <c r="GF245" s="48"/>
      <c r="GG245" s="48"/>
      <c r="GH245" s="2"/>
      <c r="GI245" s="2"/>
      <c r="GJ245" s="2"/>
      <c r="GK245" s="2"/>
      <c r="GL245" s="2"/>
      <c r="GM245" s="2"/>
    </row>
    <row r="246" ht="15.75" customHeight="1">
      <c r="A246" s="1"/>
      <c r="F246" s="2"/>
      <c r="G246" s="48"/>
      <c r="N246" s="29"/>
      <c r="O246" s="30"/>
      <c r="P246" s="30"/>
      <c r="Q246" s="30"/>
      <c r="R246" s="30"/>
      <c r="S246" s="30"/>
      <c r="T246" s="30"/>
      <c r="U246" s="30"/>
      <c r="V246" s="30"/>
      <c r="W246" s="30"/>
      <c r="X246" s="30"/>
      <c r="Y246" s="30"/>
      <c r="Z246" s="30"/>
      <c r="AA246" s="30"/>
      <c r="AB246" s="30"/>
      <c r="AC246" s="30"/>
      <c r="AD246" s="30"/>
      <c r="AE246" s="30"/>
      <c r="AF246" s="30"/>
      <c r="AG246" s="30"/>
      <c r="AH246" s="33"/>
      <c r="AI246" s="29"/>
      <c r="AJ246" s="30"/>
      <c r="AK246" s="30"/>
      <c r="AL246" s="30"/>
      <c r="AM246" s="30"/>
      <c r="AN246" s="30"/>
      <c r="AO246" s="30"/>
      <c r="AP246" s="30"/>
      <c r="AQ246" s="30"/>
      <c r="AR246" s="30"/>
      <c r="AS246" s="30"/>
      <c r="AT246" s="30"/>
      <c r="AU246" s="30"/>
      <c r="AV246" s="30"/>
      <c r="AW246" s="30"/>
      <c r="AX246" s="30"/>
      <c r="AY246" s="30"/>
      <c r="AZ246" s="30"/>
      <c r="BA246" s="30"/>
      <c r="BB246" s="30"/>
      <c r="BC246" s="33"/>
      <c r="BD246" s="130"/>
      <c r="BE246" s="33"/>
      <c r="BF246" s="33"/>
      <c r="BG246" s="33"/>
      <c r="BH246" s="33"/>
      <c r="BI246" s="33"/>
      <c r="BJ246" s="33"/>
      <c r="BK246" s="33"/>
      <c r="BL246" s="33"/>
      <c r="BM246" s="33"/>
      <c r="BN246" s="33"/>
      <c r="BO246" s="33"/>
      <c r="BP246" s="33"/>
      <c r="BQ246" s="35"/>
      <c r="BR246" s="131"/>
      <c r="BS246" s="132"/>
      <c r="BT246" s="133"/>
      <c r="BU246" s="39"/>
      <c r="BV246" s="41"/>
      <c r="BW246" s="41"/>
      <c r="BX246" s="41"/>
      <c r="BY246" s="41"/>
      <c r="BZ246" s="41"/>
      <c r="CA246" s="104"/>
      <c r="CB246" s="104"/>
      <c r="CC246" s="104"/>
      <c r="CD246" s="104"/>
      <c r="CE246" s="104"/>
      <c r="CF246" s="104"/>
      <c r="CG246" s="104"/>
      <c r="CH246" s="104"/>
      <c r="CI246" s="104"/>
      <c r="CJ246" s="41"/>
      <c r="CK246" s="41"/>
      <c r="CL246" s="41"/>
      <c r="CM246" s="29"/>
      <c r="CN246" s="30"/>
      <c r="CQ246" s="81"/>
      <c r="CR246" s="81"/>
      <c r="CY246" s="126"/>
      <c r="CZ246" s="126"/>
      <c r="DB246" s="126"/>
      <c r="DC246" s="126"/>
      <c r="DE246" s="48"/>
      <c r="DG246" s="48"/>
      <c r="DI246" s="48"/>
      <c r="DK246" s="48"/>
      <c r="DM246" s="48"/>
      <c r="DO246" s="48"/>
      <c r="DQ246" s="48"/>
      <c r="DS246" s="48"/>
      <c r="DU246" s="48"/>
      <c r="DW246" s="48"/>
      <c r="DY246" s="48"/>
      <c r="EA246" s="48"/>
      <c r="EB246" s="81"/>
      <c r="EC246" s="48"/>
      <c r="EE246" s="48"/>
      <c r="EG246" s="48"/>
      <c r="EH246" s="81"/>
      <c r="EI246" s="48"/>
      <c r="EJ246" s="48"/>
      <c r="EK246" s="48"/>
      <c r="EL246" s="48"/>
      <c r="EM246" s="48"/>
      <c r="EN246" s="48"/>
      <c r="EO246" s="48"/>
      <c r="EP246" s="48"/>
      <c r="EQ246" s="48"/>
      <c r="ER246" s="48"/>
      <c r="ES246" s="48"/>
      <c r="ET246" s="48"/>
      <c r="EU246" s="48"/>
      <c r="EV246" s="48"/>
      <c r="EW246" s="48"/>
      <c r="EX246" s="48"/>
      <c r="EY246" s="48"/>
      <c r="EZ246" s="48"/>
      <c r="FA246" s="48"/>
      <c r="FB246" s="48"/>
      <c r="FC246" s="48"/>
      <c r="FD246" s="48"/>
      <c r="FE246" s="48"/>
      <c r="FF246" s="48"/>
      <c r="FG246" s="48"/>
      <c r="FH246" s="48"/>
      <c r="FI246" s="48"/>
      <c r="FJ246" s="48"/>
      <c r="FK246" s="48"/>
      <c r="FL246" s="48"/>
      <c r="FM246" s="48"/>
      <c r="FN246" s="48"/>
      <c r="FO246" s="48"/>
      <c r="FP246" s="48"/>
      <c r="FQ246" s="48"/>
      <c r="FR246" s="48"/>
      <c r="FS246" s="48"/>
      <c r="FT246" s="48"/>
      <c r="FU246" s="48"/>
      <c r="FV246" s="48"/>
      <c r="FW246" s="48"/>
      <c r="FX246" s="48"/>
      <c r="FY246" s="48"/>
      <c r="FZ246" s="48"/>
      <c r="GA246" s="48"/>
      <c r="GB246" s="48"/>
      <c r="GC246" s="48"/>
      <c r="GD246" s="48"/>
      <c r="GE246" s="48"/>
      <c r="GF246" s="48"/>
      <c r="GG246" s="48"/>
      <c r="GH246" s="2"/>
      <c r="GI246" s="2"/>
      <c r="GJ246" s="2"/>
      <c r="GK246" s="2"/>
      <c r="GL246" s="2"/>
      <c r="GM246" s="2"/>
    </row>
    <row r="247" ht="15.75" customHeight="1">
      <c r="A247" s="1"/>
      <c r="F247" s="2"/>
      <c r="G247" s="48"/>
      <c r="N247" s="29"/>
      <c r="O247" s="30"/>
      <c r="P247" s="30"/>
      <c r="Q247" s="30"/>
      <c r="R247" s="30"/>
      <c r="S247" s="30"/>
      <c r="T247" s="30"/>
      <c r="U247" s="30"/>
      <c r="V247" s="30"/>
      <c r="W247" s="30"/>
      <c r="X247" s="30"/>
      <c r="Y247" s="30"/>
      <c r="Z247" s="30"/>
      <c r="AA247" s="30"/>
      <c r="AB247" s="30"/>
      <c r="AC247" s="30"/>
      <c r="AD247" s="30"/>
      <c r="AE247" s="30"/>
      <c r="AF247" s="30"/>
      <c r="AG247" s="30"/>
      <c r="AH247" s="33"/>
      <c r="AI247" s="29"/>
      <c r="AJ247" s="30"/>
      <c r="AK247" s="30"/>
      <c r="AL247" s="30"/>
      <c r="AM247" s="30"/>
      <c r="AN247" s="30"/>
      <c r="AO247" s="30"/>
      <c r="AP247" s="30"/>
      <c r="AQ247" s="30"/>
      <c r="AR247" s="30"/>
      <c r="AS247" s="30"/>
      <c r="AT247" s="30"/>
      <c r="AU247" s="30"/>
      <c r="AV247" s="30"/>
      <c r="AW247" s="30"/>
      <c r="AX247" s="30"/>
      <c r="AY247" s="30"/>
      <c r="AZ247" s="30"/>
      <c r="BA247" s="30"/>
      <c r="BB247" s="30"/>
      <c r="BC247" s="33"/>
      <c r="BD247" s="130"/>
      <c r="BE247" s="33"/>
      <c r="BF247" s="33"/>
      <c r="BG247" s="33"/>
      <c r="BH247" s="33"/>
      <c r="BI247" s="33"/>
      <c r="BJ247" s="33"/>
      <c r="BK247" s="33"/>
      <c r="BL247" s="33"/>
      <c r="BM247" s="33"/>
      <c r="BN247" s="33"/>
      <c r="BO247" s="33"/>
      <c r="BP247" s="33"/>
      <c r="BQ247" s="35"/>
      <c r="BR247" s="131"/>
      <c r="BS247" s="132"/>
      <c r="BT247" s="133"/>
      <c r="BU247" s="39"/>
      <c r="BV247" s="41"/>
      <c r="BW247" s="41"/>
      <c r="BX247" s="41"/>
      <c r="BY247" s="41"/>
      <c r="BZ247" s="41"/>
      <c r="CA247" s="104"/>
      <c r="CB247" s="104"/>
      <c r="CC247" s="104"/>
      <c r="CD247" s="104"/>
      <c r="CE247" s="104"/>
      <c r="CF247" s="104"/>
      <c r="CG247" s="104"/>
      <c r="CH247" s="104"/>
      <c r="CI247" s="104"/>
      <c r="CJ247" s="41"/>
      <c r="CK247" s="41"/>
      <c r="CL247" s="41"/>
      <c r="CM247" s="29"/>
      <c r="CN247" s="30"/>
      <c r="CQ247" s="81"/>
      <c r="CR247" s="81"/>
      <c r="CY247" s="126"/>
      <c r="CZ247" s="126"/>
      <c r="DB247" s="126"/>
      <c r="DC247" s="126"/>
      <c r="DE247" s="48"/>
      <c r="DG247" s="48"/>
      <c r="DI247" s="48"/>
      <c r="DK247" s="48"/>
      <c r="DM247" s="48"/>
      <c r="DO247" s="48"/>
      <c r="DQ247" s="48"/>
      <c r="DS247" s="48"/>
      <c r="DU247" s="48"/>
      <c r="DW247" s="48"/>
      <c r="DY247" s="48"/>
      <c r="EA247" s="48"/>
      <c r="EB247" s="81"/>
      <c r="EC247" s="48"/>
      <c r="EE247" s="48"/>
      <c r="EG247" s="48"/>
      <c r="EH247" s="81"/>
      <c r="EI247" s="48"/>
      <c r="EJ247" s="48"/>
      <c r="EK247" s="48"/>
      <c r="EL247" s="48"/>
      <c r="EM247" s="48"/>
      <c r="EN247" s="48"/>
      <c r="EO247" s="48"/>
      <c r="EP247" s="48"/>
      <c r="EQ247" s="48"/>
      <c r="ER247" s="48"/>
      <c r="ES247" s="48"/>
      <c r="ET247" s="48"/>
      <c r="EU247" s="48"/>
      <c r="EV247" s="48"/>
      <c r="EW247" s="48"/>
      <c r="EX247" s="48"/>
      <c r="EY247" s="48"/>
      <c r="EZ247" s="48"/>
      <c r="FA247" s="48"/>
      <c r="FB247" s="48"/>
      <c r="FC247" s="48"/>
      <c r="FD247" s="48"/>
      <c r="FE247" s="48"/>
      <c r="FF247" s="48"/>
      <c r="FG247" s="48"/>
      <c r="FH247" s="48"/>
      <c r="FI247" s="48"/>
      <c r="FJ247" s="48"/>
      <c r="FK247" s="48"/>
      <c r="FL247" s="48"/>
      <c r="FM247" s="48"/>
      <c r="FN247" s="48"/>
      <c r="FO247" s="48"/>
      <c r="FP247" s="48"/>
      <c r="FQ247" s="48"/>
      <c r="FR247" s="48"/>
      <c r="FS247" s="48"/>
      <c r="FT247" s="48"/>
      <c r="FU247" s="48"/>
      <c r="FV247" s="48"/>
      <c r="FW247" s="48"/>
      <c r="FX247" s="48"/>
      <c r="FY247" s="48"/>
      <c r="FZ247" s="48"/>
      <c r="GA247" s="48"/>
      <c r="GB247" s="48"/>
      <c r="GC247" s="48"/>
      <c r="GD247" s="48"/>
      <c r="GE247" s="48"/>
      <c r="GF247" s="48"/>
      <c r="GG247" s="48"/>
      <c r="GH247" s="2"/>
      <c r="GI247" s="2"/>
      <c r="GJ247" s="2"/>
      <c r="GK247" s="2"/>
      <c r="GL247" s="2"/>
      <c r="GM247" s="2"/>
    </row>
    <row r="248" ht="15.75" customHeight="1">
      <c r="A248" s="1"/>
      <c r="F248" s="2"/>
      <c r="G248" s="48"/>
      <c r="N248" s="29"/>
      <c r="O248" s="30"/>
      <c r="P248" s="30"/>
      <c r="Q248" s="30"/>
      <c r="R248" s="30"/>
      <c r="S248" s="30"/>
      <c r="T248" s="30"/>
      <c r="U248" s="30"/>
      <c r="V248" s="30"/>
      <c r="W248" s="30"/>
      <c r="X248" s="30"/>
      <c r="Y248" s="30"/>
      <c r="Z248" s="30"/>
      <c r="AA248" s="30"/>
      <c r="AB248" s="30"/>
      <c r="AC248" s="30"/>
      <c r="AD248" s="30"/>
      <c r="AE248" s="30"/>
      <c r="AF248" s="30"/>
      <c r="AG248" s="30"/>
      <c r="AH248" s="33"/>
      <c r="AI248" s="29"/>
      <c r="AJ248" s="30"/>
      <c r="AK248" s="30"/>
      <c r="AL248" s="30"/>
      <c r="AM248" s="30"/>
      <c r="AN248" s="30"/>
      <c r="AO248" s="30"/>
      <c r="AP248" s="30"/>
      <c r="AQ248" s="30"/>
      <c r="AR248" s="30"/>
      <c r="AS248" s="30"/>
      <c r="AT248" s="30"/>
      <c r="AU248" s="30"/>
      <c r="AV248" s="30"/>
      <c r="AW248" s="30"/>
      <c r="AX248" s="30"/>
      <c r="AY248" s="30"/>
      <c r="AZ248" s="30"/>
      <c r="BA248" s="30"/>
      <c r="BB248" s="30"/>
      <c r="BC248" s="33"/>
      <c r="BD248" s="130"/>
      <c r="BE248" s="33"/>
      <c r="BF248" s="33"/>
      <c r="BG248" s="33"/>
      <c r="BH248" s="33"/>
      <c r="BI248" s="33"/>
      <c r="BJ248" s="33"/>
      <c r="BK248" s="33"/>
      <c r="BL248" s="33"/>
      <c r="BM248" s="33"/>
      <c r="BN248" s="33"/>
      <c r="BO248" s="33"/>
      <c r="BP248" s="33"/>
      <c r="BQ248" s="35"/>
      <c r="BR248" s="131"/>
      <c r="BS248" s="132"/>
      <c r="BT248" s="133"/>
      <c r="BU248" s="39"/>
      <c r="BV248" s="41"/>
      <c r="BW248" s="41"/>
      <c r="BX248" s="41"/>
      <c r="BY248" s="41"/>
      <c r="BZ248" s="41"/>
      <c r="CA248" s="104"/>
      <c r="CB248" s="104"/>
      <c r="CC248" s="104"/>
      <c r="CD248" s="104"/>
      <c r="CE248" s="104"/>
      <c r="CF248" s="104"/>
      <c r="CG248" s="104"/>
      <c r="CH248" s="104"/>
      <c r="CI248" s="104"/>
      <c r="CJ248" s="41"/>
      <c r="CK248" s="41"/>
      <c r="CL248" s="41"/>
      <c r="CM248" s="29"/>
      <c r="CN248" s="30"/>
      <c r="CQ248" s="81"/>
      <c r="CR248" s="81"/>
      <c r="CY248" s="126"/>
      <c r="CZ248" s="126"/>
      <c r="DB248" s="126"/>
      <c r="DC248" s="126"/>
      <c r="DE248" s="48"/>
      <c r="DG248" s="48"/>
      <c r="DI248" s="48"/>
      <c r="DK248" s="48"/>
      <c r="DM248" s="48"/>
      <c r="DO248" s="48"/>
      <c r="DQ248" s="48"/>
      <c r="DS248" s="48"/>
      <c r="DU248" s="48"/>
      <c r="DW248" s="48"/>
      <c r="DY248" s="48"/>
      <c r="EA248" s="48"/>
      <c r="EB248" s="81"/>
      <c r="EC248" s="48"/>
      <c r="EE248" s="48"/>
      <c r="EG248" s="48"/>
      <c r="EH248" s="81"/>
      <c r="EI248" s="48"/>
      <c r="EJ248" s="48"/>
      <c r="EK248" s="48"/>
      <c r="EL248" s="48"/>
      <c r="EM248" s="48"/>
      <c r="EN248" s="48"/>
      <c r="EO248" s="48"/>
      <c r="EP248" s="48"/>
      <c r="EQ248" s="48"/>
      <c r="ER248" s="48"/>
      <c r="ES248" s="48"/>
      <c r="ET248" s="48"/>
      <c r="EU248" s="48"/>
      <c r="EV248" s="48"/>
      <c r="EW248" s="48"/>
      <c r="EX248" s="48"/>
      <c r="EY248" s="48"/>
      <c r="EZ248" s="48"/>
      <c r="FA248" s="48"/>
      <c r="FB248" s="48"/>
      <c r="FC248" s="48"/>
      <c r="FD248" s="48"/>
      <c r="FE248" s="48"/>
      <c r="FF248" s="48"/>
      <c r="FG248" s="48"/>
      <c r="FH248" s="48"/>
      <c r="FI248" s="48"/>
      <c r="FJ248" s="48"/>
      <c r="FK248" s="48"/>
      <c r="FL248" s="48"/>
      <c r="FM248" s="48"/>
      <c r="FN248" s="48"/>
      <c r="FO248" s="48"/>
      <c r="FP248" s="48"/>
      <c r="FQ248" s="48"/>
      <c r="FR248" s="48"/>
      <c r="FS248" s="48"/>
      <c r="FT248" s="48"/>
      <c r="FU248" s="48"/>
      <c r="FV248" s="48"/>
      <c r="FW248" s="48"/>
      <c r="FX248" s="48"/>
      <c r="FY248" s="48"/>
      <c r="FZ248" s="48"/>
      <c r="GA248" s="48"/>
      <c r="GB248" s="48"/>
      <c r="GC248" s="48"/>
      <c r="GD248" s="48"/>
      <c r="GE248" s="48"/>
      <c r="GF248" s="48"/>
      <c r="GG248" s="48"/>
      <c r="GH248" s="2"/>
      <c r="GI248" s="2"/>
      <c r="GJ248" s="2"/>
      <c r="GK248" s="2"/>
      <c r="GL248" s="2"/>
      <c r="GM248" s="2"/>
    </row>
    <row r="249" ht="15.75" customHeight="1">
      <c r="A249" s="1"/>
      <c r="F249" s="2"/>
      <c r="G249" s="48"/>
      <c r="N249" s="29"/>
      <c r="O249" s="30"/>
      <c r="P249" s="30"/>
      <c r="Q249" s="30"/>
      <c r="R249" s="30"/>
      <c r="S249" s="30"/>
      <c r="T249" s="30"/>
      <c r="U249" s="30"/>
      <c r="V249" s="30"/>
      <c r="W249" s="30"/>
      <c r="X249" s="30"/>
      <c r="Y249" s="30"/>
      <c r="Z249" s="30"/>
      <c r="AA249" s="30"/>
      <c r="AB249" s="30"/>
      <c r="AC249" s="30"/>
      <c r="AD249" s="30"/>
      <c r="AE249" s="30"/>
      <c r="AF249" s="30"/>
      <c r="AG249" s="30"/>
      <c r="AH249" s="33"/>
      <c r="AI249" s="29"/>
      <c r="AJ249" s="30"/>
      <c r="AK249" s="30"/>
      <c r="AL249" s="30"/>
      <c r="AM249" s="30"/>
      <c r="AN249" s="30"/>
      <c r="AO249" s="30"/>
      <c r="AP249" s="30"/>
      <c r="AQ249" s="30"/>
      <c r="AR249" s="30"/>
      <c r="AS249" s="30"/>
      <c r="AT249" s="30"/>
      <c r="AU249" s="30"/>
      <c r="AV249" s="30"/>
      <c r="AW249" s="30"/>
      <c r="AX249" s="30"/>
      <c r="AY249" s="30"/>
      <c r="AZ249" s="30"/>
      <c r="BA249" s="30"/>
      <c r="BB249" s="30"/>
      <c r="BC249" s="33"/>
      <c r="BD249" s="130"/>
      <c r="BE249" s="33"/>
      <c r="BF249" s="33"/>
      <c r="BG249" s="33"/>
      <c r="BH249" s="33"/>
      <c r="BI249" s="33"/>
      <c r="BJ249" s="33"/>
      <c r="BK249" s="33"/>
      <c r="BL249" s="33"/>
      <c r="BM249" s="33"/>
      <c r="BN249" s="33"/>
      <c r="BO249" s="33"/>
      <c r="BP249" s="33"/>
      <c r="BQ249" s="35"/>
      <c r="BR249" s="131"/>
      <c r="BS249" s="132"/>
      <c r="BT249" s="133"/>
      <c r="BU249" s="39"/>
      <c r="BV249" s="41"/>
      <c r="BW249" s="41"/>
      <c r="BX249" s="41"/>
      <c r="BY249" s="41"/>
      <c r="BZ249" s="41"/>
      <c r="CA249" s="104"/>
      <c r="CB249" s="104"/>
      <c r="CC249" s="104"/>
      <c r="CD249" s="104"/>
      <c r="CE249" s="104"/>
      <c r="CF249" s="104"/>
      <c r="CG249" s="104"/>
      <c r="CH249" s="104"/>
      <c r="CI249" s="104"/>
      <c r="CJ249" s="41"/>
      <c r="CK249" s="41"/>
      <c r="CL249" s="41"/>
      <c r="CM249" s="29"/>
      <c r="CN249" s="30"/>
      <c r="CQ249" s="81"/>
      <c r="CR249" s="81"/>
      <c r="CY249" s="126"/>
      <c r="CZ249" s="126"/>
      <c r="DB249" s="126"/>
      <c r="DC249" s="126"/>
      <c r="DE249" s="48"/>
      <c r="DG249" s="48"/>
      <c r="DI249" s="48"/>
      <c r="DK249" s="48"/>
      <c r="DM249" s="48"/>
      <c r="DO249" s="48"/>
      <c r="DQ249" s="48"/>
      <c r="DS249" s="48"/>
      <c r="DU249" s="48"/>
      <c r="DW249" s="48"/>
      <c r="DY249" s="48"/>
      <c r="EA249" s="48"/>
      <c r="EB249" s="81"/>
      <c r="EC249" s="48"/>
      <c r="EE249" s="48"/>
      <c r="EG249" s="48"/>
      <c r="EH249" s="81"/>
      <c r="EI249" s="48"/>
      <c r="EJ249" s="48"/>
      <c r="EK249" s="48"/>
      <c r="EL249" s="48"/>
      <c r="EM249" s="48"/>
      <c r="EN249" s="48"/>
      <c r="EO249" s="48"/>
      <c r="EP249" s="48"/>
      <c r="EQ249" s="48"/>
      <c r="ER249" s="48"/>
      <c r="ES249" s="48"/>
      <c r="ET249" s="48"/>
      <c r="EU249" s="48"/>
      <c r="EV249" s="48"/>
      <c r="EW249" s="48"/>
      <c r="EX249" s="48"/>
      <c r="EY249" s="48"/>
      <c r="EZ249" s="48"/>
      <c r="FA249" s="48"/>
      <c r="FB249" s="48"/>
      <c r="FC249" s="48"/>
      <c r="FD249" s="48"/>
      <c r="FE249" s="48"/>
      <c r="FF249" s="48"/>
      <c r="FG249" s="48"/>
      <c r="FH249" s="48"/>
      <c r="FI249" s="48"/>
      <c r="FJ249" s="48"/>
      <c r="FK249" s="48"/>
      <c r="FL249" s="48"/>
      <c r="FM249" s="48"/>
      <c r="FN249" s="48"/>
      <c r="FO249" s="48"/>
      <c r="FP249" s="48"/>
      <c r="FQ249" s="48"/>
      <c r="FR249" s="48"/>
      <c r="FS249" s="48"/>
      <c r="FT249" s="48"/>
      <c r="FU249" s="48"/>
      <c r="FV249" s="48"/>
      <c r="FW249" s="48"/>
      <c r="FX249" s="48"/>
      <c r="FY249" s="48"/>
      <c r="FZ249" s="48"/>
      <c r="GA249" s="48"/>
      <c r="GB249" s="48"/>
      <c r="GC249" s="48"/>
      <c r="GD249" s="48"/>
      <c r="GE249" s="48"/>
      <c r="GF249" s="48"/>
      <c r="GG249" s="48"/>
      <c r="GH249" s="2"/>
      <c r="GI249" s="2"/>
      <c r="GJ249" s="2"/>
      <c r="GK249" s="2"/>
      <c r="GL249" s="2"/>
      <c r="GM249" s="2"/>
    </row>
    <row r="250" ht="15.75" customHeight="1">
      <c r="A250" s="1"/>
      <c r="F250" s="2"/>
      <c r="G250" s="48"/>
      <c r="N250" s="29"/>
      <c r="O250" s="30"/>
      <c r="P250" s="30"/>
      <c r="Q250" s="30"/>
      <c r="R250" s="30"/>
      <c r="S250" s="30"/>
      <c r="T250" s="30"/>
      <c r="U250" s="30"/>
      <c r="V250" s="30"/>
      <c r="W250" s="30"/>
      <c r="X250" s="30"/>
      <c r="Y250" s="30"/>
      <c r="Z250" s="30"/>
      <c r="AA250" s="30"/>
      <c r="AB250" s="30"/>
      <c r="AC250" s="30"/>
      <c r="AD250" s="30"/>
      <c r="AE250" s="30"/>
      <c r="AF250" s="30"/>
      <c r="AG250" s="30"/>
      <c r="AH250" s="33"/>
      <c r="AI250" s="29"/>
      <c r="AJ250" s="30"/>
      <c r="AK250" s="30"/>
      <c r="AL250" s="30"/>
      <c r="AM250" s="30"/>
      <c r="AN250" s="30"/>
      <c r="AO250" s="30"/>
      <c r="AP250" s="30"/>
      <c r="AQ250" s="30"/>
      <c r="AR250" s="30"/>
      <c r="AS250" s="30"/>
      <c r="AT250" s="30"/>
      <c r="AU250" s="30"/>
      <c r="AV250" s="30"/>
      <c r="AW250" s="30"/>
      <c r="AX250" s="30"/>
      <c r="AY250" s="30"/>
      <c r="AZ250" s="30"/>
      <c r="BA250" s="30"/>
      <c r="BB250" s="30"/>
      <c r="BC250" s="33"/>
      <c r="BD250" s="130"/>
      <c r="BE250" s="33"/>
      <c r="BF250" s="33"/>
      <c r="BG250" s="33"/>
      <c r="BH250" s="33"/>
      <c r="BI250" s="33"/>
      <c r="BJ250" s="33"/>
      <c r="BK250" s="33"/>
      <c r="BL250" s="33"/>
      <c r="BM250" s="33"/>
      <c r="BN250" s="33"/>
      <c r="BO250" s="33"/>
      <c r="BP250" s="33"/>
      <c r="BQ250" s="35"/>
      <c r="BR250" s="131"/>
      <c r="BS250" s="132"/>
      <c r="BT250" s="133"/>
      <c r="BU250" s="39"/>
      <c r="BV250" s="41"/>
      <c r="BW250" s="41"/>
      <c r="BX250" s="41"/>
      <c r="BY250" s="41"/>
      <c r="BZ250" s="41"/>
      <c r="CA250" s="104"/>
      <c r="CB250" s="104"/>
      <c r="CC250" s="104"/>
      <c r="CD250" s="104"/>
      <c r="CE250" s="104"/>
      <c r="CF250" s="104"/>
      <c r="CG250" s="104"/>
      <c r="CH250" s="104"/>
      <c r="CI250" s="104"/>
      <c r="CJ250" s="41"/>
      <c r="CK250" s="41"/>
      <c r="CL250" s="41"/>
      <c r="CM250" s="29"/>
      <c r="CN250" s="30"/>
      <c r="CQ250" s="81"/>
      <c r="CR250" s="81"/>
      <c r="CY250" s="126"/>
      <c r="CZ250" s="126"/>
      <c r="DB250" s="126"/>
      <c r="DC250" s="126"/>
      <c r="DE250" s="48"/>
      <c r="DG250" s="48"/>
      <c r="DI250" s="48"/>
      <c r="DK250" s="48"/>
      <c r="DM250" s="48"/>
      <c r="DO250" s="48"/>
      <c r="DQ250" s="48"/>
      <c r="DS250" s="48"/>
      <c r="DU250" s="48"/>
      <c r="DW250" s="48"/>
      <c r="DY250" s="48"/>
      <c r="EA250" s="48"/>
      <c r="EB250" s="81"/>
      <c r="EC250" s="48"/>
      <c r="EE250" s="48"/>
      <c r="EG250" s="48"/>
      <c r="EH250" s="81"/>
      <c r="EI250" s="48"/>
      <c r="EJ250" s="48"/>
      <c r="EK250" s="48"/>
      <c r="EL250" s="48"/>
      <c r="EM250" s="48"/>
      <c r="EN250" s="48"/>
      <c r="EO250" s="48"/>
      <c r="EP250" s="48"/>
      <c r="EQ250" s="48"/>
      <c r="ER250" s="48"/>
      <c r="ES250" s="48"/>
      <c r="ET250" s="48"/>
      <c r="EU250" s="48"/>
      <c r="EV250" s="48"/>
      <c r="EW250" s="48"/>
      <c r="EX250" s="48"/>
      <c r="EY250" s="48"/>
      <c r="EZ250" s="48"/>
      <c r="FA250" s="48"/>
      <c r="FB250" s="48"/>
      <c r="FC250" s="48"/>
      <c r="FD250" s="48"/>
      <c r="FE250" s="48"/>
      <c r="FF250" s="48"/>
      <c r="FG250" s="48"/>
      <c r="FH250" s="48"/>
      <c r="FI250" s="48"/>
      <c r="FJ250" s="48"/>
      <c r="FK250" s="48"/>
      <c r="FL250" s="48"/>
      <c r="FM250" s="48"/>
      <c r="FN250" s="48"/>
      <c r="FO250" s="48"/>
      <c r="FP250" s="48"/>
      <c r="FQ250" s="48"/>
      <c r="FR250" s="48"/>
      <c r="FS250" s="48"/>
      <c r="FT250" s="48"/>
      <c r="FU250" s="48"/>
      <c r="FV250" s="48"/>
      <c r="FW250" s="48"/>
      <c r="FX250" s="48"/>
      <c r="FY250" s="48"/>
      <c r="FZ250" s="48"/>
      <c r="GA250" s="48"/>
      <c r="GB250" s="48"/>
      <c r="GC250" s="48"/>
      <c r="GD250" s="48"/>
      <c r="GE250" s="48"/>
      <c r="GF250" s="48"/>
      <c r="GG250" s="48"/>
      <c r="GH250" s="2"/>
      <c r="GI250" s="2"/>
      <c r="GJ250" s="2"/>
      <c r="GK250" s="2"/>
      <c r="GL250" s="2"/>
      <c r="GM250" s="2"/>
    </row>
    <row r="251" ht="15.75" customHeight="1">
      <c r="A251" s="1"/>
      <c r="F251" s="2"/>
      <c r="G251" s="48"/>
      <c r="N251" s="29"/>
      <c r="O251" s="30"/>
      <c r="P251" s="30"/>
      <c r="Q251" s="30"/>
      <c r="R251" s="30"/>
      <c r="S251" s="30"/>
      <c r="T251" s="30"/>
      <c r="U251" s="30"/>
      <c r="V251" s="30"/>
      <c r="W251" s="30"/>
      <c r="X251" s="30"/>
      <c r="Y251" s="30"/>
      <c r="Z251" s="30"/>
      <c r="AA251" s="30"/>
      <c r="AB251" s="30"/>
      <c r="AC251" s="30"/>
      <c r="AD251" s="30"/>
      <c r="AE251" s="30"/>
      <c r="AF251" s="30"/>
      <c r="AG251" s="30"/>
      <c r="AH251" s="33"/>
      <c r="AI251" s="29"/>
      <c r="AJ251" s="30"/>
      <c r="AK251" s="30"/>
      <c r="AL251" s="30"/>
      <c r="AM251" s="30"/>
      <c r="AN251" s="30"/>
      <c r="AO251" s="30"/>
      <c r="AP251" s="30"/>
      <c r="AQ251" s="30"/>
      <c r="AR251" s="30"/>
      <c r="AS251" s="30"/>
      <c r="AT251" s="30"/>
      <c r="AU251" s="30"/>
      <c r="AV251" s="30"/>
      <c r="AW251" s="30"/>
      <c r="AX251" s="30"/>
      <c r="AY251" s="30"/>
      <c r="AZ251" s="30"/>
      <c r="BA251" s="30"/>
      <c r="BB251" s="30"/>
      <c r="BC251" s="33"/>
      <c r="BD251" s="130"/>
      <c r="BE251" s="33"/>
      <c r="BF251" s="33"/>
      <c r="BG251" s="33"/>
      <c r="BH251" s="33"/>
      <c r="BI251" s="33"/>
      <c r="BJ251" s="33"/>
      <c r="BK251" s="33"/>
      <c r="BL251" s="33"/>
      <c r="BM251" s="33"/>
      <c r="BN251" s="33"/>
      <c r="BO251" s="33"/>
      <c r="BP251" s="33"/>
      <c r="BQ251" s="35"/>
      <c r="BR251" s="131"/>
      <c r="BS251" s="132"/>
      <c r="BT251" s="133"/>
      <c r="BU251" s="39"/>
      <c r="BV251" s="41"/>
      <c r="BW251" s="41"/>
      <c r="BX251" s="41"/>
      <c r="BY251" s="41"/>
      <c r="BZ251" s="41"/>
      <c r="CA251" s="104"/>
      <c r="CB251" s="104"/>
      <c r="CC251" s="104"/>
      <c r="CD251" s="104"/>
      <c r="CE251" s="104"/>
      <c r="CF251" s="104"/>
      <c r="CG251" s="104"/>
      <c r="CH251" s="104"/>
      <c r="CI251" s="104"/>
      <c r="CJ251" s="41"/>
      <c r="CK251" s="41"/>
      <c r="CL251" s="41"/>
      <c r="CM251" s="29"/>
      <c r="CN251" s="30"/>
      <c r="CQ251" s="81"/>
      <c r="CR251" s="81"/>
      <c r="CY251" s="126"/>
      <c r="CZ251" s="126"/>
      <c r="DB251" s="126"/>
      <c r="DC251" s="126"/>
      <c r="DE251" s="48"/>
      <c r="DG251" s="48"/>
      <c r="DI251" s="48"/>
      <c r="DK251" s="48"/>
      <c r="DM251" s="48"/>
      <c r="DO251" s="48"/>
      <c r="DQ251" s="48"/>
      <c r="DS251" s="48"/>
      <c r="DU251" s="48"/>
      <c r="DW251" s="48"/>
      <c r="DY251" s="48"/>
      <c r="EA251" s="48"/>
      <c r="EB251" s="81"/>
      <c r="EC251" s="48"/>
      <c r="EE251" s="48"/>
      <c r="EG251" s="48"/>
      <c r="EH251" s="81"/>
      <c r="EI251" s="48"/>
      <c r="EJ251" s="48"/>
      <c r="EK251" s="48"/>
      <c r="EL251" s="48"/>
      <c r="EM251" s="48"/>
      <c r="EN251" s="48"/>
      <c r="EO251" s="48"/>
      <c r="EP251" s="48"/>
      <c r="EQ251" s="48"/>
      <c r="ER251" s="48"/>
      <c r="ES251" s="48"/>
      <c r="ET251" s="48"/>
      <c r="EU251" s="48"/>
      <c r="EV251" s="48"/>
      <c r="EW251" s="48"/>
      <c r="EX251" s="48"/>
      <c r="EY251" s="48"/>
      <c r="EZ251" s="48"/>
      <c r="FA251" s="48"/>
      <c r="FB251" s="48"/>
      <c r="FC251" s="48"/>
      <c r="FD251" s="48"/>
      <c r="FE251" s="48"/>
      <c r="FF251" s="48"/>
      <c r="FG251" s="48"/>
      <c r="FH251" s="48"/>
      <c r="FI251" s="48"/>
      <c r="FJ251" s="48"/>
      <c r="FK251" s="48"/>
      <c r="FL251" s="48"/>
      <c r="FM251" s="48"/>
      <c r="FN251" s="48"/>
      <c r="FO251" s="48"/>
      <c r="FP251" s="48"/>
      <c r="FQ251" s="48"/>
      <c r="FR251" s="48"/>
      <c r="FS251" s="48"/>
      <c r="FT251" s="48"/>
      <c r="FU251" s="48"/>
      <c r="FV251" s="48"/>
      <c r="FW251" s="48"/>
      <c r="FX251" s="48"/>
      <c r="FY251" s="48"/>
      <c r="FZ251" s="48"/>
      <c r="GA251" s="48"/>
      <c r="GB251" s="48"/>
      <c r="GC251" s="48"/>
      <c r="GD251" s="48"/>
      <c r="GE251" s="48"/>
      <c r="GF251" s="48"/>
      <c r="GG251" s="48"/>
      <c r="GH251" s="2"/>
      <c r="GI251" s="2"/>
      <c r="GJ251" s="2"/>
      <c r="GK251" s="2"/>
      <c r="GL251" s="2"/>
      <c r="GM251" s="2"/>
    </row>
    <row r="252" ht="15.75" customHeight="1">
      <c r="A252" s="1"/>
      <c r="F252" s="2"/>
      <c r="G252" s="48"/>
      <c r="N252" s="29"/>
      <c r="O252" s="30"/>
      <c r="P252" s="30"/>
      <c r="Q252" s="30"/>
      <c r="R252" s="30"/>
      <c r="S252" s="30"/>
      <c r="T252" s="30"/>
      <c r="U252" s="30"/>
      <c r="V252" s="30"/>
      <c r="W252" s="30"/>
      <c r="X252" s="30"/>
      <c r="Y252" s="30"/>
      <c r="Z252" s="30"/>
      <c r="AA252" s="30"/>
      <c r="AB252" s="30"/>
      <c r="AC252" s="30"/>
      <c r="AD252" s="30"/>
      <c r="AE252" s="30"/>
      <c r="AF252" s="30"/>
      <c r="AG252" s="30"/>
      <c r="AH252" s="33"/>
      <c r="AI252" s="29"/>
      <c r="AJ252" s="30"/>
      <c r="AK252" s="30"/>
      <c r="AL252" s="30"/>
      <c r="AM252" s="30"/>
      <c r="AN252" s="30"/>
      <c r="AO252" s="30"/>
      <c r="AP252" s="30"/>
      <c r="AQ252" s="30"/>
      <c r="AR252" s="30"/>
      <c r="AS252" s="30"/>
      <c r="AT252" s="30"/>
      <c r="AU252" s="30"/>
      <c r="AV252" s="30"/>
      <c r="AW252" s="30"/>
      <c r="AX252" s="30"/>
      <c r="AY252" s="30"/>
      <c r="AZ252" s="30"/>
      <c r="BA252" s="30"/>
      <c r="BB252" s="30"/>
      <c r="BC252" s="33"/>
      <c r="BD252" s="130"/>
      <c r="BE252" s="33"/>
      <c r="BF252" s="33"/>
      <c r="BG252" s="33"/>
      <c r="BH252" s="33"/>
      <c r="BI252" s="33"/>
      <c r="BJ252" s="33"/>
      <c r="BK252" s="33"/>
      <c r="BL252" s="33"/>
      <c r="BM252" s="33"/>
      <c r="BN252" s="33"/>
      <c r="BO252" s="33"/>
      <c r="BP252" s="33"/>
      <c r="BQ252" s="35"/>
      <c r="BR252" s="131"/>
      <c r="BS252" s="132"/>
      <c r="BT252" s="133"/>
      <c r="BU252" s="39"/>
      <c r="BV252" s="41"/>
      <c r="BW252" s="41"/>
      <c r="BX252" s="41"/>
      <c r="BY252" s="41"/>
      <c r="BZ252" s="41"/>
      <c r="CA252" s="104"/>
      <c r="CB252" s="104"/>
      <c r="CC252" s="104"/>
      <c r="CD252" s="104"/>
      <c r="CE252" s="104"/>
      <c r="CF252" s="104"/>
      <c r="CG252" s="104"/>
      <c r="CH252" s="104"/>
      <c r="CI252" s="104"/>
      <c r="CJ252" s="41"/>
      <c r="CK252" s="41"/>
      <c r="CL252" s="41"/>
      <c r="CM252" s="29"/>
      <c r="CN252" s="30"/>
      <c r="CQ252" s="81"/>
      <c r="CR252" s="81"/>
      <c r="CY252" s="126"/>
      <c r="CZ252" s="126"/>
      <c r="DB252" s="126"/>
      <c r="DC252" s="126"/>
      <c r="DE252" s="48"/>
      <c r="DG252" s="48"/>
      <c r="DI252" s="48"/>
      <c r="DK252" s="48"/>
      <c r="DM252" s="48"/>
      <c r="DO252" s="48"/>
      <c r="DQ252" s="48"/>
      <c r="DS252" s="48"/>
      <c r="DU252" s="48"/>
      <c r="DW252" s="48"/>
      <c r="DY252" s="48"/>
      <c r="EA252" s="48"/>
      <c r="EB252" s="81"/>
      <c r="EC252" s="48"/>
      <c r="EE252" s="48"/>
      <c r="EG252" s="48"/>
      <c r="EH252" s="81"/>
      <c r="EI252" s="48"/>
      <c r="EJ252" s="48"/>
      <c r="EK252" s="48"/>
      <c r="EL252" s="48"/>
      <c r="EM252" s="48"/>
      <c r="EN252" s="48"/>
      <c r="EO252" s="48"/>
      <c r="EP252" s="48"/>
      <c r="EQ252" s="48"/>
      <c r="ER252" s="48"/>
      <c r="ES252" s="48"/>
      <c r="ET252" s="48"/>
      <c r="EU252" s="48"/>
      <c r="EV252" s="48"/>
      <c r="EW252" s="48"/>
      <c r="EX252" s="48"/>
      <c r="EY252" s="48"/>
      <c r="EZ252" s="48"/>
      <c r="FA252" s="48"/>
      <c r="FB252" s="48"/>
      <c r="FC252" s="48"/>
      <c r="FD252" s="48"/>
      <c r="FE252" s="48"/>
      <c r="FF252" s="48"/>
      <c r="FG252" s="48"/>
      <c r="FH252" s="48"/>
      <c r="FI252" s="48"/>
      <c r="FJ252" s="48"/>
      <c r="FK252" s="48"/>
      <c r="FL252" s="48"/>
      <c r="FM252" s="48"/>
      <c r="FN252" s="48"/>
      <c r="FO252" s="48"/>
      <c r="FP252" s="48"/>
      <c r="FQ252" s="48"/>
      <c r="FR252" s="48"/>
      <c r="FS252" s="48"/>
      <c r="FT252" s="48"/>
      <c r="FU252" s="48"/>
      <c r="FV252" s="48"/>
      <c r="FW252" s="48"/>
      <c r="FX252" s="48"/>
      <c r="FY252" s="48"/>
      <c r="FZ252" s="48"/>
      <c r="GA252" s="48"/>
      <c r="GB252" s="48"/>
      <c r="GC252" s="48"/>
      <c r="GD252" s="48"/>
      <c r="GE252" s="48"/>
      <c r="GF252" s="48"/>
      <c r="GG252" s="48"/>
      <c r="GH252" s="2"/>
      <c r="GI252" s="2"/>
      <c r="GJ252" s="2"/>
      <c r="GK252" s="2"/>
      <c r="GL252" s="2"/>
      <c r="GM252" s="2"/>
    </row>
    <row r="253" ht="15.75" customHeight="1">
      <c r="A253" s="1"/>
      <c r="F253" s="2"/>
      <c r="G253" s="48"/>
      <c r="N253" s="29"/>
      <c r="O253" s="30"/>
      <c r="P253" s="30"/>
      <c r="Q253" s="30"/>
      <c r="R253" s="30"/>
      <c r="S253" s="30"/>
      <c r="T253" s="30"/>
      <c r="U253" s="30"/>
      <c r="V253" s="30"/>
      <c r="W253" s="30"/>
      <c r="X253" s="30"/>
      <c r="Y253" s="30"/>
      <c r="Z253" s="30"/>
      <c r="AA253" s="30"/>
      <c r="AB253" s="30"/>
      <c r="AC253" s="30"/>
      <c r="AD253" s="30"/>
      <c r="AE253" s="30"/>
      <c r="AF253" s="30"/>
      <c r="AG253" s="30"/>
      <c r="AH253" s="33"/>
      <c r="AI253" s="29"/>
      <c r="AJ253" s="30"/>
      <c r="AK253" s="30"/>
      <c r="AL253" s="30"/>
      <c r="AM253" s="30"/>
      <c r="AN253" s="30"/>
      <c r="AO253" s="30"/>
      <c r="AP253" s="30"/>
      <c r="AQ253" s="30"/>
      <c r="AR253" s="30"/>
      <c r="AS253" s="30"/>
      <c r="AT253" s="30"/>
      <c r="AU253" s="30"/>
      <c r="AV253" s="30"/>
      <c r="AW253" s="30"/>
      <c r="AX253" s="30"/>
      <c r="AY253" s="30"/>
      <c r="AZ253" s="30"/>
      <c r="BA253" s="30"/>
      <c r="BB253" s="30"/>
      <c r="BC253" s="33"/>
      <c r="BD253" s="130"/>
      <c r="BE253" s="33"/>
      <c r="BF253" s="33"/>
      <c r="BG253" s="33"/>
      <c r="BH253" s="33"/>
      <c r="BI253" s="33"/>
      <c r="BJ253" s="33"/>
      <c r="BK253" s="33"/>
      <c r="BL253" s="33"/>
      <c r="BM253" s="33"/>
      <c r="BN253" s="33"/>
      <c r="BO253" s="33"/>
      <c r="BP253" s="33"/>
      <c r="BQ253" s="35"/>
      <c r="BR253" s="131"/>
      <c r="BS253" s="132"/>
      <c r="BT253" s="133"/>
      <c r="BU253" s="39"/>
      <c r="BV253" s="41"/>
      <c r="BW253" s="41"/>
      <c r="BX253" s="41"/>
      <c r="BY253" s="41"/>
      <c r="BZ253" s="41"/>
      <c r="CA253" s="104"/>
      <c r="CB253" s="104"/>
      <c r="CC253" s="104"/>
      <c r="CD253" s="104"/>
      <c r="CE253" s="104"/>
      <c r="CF253" s="104"/>
      <c r="CG253" s="104"/>
      <c r="CH253" s="104"/>
      <c r="CI253" s="104"/>
      <c r="CJ253" s="41"/>
      <c r="CK253" s="41"/>
      <c r="CL253" s="41"/>
      <c r="CM253" s="29"/>
      <c r="CN253" s="30"/>
      <c r="CQ253" s="81"/>
      <c r="CR253" s="81"/>
      <c r="CY253" s="126"/>
      <c r="CZ253" s="126"/>
      <c r="DB253" s="126"/>
      <c r="DC253" s="126"/>
      <c r="DE253" s="48"/>
      <c r="DG253" s="48"/>
      <c r="DI253" s="48"/>
      <c r="DK253" s="48"/>
      <c r="DM253" s="48"/>
      <c r="DO253" s="48"/>
      <c r="DQ253" s="48"/>
      <c r="DS253" s="48"/>
      <c r="DU253" s="48"/>
      <c r="DW253" s="48"/>
      <c r="DY253" s="48"/>
      <c r="EA253" s="48"/>
      <c r="EB253" s="81"/>
      <c r="EC253" s="48"/>
      <c r="EE253" s="48"/>
      <c r="EG253" s="48"/>
      <c r="EH253" s="81"/>
      <c r="EI253" s="48"/>
      <c r="EJ253" s="48"/>
      <c r="EK253" s="48"/>
      <c r="EL253" s="48"/>
      <c r="EM253" s="48"/>
      <c r="EN253" s="48"/>
      <c r="EO253" s="48"/>
      <c r="EP253" s="48"/>
      <c r="EQ253" s="48"/>
      <c r="ER253" s="48"/>
      <c r="ES253" s="48"/>
      <c r="ET253" s="48"/>
      <c r="EU253" s="48"/>
      <c r="EV253" s="48"/>
      <c r="EW253" s="48"/>
      <c r="EX253" s="48"/>
      <c r="EY253" s="48"/>
      <c r="EZ253" s="48"/>
      <c r="FA253" s="48"/>
      <c r="FB253" s="48"/>
      <c r="FC253" s="48"/>
      <c r="FD253" s="48"/>
      <c r="FE253" s="48"/>
      <c r="FF253" s="48"/>
      <c r="FG253" s="48"/>
      <c r="FH253" s="48"/>
      <c r="FI253" s="48"/>
      <c r="FJ253" s="48"/>
      <c r="FK253" s="48"/>
      <c r="FL253" s="48"/>
      <c r="FM253" s="48"/>
      <c r="FN253" s="48"/>
      <c r="FO253" s="48"/>
      <c r="FP253" s="48"/>
      <c r="FQ253" s="48"/>
      <c r="FR253" s="48"/>
      <c r="FS253" s="48"/>
      <c r="FT253" s="48"/>
      <c r="FU253" s="48"/>
      <c r="FV253" s="48"/>
      <c r="FW253" s="48"/>
      <c r="FX253" s="48"/>
      <c r="FY253" s="48"/>
      <c r="FZ253" s="48"/>
      <c r="GA253" s="48"/>
      <c r="GB253" s="48"/>
      <c r="GC253" s="48"/>
      <c r="GD253" s="48"/>
      <c r="GE253" s="48"/>
      <c r="GF253" s="48"/>
      <c r="GG253" s="48"/>
      <c r="GH253" s="2"/>
      <c r="GI253" s="2"/>
      <c r="GJ253" s="2"/>
      <c r="GK253" s="2"/>
      <c r="GL253" s="2"/>
      <c r="GM253" s="2"/>
    </row>
    <row r="254" ht="15.75" customHeight="1">
      <c r="A254" s="1"/>
      <c r="F254" s="2"/>
      <c r="G254" s="48"/>
      <c r="N254" s="29"/>
      <c r="O254" s="30"/>
      <c r="P254" s="30"/>
      <c r="Q254" s="30"/>
      <c r="R254" s="30"/>
      <c r="S254" s="30"/>
      <c r="T254" s="30"/>
      <c r="U254" s="30"/>
      <c r="V254" s="30"/>
      <c r="W254" s="30"/>
      <c r="X254" s="30"/>
      <c r="Y254" s="30"/>
      <c r="Z254" s="30"/>
      <c r="AA254" s="30"/>
      <c r="AB254" s="30"/>
      <c r="AC254" s="30"/>
      <c r="AD254" s="30"/>
      <c r="AE254" s="30"/>
      <c r="AF254" s="30"/>
      <c r="AG254" s="30"/>
      <c r="AH254" s="33"/>
      <c r="AI254" s="29"/>
      <c r="AJ254" s="30"/>
      <c r="AK254" s="30"/>
      <c r="AL254" s="30"/>
      <c r="AM254" s="30"/>
      <c r="AN254" s="30"/>
      <c r="AO254" s="30"/>
      <c r="AP254" s="30"/>
      <c r="AQ254" s="30"/>
      <c r="AR254" s="30"/>
      <c r="AS254" s="30"/>
      <c r="AT254" s="30"/>
      <c r="AU254" s="30"/>
      <c r="AV254" s="30"/>
      <c r="AW254" s="30"/>
      <c r="AX254" s="30"/>
      <c r="AY254" s="30"/>
      <c r="AZ254" s="30"/>
      <c r="BA254" s="30"/>
      <c r="BB254" s="30"/>
      <c r="BC254" s="33"/>
      <c r="BD254" s="130"/>
      <c r="BE254" s="33"/>
      <c r="BF254" s="33"/>
      <c r="BG254" s="33"/>
      <c r="BH254" s="33"/>
      <c r="BI254" s="33"/>
      <c r="BJ254" s="33"/>
      <c r="BK254" s="33"/>
      <c r="BL254" s="33"/>
      <c r="BM254" s="33"/>
      <c r="BN254" s="33"/>
      <c r="BO254" s="33"/>
      <c r="BP254" s="33"/>
      <c r="BQ254" s="35"/>
      <c r="BR254" s="131"/>
      <c r="BS254" s="132"/>
      <c r="BT254" s="133"/>
      <c r="BU254" s="39"/>
      <c r="BV254" s="41"/>
      <c r="BW254" s="41"/>
      <c r="BX254" s="41"/>
      <c r="BY254" s="41"/>
      <c r="BZ254" s="41"/>
      <c r="CA254" s="104"/>
      <c r="CB254" s="104"/>
      <c r="CC254" s="104"/>
      <c r="CD254" s="104"/>
      <c r="CE254" s="104"/>
      <c r="CF254" s="104"/>
      <c r="CG254" s="104"/>
      <c r="CH254" s="104"/>
      <c r="CI254" s="104"/>
      <c r="CJ254" s="41"/>
      <c r="CK254" s="41"/>
      <c r="CL254" s="41"/>
      <c r="CM254" s="29"/>
      <c r="CN254" s="30"/>
      <c r="CQ254" s="81"/>
      <c r="CR254" s="81"/>
      <c r="CY254" s="126"/>
      <c r="CZ254" s="126"/>
      <c r="DB254" s="126"/>
      <c r="DC254" s="126"/>
      <c r="DE254" s="48"/>
      <c r="DG254" s="48"/>
      <c r="DI254" s="48"/>
      <c r="DK254" s="48"/>
      <c r="DM254" s="48"/>
      <c r="DO254" s="48"/>
      <c r="DQ254" s="48"/>
      <c r="DS254" s="48"/>
      <c r="DU254" s="48"/>
      <c r="DW254" s="48"/>
      <c r="DY254" s="48"/>
      <c r="EA254" s="48"/>
      <c r="EB254" s="81"/>
      <c r="EC254" s="48"/>
      <c r="EE254" s="48"/>
      <c r="EG254" s="48"/>
      <c r="EH254" s="81"/>
      <c r="EI254" s="48"/>
      <c r="EJ254" s="48"/>
      <c r="EK254" s="48"/>
      <c r="EL254" s="48"/>
      <c r="EM254" s="48"/>
      <c r="EN254" s="48"/>
      <c r="EO254" s="48"/>
      <c r="EP254" s="48"/>
      <c r="EQ254" s="48"/>
      <c r="ER254" s="48"/>
      <c r="ES254" s="48"/>
      <c r="ET254" s="48"/>
      <c r="EU254" s="48"/>
      <c r="EV254" s="48"/>
      <c r="EW254" s="48"/>
      <c r="EX254" s="48"/>
      <c r="EY254" s="48"/>
      <c r="EZ254" s="48"/>
      <c r="FA254" s="48"/>
      <c r="FB254" s="48"/>
      <c r="FC254" s="48"/>
      <c r="FD254" s="48"/>
      <c r="FE254" s="48"/>
      <c r="FF254" s="48"/>
      <c r="FG254" s="48"/>
      <c r="FH254" s="48"/>
      <c r="FI254" s="48"/>
      <c r="FJ254" s="48"/>
      <c r="FK254" s="48"/>
      <c r="FL254" s="48"/>
      <c r="FM254" s="48"/>
      <c r="FN254" s="48"/>
      <c r="FO254" s="48"/>
      <c r="FP254" s="48"/>
      <c r="FQ254" s="48"/>
      <c r="FR254" s="48"/>
      <c r="FS254" s="48"/>
      <c r="FT254" s="48"/>
      <c r="FU254" s="48"/>
      <c r="FV254" s="48"/>
      <c r="FW254" s="48"/>
      <c r="FX254" s="48"/>
      <c r="FY254" s="48"/>
      <c r="FZ254" s="48"/>
      <c r="GA254" s="48"/>
      <c r="GB254" s="48"/>
      <c r="GC254" s="48"/>
      <c r="GD254" s="48"/>
      <c r="GE254" s="48"/>
      <c r="GF254" s="48"/>
      <c r="GG254" s="48"/>
      <c r="GH254" s="2"/>
      <c r="GI254" s="2"/>
      <c r="GJ254" s="2"/>
      <c r="GK254" s="2"/>
      <c r="GL254" s="2"/>
      <c r="GM254" s="2"/>
    </row>
    <row r="255" ht="15.75" customHeight="1">
      <c r="A255" s="1"/>
      <c r="F255" s="2"/>
      <c r="G255" s="48"/>
      <c r="N255" s="29"/>
      <c r="O255" s="30"/>
      <c r="P255" s="30"/>
      <c r="Q255" s="30"/>
      <c r="R255" s="30"/>
      <c r="S255" s="30"/>
      <c r="T255" s="30"/>
      <c r="U255" s="30"/>
      <c r="V255" s="30"/>
      <c r="W255" s="30"/>
      <c r="X255" s="30"/>
      <c r="Y255" s="30"/>
      <c r="Z255" s="30"/>
      <c r="AA255" s="30"/>
      <c r="AB255" s="30"/>
      <c r="AC255" s="30"/>
      <c r="AD255" s="30"/>
      <c r="AE255" s="30"/>
      <c r="AF255" s="30"/>
      <c r="AG255" s="30"/>
      <c r="AH255" s="33"/>
      <c r="AI255" s="29"/>
      <c r="AJ255" s="30"/>
      <c r="AK255" s="30"/>
      <c r="AL255" s="30"/>
      <c r="AM255" s="30"/>
      <c r="AN255" s="30"/>
      <c r="AO255" s="30"/>
      <c r="AP255" s="30"/>
      <c r="AQ255" s="30"/>
      <c r="AR255" s="30"/>
      <c r="AS255" s="30"/>
      <c r="AT255" s="30"/>
      <c r="AU255" s="30"/>
      <c r="AV255" s="30"/>
      <c r="AW255" s="30"/>
      <c r="AX255" s="30"/>
      <c r="AY255" s="30"/>
      <c r="AZ255" s="30"/>
      <c r="BA255" s="30"/>
      <c r="BB255" s="30"/>
      <c r="BC255" s="33"/>
      <c r="BD255" s="130"/>
      <c r="BE255" s="33"/>
      <c r="BF255" s="33"/>
      <c r="BG255" s="33"/>
      <c r="BH255" s="33"/>
      <c r="BI255" s="33"/>
      <c r="BJ255" s="33"/>
      <c r="BK255" s="33"/>
      <c r="BL255" s="33"/>
      <c r="BM255" s="33"/>
      <c r="BN255" s="33"/>
      <c r="BO255" s="33"/>
      <c r="BP255" s="33"/>
      <c r="BQ255" s="35"/>
      <c r="BR255" s="131"/>
      <c r="BS255" s="132"/>
      <c r="BT255" s="133"/>
      <c r="BU255" s="39"/>
      <c r="BV255" s="41"/>
      <c r="BW255" s="41"/>
      <c r="BX255" s="41"/>
      <c r="BY255" s="41"/>
      <c r="BZ255" s="41"/>
      <c r="CA255" s="104"/>
      <c r="CB255" s="104"/>
      <c r="CC255" s="104"/>
      <c r="CD255" s="104"/>
      <c r="CE255" s="104"/>
      <c r="CF255" s="104"/>
      <c r="CG255" s="104"/>
      <c r="CH255" s="104"/>
      <c r="CI255" s="104"/>
      <c r="CJ255" s="41"/>
      <c r="CK255" s="41"/>
      <c r="CL255" s="41"/>
      <c r="CM255" s="29"/>
      <c r="CN255" s="30"/>
      <c r="CQ255" s="81"/>
      <c r="CR255" s="81"/>
      <c r="CY255" s="126"/>
      <c r="CZ255" s="126"/>
      <c r="DB255" s="126"/>
      <c r="DC255" s="126"/>
      <c r="DE255" s="48"/>
      <c r="DG255" s="48"/>
      <c r="DI255" s="48"/>
      <c r="DK255" s="48"/>
      <c r="DM255" s="48"/>
      <c r="DO255" s="48"/>
      <c r="DQ255" s="48"/>
      <c r="DS255" s="48"/>
      <c r="DU255" s="48"/>
      <c r="DW255" s="48"/>
      <c r="DY255" s="48"/>
      <c r="EA255" s="48"/>
      <c r="EB255" s="81"/>
      <c r="EC255" s="48"/>
      <c r="EE255" s="48"/>
      <c r="EG255" s="48"/>
      <c r="EH255" s="81"/>
      <c r="EI255" s="48"/>
      <c r="EJ255" s="48"/>
      <c r="EK255" s="48"/>
      <c r="EL255" s="48"/>
      <c r="EM255" s="48"/>
      <c r="EN255" s="48"/>
      <c r="EO255" s="48"/>
      <c r="EP255" s="48"/>
      <c r="EQ255" s="48"/>
      <c r="ER255" s="48"/>
      <c r="ES255" s="48"/>
      <c r="ET255" s="48"/>
      <c r="EU255" s="48"/>
      <c r="EV255" s="48"/>
      <c r="EW255" s="48"/>
      <c r="EX255" s="48"/>
      <c r="EY255" s="48"/>
      <c r="EZ255" s="48"/>
      <c r="FA255" s="48"/>
      <c r="FB255" s="48"/>
      <c r="FC255" s="48"/>
      <c r="FD255" s="48"/>
      <c r="FE255" s="48"/>
      <c r="FF255" s="48"/>
      <c r="FG255" s="48"/>
      <c r="FH255" s="48"/>
      <c r="FI255" s="48"/>
      <c r="FJ255" s="48"/>
      <c r="FK255" s="48"/>
      <c r="FL255" s="48"/>
      <c r="FM255" s="48"/>
      <c r="FN255" s="48"/>
      <c r="FO255" s="48"/>
      <c r="FP255" s="48"/>
      <c r="FQ255" s="48"/>
      <c r="FR255" s="48"/>
      <c r="FS255" s="48"/>
      <c r="FT255" s="48"/>
      <c r="FU255" s="48"/>
      <c r="FV255" s="48"/>
      <c r="FW255" s="48"/>
      <c r="FX255" s="48"/>
      <c r="FY255" s="48"/>
      <c r="FZ255" s="48"/>
      <c r="GA255" s="48"/>
      <c r="GB255" s="48"/>
      <c r="GC255" s="48"/>
      <c r="GD255" s="48"/>
      <c r="GE255" s="48"/>
      <c r="GF255" s="48"/>
      <c r="GG255" s="48"/>
      <c r="GH255" s="2"/>
      <c r="GI255" s="2"/>
      <c r="GJ255" s="2"/>
      <c r="GK255" s="2"/>
      <c r="GL255" s="2"/>
      <c r="GM255" s="2"/>
    </row>
    <row r="256" ht="15.75" customHeight="1">
      <c r="A256" s="1"/>
      <c r="F256" s="2"/>
      <c r="G256" s="48"/>
      <c r="N256" s="29"/>
      <c r="O256" s="30"/>
      <c r="P256" s="30"/>
      <c r="Q256" s="30"/>
      <c r="R256" s="30"/>
      <c r="S256" s="30"/>
      <c r="T256" s="30"/>
      <c r="U256" s="30"/>
      <c r="V256" s="30"/>
      <c r="W256" s="30"/>
      <c r="X256" s="30"/>
      <c r="Y256" s="30"/>
      <c r="Z256" s="30"/>
      <c r="AA256" s="30"/>
      <c r="AB256" s="30"/>
      <c r="AC256" s="30"/>
      <c r="AD256" s="30"/>
      <c r="AE256" s="30"/>
      <c r="AF256" s="30"/>
      <c r="AG256" s="30"/>
      <c r="AH256" s="33"/>
      <c r="AI256" s="29"/>
      <c r="AJ256" s="30"/>
      <c r="AK256" s="30"/>
      <c r="AL256" s="30"/>
      <c r="AM256" s="30"/>
      <c r="AN256" s="30"/>
      <c r="AO256" s="30"/>
      <c r="AP256" s="30"/>
      <c r="AQ256" s="30"/>
      <c r="AR256" s="30"/>
      <c r="AS256" s="30"/>
      <c r="AT256" s="30"/>
      <c r="AU256" s="30"/>
      <c r="AV256" s="30"/>
      <c r="AW256" s="30"/>
      <c r="AX256" s="30"/>
      <c r="AY256" s="30"/>
      <c r="AZ256" s="30"/>
      <c r="BA256" s="30"/>
      <c r="BB256" s="30"/>
      <c r="BC256" s="33"/>
      <c r="BD256" s="130"/>
      <c r="BE256" s="33"/>
      <c r="BF256" s="33"/>
      <c r="BG256" s="33"/>
      <c r="BH256" s="33"/>
      <c r="BI256" s="33"/>
      <c r="BJ256" s="33"/>
      <c r="BK256" s="33"/>
      <c r="BL256" s="33"/>
      <c r="BM256" s="33"/>
      <c r="BN256" s="33"/>
      <c r="BO256" s="33"/>
      <c r="BP256" s="33"/>
      <c r="BQ256" s="35"/>
      <c r="BR256" s="131"/>
      <c r="BS256" s="132"/>
      <c r="BT256" s="133"/>
      <c r="BU256" s="39"/>
      <c r="BV256" s="41"/>
      <c r="BW256" s="41"/>
      <c r="BX256" s="41"/>
      <c r="BY256" s="41"/>
      <c r="BZ256" s="41"/>
      <c r="CA256" s="104"/>
      <c r="CB256" s="104"/>
      <c r="CC256" s="104"/>
      <c r="CD256" s="104"/>
      <c r="CE256" s="104"/>
      <c r="CF256" s="104"/>
      <c r="CG256" s="104"/>
      <c r="CH256" s="104"/>
      <c r="CI256" s="104"/>
      <c r="CJ256" s="41"/>
      <c r="CK256" s="41"/>
      <c r="CL256" s="41"/>
      <c r="CM256" s="29"/>
      <c r="CN256" s="30"/>
      <c r="CQ256" s="81"/>
      <c r="CR256" s="81"/>
      <c r="CY256" s="126"/>
      <c r="CZ256" s="126"/>
      <c r="DB256" s="126"/>
      <c r="DC256" s="126"/>
      <c r="DE256" s="48"/>
      <c r="DG256" s="48"/>
      <c r="DI256" s="48"/>
      <c r="DK256" s="48"/>
      <c r="DM256" s="48"/>
      <c r="DO256" s="48"/>
      <c r="DQ256" s="48"/>
      <c r="DS256" s="48"/>
      <c r="DU256" s="48"/>
      <c r="DW256" s="48"/>
      <c r="DY256" s="48"/>
      <c r="EA256" s="48"/>
      <c r="EB256" s="81"/>
      <c r="EC256" s="48"/>
      <c r="EE256" s="48"/>
      <c r="EG256" s="48"/>
      <c r="EH256" s="81"/>
      <c r="EI256" s="48"/>
      <c r="EJ256" s="48"/>
      <c r="EK256" s="48"/>
      <c r="EL256" s="48"/>
      <c r="EM256" s="48"/>
      <c r="EN256" s="48"/>
      <c r="EO256" s="48"/>
      <c r="EP256" s="48"/>
      <c r="EQ256" s="48"/>
      <c r="ER256" s="48"/>
      <c r="ES256" s="48"/>
      <c r="ET256" s="48"/>
      <c r="EU256" s="48"/>
      <c r="EV256" s="48"/>
      <c r="EW256" s="48"/>
      <c r="EX256" s="48"/>
      <c r="EY256" s="48"/>
      <c r="EZ256" s="48"/>
      <c r="FA256" s="48"/>
      <c r="FB256" s="48"/>
      <c r="FC256" s="48"/>
      <c r="FD256" s="48"/>
      <c r="FE256" s="48"/>
      <c r="FF256" s="48"/>
      <c r="FG256" s="48"/>
      <c r="FH256" s="48"/>
      <c r="FI256" s="48"/>
      <c r="FJ256" s="48"/>
      <c r="FK256" s="48"/>
      <c r="FL256" s="48"/>
      <c r="FM256" s="48"/>
      <c r="FN256" s="48"/>
      <c r="FO256" s="48"/>
      <c r="FP256" s="48"/>
      <c r="FQ256" s="48"/>
      <c r="FR256" s="48"/>
      <c r="FS256" s="48"/>
      <c r="FT256" s="48"/>
      <c r="FU256" s="48"/>
      <c r="FV256" s="48"/>
      <c r="FW256" s="48"/>
      <c r="FX256" s="48"/>
      <c r="FY256" s="48"/>
      <c r="FZ256" s="48"/>
      <c r="GA256" s="48"/>
      <c r="GB256" s="48"/>
      <c r="GC256" s="48"/>
      <c r="GD256" s="48"/>
      <c r="GE256" s="48"/>
      <c r="GF256" s="48"/>
      <c r="GG256" s="48"/>
      <c r="GH256" s="2"/>
      <c r="GI256" s="2"/>
      <c r="GJ256" s="2"/>
      <c r="GK256" s="2"/>
      <c r="GL256" s="2"/>
      <c r="GM256" s="2"/>
    </row>
    <row r="257" ht="15.75" customHeight="1">
      <c r="A257" s="1"/>
      <c r="F257" s="2"/>
      <c r="G257" s="48"/>
      <c r="N257" s="29"/>
      <c r="O257" s="30"/>
      <c r="P257" s="30"/>
      <c r="Q257" s="30"/>
      <c r="R257" s="30"/>
      <c r="S257" s="30"/>
      <c r="T257" s="30"/>
      <c r="U257" s="30"/>
      <c r="V257" s="30"/>
      <c r="W257" s="30"/>
      <c r="X257" s="30"/>
      <c r="Y257" s="30"/>
      <c r="Z257" s="30"/>
      <c r="AA257" s="30"/>
      <c r="AB257" s="30"/>
      <c r="AC257" s="30"/>
      <c r="AD257" s="30"/>
      <c r="AE257" s="30"/>
      <c r="AF257" s="30"/>
      <c r="AG257" s="30"/>
      <c r="AH257" s="33"/>
      <c r="AI257" s="29"/>
      <c r="AJ257" s="30"/>
      <c r="AK257" s="30"/>
      <c r="AL257" s="30"/>
      <c r="AM257" s="30"/>
      <c r="AN257" s="30"/>
      <c r="AO257" s="30"/>
      <c r="AP257" s="30"/>
      <c r="AQ257" s="30"/>
      <c r="AR257" s="30"/>
      <c r="AS257" s="30"/>
      <c r="AT257" s="30"/>
      <c r="AU257" s="30"/>
      <c r="AV257" s="30"/>
      <c r="AW257" s="30"/>
      <c r="AX257" s="30"/>
      <c r="AY257" s="30"/>
      <c r="AZ257" s="30"/>
      <c r="BA257" s="30"/>
      <c r="BB257" s="30"/>
      <c r="BC257" s="33"/>
      <c r="BD257" s="130"/>
      <c r="BE257" s="33"/>
      <c r="BF257" s="33"/>
      <c r="BG257" s="33"/>
      <c r="BH257" s="33"/>
      <c r="BI257" s="33"/>
      <c r="BJ257" s="33"/>
      <c r="BK257" s="33"/>
      <c r="BL257" s="33"/>
      <c r="BM257" s="33"/>
      <c r="BN257" s="33"/>
      <c r="BO257" s="33"/>
      <c r="BP257" s="33"/>
      <c r="BQ257" s="35"/>
      <c r="BR257" s="131"/>
      <c r="BS257" s="132"/>
      <c r="BT257" s="133"/>
      <c r="BU257" s="39"/>
      <c r="BV257" s="41"/>
      <c r="BW257" s="41"/>
      <c r="BX257" s="41"/>
      <c r="BY257" s="41"/>
      <c r="BZ257" s="41"/>
      <c r="CA257" s="104"/>
      <c r="CB257" s="104"/>
      <c r="CC257" s="104"/>
      <c r="CD257" s="104"/>
      <c r="CE257" s="104"/>
      <c r="CF257" s="104"/>
      <c r="CG257" s="104"/>
      <c r="CH257" s="104"/>
      <c r="CI257" s="104"/>
      <c r="CJ257" s="41"/>
      <c r="CK257" s="41"/>
      <c r="CL257" s="41"/>
      <c r="CM257" s="29"/>
      <c r="CN257" s="30"/>
      <c r="CQ257" s="81"/>
      <c r="CR257" s="81"/>
      <c r="CY257" s="126"/>
      <c r="CZ257" s="126"/>
      <c r="DB257" s="126"/>
      <c r="DC257" s="126"/>
      <c r="DE257" s="48"/>
      <c r="DG257" s="48"/>
      <c r="DI257" s="48"/>
      <c r="DK257" s="48"/>
      <c r="DM257" s="48"/>
      <c r="DO257" s="48"/>
      <c r="DQ257" s="48"/>
      <c r="DS257" s="48"/>
      <c r="DU257" s="48"/>
      <c r="DW257" s="48"/>
      <c r="DY257" s="48"/>
      <c r="EA257" s="48"/>
      <c r="EB257" s="81"/>
      <c r="EC257" s="48"/>
      <c r="EE257" s="48"/>
      <c r="EG257" s="48"/>
      <c r="EH257" s="81"/>
      <c r="EI257" s="48"/>
      <c r="EJ257" s="48"/>
      <c r="EK257" s="48"/>
      <c r="EL257" s="48"/>
      <c r="EM257" s="48"/>
      <c r="EN257" s="48"/>
      <c r="EO257" s="48"/>
      <c r="EP257" s="48"/>
      <c r="EQ257" s="48"/>
      <c r="ER257" s="48"/>
      <c r="ES257" s="48"/>
      <c r="ET257" s="48"/>
      <c r="EU257" s="48"/>
      <c r="EV257" s="48"/>
      <c r="EW257" s="48"/>
      <c r="EX257" s="48"/>
      <c r="EY257" s="48"/>
      <c r="EZ257" s="48"/>
      <c r="FA257" s="48"/>
      <c r="FB257" s="48"/>
      <c r="FC257" s="48"/>
      <c r="FD257" s="48"/>
      <c r="FE257" s="48"/>
      <c r="FF257" s="48"/>
      <c r="FG257" s="48"/>
      <c r="FH257" s="48"/>
      <c r="FI257" s="48"/>
      <c r="FJ257" s="48"/>
      <c r="FK257" s="48"/>
      <c r="FL257" s="48"/>
      <c r="FM257" s="48"/>
      <c r="FN257" s="48"/>
      <c r="FO257" s="48"/>
      <c r="FP257" s="48"/>
      <c r="FQ257" s="48"/>
      <c r="FR257" s="48"/>
      <c r="FS257" s="48"/>
      <c r="FT257" s="48"/>
      <c r="FU257" s="48"/>
      <c r="FV257" s="48"/>
      <c r="FW257" s="48"/>
      <c r="FX257" s="48"/>
      <c r="FY257" s="48"/>
      <c r="FZ257" s="48"/>
      <c r="GA257" s="48"/>
      <c r="GB257" s="48"/>
      <c r="GC257" s="48"/>
      <c r="GD257" s="48"/>
      <c r="GE257" s="48"/>
      <c r="GF257" s="48"/>
      <c r="GG257" s="48"/>
      <c r="GH257" s="2"/>
      <c r="GI257" s="2"/>
      <c r="GJ257" s="2"/>
      <c r="GK257" s="2"/>
      <c r="GL257" s="2"/>
      <c r="GM257" s="2"/>
    </row>
    <row r="258" ht="15.75" customHeight="1">
      <c r="A258" s="1"/>
      <c r="F258" s="2"/>
      <c r="G258" s="48"/>
      <c r="N258" s="29"/>
      <c r="O258" s="30"/>
      <c r="P258" s="30"/>
      <c r="Q258" s="30"/>
      <c r="R258" s="30"/>
      <c r="S258" s="30"/>
      <c r="T258" s="30"/>
      <c r="U258" s="30"/>
      <c r="V258" s="30"/>
      <c r="W258" s="30"/>
      <c r="X258" s="30"/>
      <c r="Y258" s="30"/>
      <c r="Z258" s="30"/>
      <c r="AA258" s="30"/>
      <c r="AB258" s="30"/>
      <c r="AC258" s="30"/>
      <c r="AD258" s="30"/>
      <c r="AE258" s="30"/>
      <c r="AF258" s="30"/>
      <c r="AG258" s="30"/>
      <c r="AH258" s="33"/>
      <c r="AI258" s="29"/>
      <c r="AJ258" s="30"/>
      <c r="AK258" s="30"/>
      <c r="AL258" s="30"/>
      <c r="AM258" s="30"/>
      <c r="AN258" s="30"/>
      <c r="AO258" s="30"/>
      <c r="AP258" s="30"/>
      <c r="AQ258" s="30"/>
      <c r="AR258" s="30"/>
      <c r="AS258" s="30"/>
      <c r="AT258" s="30"/>
      <c r="AU258" s="30"/>
      <c r="AV258" s="30"/>
      <c r="AW258" s="30"/>
      <c r="AX258" s="30"/>
      <c r="AY258" s="30"/>
      <c r="AZ258" s="30"/>
      <c r="BA258" s="30"/>
      <c r="BB258" s="30"/>
      <c r="BC258" s="33"/>
      <c r="BD258" s="130"/>
      <c r="BE258" s="33"/>
      <c r="BF258" s="33"/>
      <c r="BG258" s="33"/>
      <c r="BH258" s="33"/>
      <c r="BI258" s="33"/>
      <c r="BJ258" s="33"/>
      <c r="BK258" s="33"/>
      <c r="BL258" s="33"/>
      <c r="BM258" s="33"/>
      <c r="BN258" s="33"/>
      <c r="BO258" s="33"/>
      <c r="BP258" s="33"/>
      <c r="BQ258" s="35"/>
      <c r="BR258" s="131"/>
      <c r="BS258" s="132"/>
      <c r="BT258" s="133"/>
      <c r="BU258" s="39"/>
      <c r="BV258" s="41"/>
      <c r="BW258" s="41"/>
      <c r="BX258" s="41"/>
      <c r="BY258" s="41"/>
      <c r="BZ258" s="41"/>
      <c r="CA258" s="104"/>
      <c r="CB258" s="104"/>
      <c r="CC258" s="104"/>
      <c r="CD258" s="104"/>
      <c r="CE258" s="104"/>
      <c r="CF258" s="104"/>
      <c r="CG258" s="104"/>
      <c r="CH258" s="104"/>
      <c r="CI258" s="104"/>
      <c r="CJ258" s="41"/>
      <c r="CK258" s="41"/>
      <c r="CL258" s="41"/>
      <c r="CM258" s="29"/>
      <c r="CN258" s="30"/>
      <c r="CQ258" s="81"/>
      <c r="CR258" s="81"/>
      <c r="CY258" s="126"/>
      <c r="CZ258" s="126"/>
      <c r="DB258" s="126"/>
      <c r="DC258" s="126"/>
      <c r="DE258" s="48"/>
      <c r="DG258" s="48"/>
      <c r="DI258" s="48"/>
      <c r="DK258" s="48"/>
      <c r="DM258" s="48"/>
      <c r="DO258" s="48"/>
      <c r="DQ258" s="48"/>
      <c r="DS258" s="48"/>
      <c r="DU258" s="48"/>
      <c r="DW258" s="48"/>
      <c r="DY258" s="48"/>
      <c r="EA258" s="48"/>
      <c r="EB258" s="81"/>
      <c r="EC258" s="48"/>
      <c r="EE258" s="48"/>
      <c r="EG258" s="48"/>
      <c r="EH258" s="81"/>
      <c r="EI258" s="48"/>
      <c r="EJ258" s="48"/>
      <c r="EK258" s="48"/>
      <c r="EL258" s="48"/>
      <c r="EM258" s="48"/>
      <c r="EN258" s="48"/>
      <c r="EO258" s="48"/>
      <c r="EP258" s="48"/>
      <c r="EQ258" s="48"/>
      <c r="ER258" s="48"/>
      <c r="ES258" s="48"/>
      <c r="ET258" s="48"/>
      <c r="EU258" s="48"/>
      <c r="EV258" s="48"/>
      <c r="EW258" s="48"/>
      <c r="EX258" s="48"/>
      <c r="EY258" s="48"/>
      <c r="EZ258" s="48"/>
      <c r="FA258" s="48"/>
      <c r="FB258" s="48"/>
      <c r="FC258" s="48"/>
      <c r="FD258" s="48"/>
      <c r="FE258" s="48"/>
      <c r="FF258" s="48"/>
      <c r="FG258" s="48"/>
      <c r="FH258" s="48"/>
      <c r="FI258" s="48"/>
      <c r="FJ258" s="48"/>
      <c r="FK258" s="48"/>
      <c r="FL258" s="48"/>
      <c r="FM258" s="48"/>
      <c r="FN258" s="48"/>
      <c r="FO258" s="48"/>
      <c r="FP258" s="48"/>
      <c r="FQ258" s="48"/>
      <c r="FR258" s="48"/>
      <c r="FS258" s="48"/>
      <c r="FT258" s="48"/>
      <c r="FU258" s="48"/>
      <c r="FV258" s="48"/>
      <c r="FW258" s="48"/>
      <c r="FX258" s="48"/>
      <c r="FY258" s="48"/>
      <c r="FZ258" s="48"/>
      <c r="GA258" s="48"/>
      <c r="GB258" s="48"/>
      <c r="GC258" s="48"/>
      <c r="GD258" s="48"/>
      <c r="GE258" s="48"/>
      <c r="GF258" s="48"/>
      <c r="GG258" s="48"/>
      <c r="GH258" s="2"/>
      <c r="GI258" s="2"/>
      <c r="GJ258" s="2"/>
      <c r="GK258" s="2"/>
      <c r="GL258" s="2"/>
      <c r="GM258" s="2"/>
    </row>
    <row r="259" ht="15.75" customHeight="1">
      <c r="A259" s="1"/>
      <c r="F259" s="2"/>
      <c r="G259" s="48"/>
      <c r="N259" s="29"/>
      <c r="O259" s="30"/>
      <c r="P259" s="30"/>
      <c r="Q259" s="30"/>
      <c r="R259" s="30"/>
      <c r="S259" s="30"/>
      <c r="T259" s="30"/>
      <c r="U259" s="30"/>
      <c r="V259" s="30"/>
      <c r="W259" s="30"/>
      <c r="X259" s="30"/>
      <c r="Y259" s="30"/>
      <c r="Z259" s="30"/>
      <c r="AA259" s="30"/>
      <c r="AB259" s="30"/>
      <c r="AC259" s="30"/>
      <c r="AD259" s="30"/>
      <c r="AE259" s="30"/>
      <c r="AF259" s="30"/>
      <c r="AG259" s="30"/>
      <c r="AH259" s="33"/>
      <c r="AI259" s="29"/>
      <c r="AJ259" s="30"/>
      <c r="AK259" s="30"/>
      <c r="AL259" s="30"/>
      <c r="AM259" s="30"/>
      <c r="AN259" s="30"/>
      <c r="AO259" s="30"/>
      <c r="AP259" s="30"/>
      <c r="AQ259" s="30"/>
      <c r="AR259" s="30"/>
      <c r="AS259" s="30"/>
      <c r="AT259" s="30"/>
      <c r="AU259" s="30"/>
      <c r="AV259" s="30"/>
      <c r="AW259" s="30"/>
      <c r="AX259" s="30"/>
      <c r="AY259" s="30"/>
      <c r="AZ259" s="30"/>
      <c r="BA259" s="30"/>
      <c r="BB259" s="30"/>
      <c r="BC259" s="33"/>
      <c r="BD259" s="130"/>
      <c r="BE259" s="33"/>
      <c r="BF259" s="33"/>
      <c r="BG259" s="33"/>
      <c r="BH259" s="33"/>
      <c r="BI259" s="33"/>
      <c r="BJ259" s="33"/>
      <c r="BK259" s="33"/>
      <c r="BL259" s="33"/>
      <c r="BM259" s="33"/>
      <c r="BN259" s="33"/>
      <c r="BO259" s="33"/>
      <c r="BP259" s="33"/>
      <c r="BQ259" s="35"/>
      <c r="BR259" s="131"/>
      <c r="BS259" s="132"/>
      <c r="BT259" s="133"/>
      <c r="BU259" s="39"/>
      <c r="BV259" s="41"/>
      <c r="BW259" s="41"/>
      <c r="BX259" s="41"/>
      <c r="BY259" s="41"/>
      <c r="BZ259" s="41"/>
      <c r="CA259" s="104"/>
      <c r="CB259" s="104"/>
      <c r="CC259" s="104"/>
      <c r="CD259" s="104"/>
      <c r="CE259" s="104"/>
      <c r="CF259" s="104"/>
      <c r="CG259" s="104"/>
      <c r="CH259" s="104"/>
      <c r="CI259" s="104"/>
      <c r="CJ259" s="41"/>
      <c r="CK259" s="41"/>
      <c r="CL259" s="41"/>
      <c r="CM259" s="29"/>
      <c r="CN259" s="30"/>
      <c r="CQ259" s="81"/>
      <c r="CR259" s="81"/>
      <c r="CY259" s="126"/>
      <c r="CZ259" s="126"/>
      <c r="DB259" s="126"/>
      <c r="DC259" s="126"/>
      <c r="DE259" s="48"/>
      <c r="DG259" s="48"/>
      <c r="DI259" s="48"/>
      <c r="DK259" s="48"/>
      <c r="DM259" s="48"/>
      <c r="DO259" s="48"/>
      <c r="DQ259" s="48"/>
      <c r="DS259" s="48"/>
      <c r="DU259" s="48"/>
      <c r="DW259" s="48"/>
      <c r="DY259" s="48"/>
      <c r="EA259" s="48"/>
      <c r="EB259" s="81"/>
      <c r="EC259" s="48"/>
      <c r="EE259" s="48"/>
      <c r="EG259" s="48"/>
      <c r="EH259" s="81"/>
      <c r="EI259" s="48"/>
      <c r="EJ259" s="48"/>
      <c r="EK259" s="48"/>
      <c r="EL259" s="48"/>
      <c r="EM259" s="48"/>
      <c r="EN259" s="48"/>
      <c r="EO259" s="48"/>
      <c r="EP259" s="48"/>
      <c r="EQ259" s="48"/>
      <c r="ER259" s="48"/>
      <c r="ES259" s="48"/>
      <c r="ET259" s="48"/>
      <c r="EU259" s="48"/>
      <c r="EV259" s="48"/>
      <c r="EW259" s="48"/>
      <c r="EX259" s="48"/>
      <c r="EY259" s="48"/>
      <c r="EZ259" s="48"/>
      <c r="FA259" s="48"/>
      <c r="FB259" s="48"/>
      <c r="FC259" s="48"/>
      <c r="FD259" s="48"/>
      <c r="FE259" s="48"/>
      <c r="FF259" s="48"/>
      <c r="FG259" s="48"/>
      <c r="FH259" s="48"/>
      <c r="FI259" s="48"/>
      <c r="FJ259" s="48"/>
      <c r="FK259" s="48"/>
      <c r="FL259" s="48"/>
      <c r="FM259" s="48"/>
      <c r="FN259" s="48"/>
      <c r="FO259" s="48"/>
      <c r="FP259" s="48"/>
      <c r="FQ259" s="48"/>
      <c r="FR259" s="48"/>
      <c r="FS259" s="48"/>
      <c r="FT259" s="48"/>
      <c r="FU259" s="48"/>
      <c r="FV259" s="48"/>
      <c r="FW259" s="48"/>
      <c r="FX259" s="48"/>
      <c r="FY259" s="48"/>
      <c r="FZ259" s="48"/>
      <c r="GA259" s="48"/>
      <c r="GB259" s="48"/>
      <c r="GC259" s="48"/>
      <c r="GD259" s="48"/>
      <c r="GE259" s="48"/>
      <c r="GF259" s="48"/>
      <c r="GG259" s="48"/>
      <c r="GH259" s="2"/>
      <c r="GI259" s="2"/>
      <c r="GJ259" s="2"/>
      <c r="GK259" s="2"/>
      <c r="GL259" s="2"/>
      <c r="GM259" s="2"/>
    </row>
    <row r="260" ht="15.75" customHeight="1">
      <c r="A260" s="1"/>
      <c r="F260" s="2"/>
      <c r="G260" s="48"/>
      <c r="N260" s="29"/>
      <c r="O260" s="30"/>
      <c r="P260" s="30"/>
      <c r="Q260" s="30"/>
      <c r="R260" s="30"/>
      <c r="S260" s="30"/>
      <c r="T260" s="30"/>
      <c r="U260" s="30"/>
      <c r="V260" s="30"/>
      <c r="W260" s="30"/>
      <c r="X260" s="30"/>
      <c r="Y260" s="30"/>
      <c r="Z260" s="30"/>
      <c r="AA260" s="30"/>
      <c r="AB260" s="30"/>
      <c r="AC260" s="30"/>
      <c r="AD260" s="30"/>
      <c r="AE260" s="30"/>
      <c r="AF260" s="30"/>
      <c r="AG260" s="30"/>
      <c r="AH260" s="33"/>
      <c r="AI260" s="29"/>
      <c r="AJ260" s="30"/>
      <c r="AK260" s="30"/>
      <c r="AL260" s="30"/>
      <c r="AM260" s="30"/>
      <c r="AN260" s="30"/>
      <c r="AO260" s="30"/>
      <c r="AP260" s="30"/>
      <c r="AQ260" s="30"/>
      <c r="AR260" s="30"/>
      <c r="AS260" s="30"/>
      <c r="AT260" s="30"/>
      <c r="AU260" s="30"/>
      <c r="AV260" s="30"/>
      <c r="AW260" s="30"/>
      <c r="AX260" s="30"/>
      <c r="AY260" s="30"/>
      <c r="AZ260" s="30"/>
      <c r="BA260" s="30"/>
      <c r="BB260" s="30"/>
      <c r="BC260" s="33"/>
      <c r="BD260" s="130"/>
      <c r="BE260" s="33"/>
      <c r="BF260" s="33"/>
      <c r="BG260" s="33"/>
      <c r="BH260" s="33"/>
      <c r="BI260" s="33"/>
      <c r="BJ260" s="33"/>
      <c r="BK260" s="33"/>
      <c r="BL260" s="33"/>
      <c r="BM260" s="33"/>
      <c r="BN260" s="33"/>
      <c r="BO260" s="33"/>
      <c r="BP260" s="33"/>
      <c r="BQ260" s="35"/>
      <c r="BR260" s="131"/>
      <c r="BS260" s="132"/>
      <c r="BT260" s="133"/>
      <c r="BU260" s="39"/>
      <c r="BV260" s="41"/>
      <c r="BW260" s="41"/>
      <c r="BX260" s="41"/>
      <c r="BY260" s="41"/>
      <c r="BZ260" s="41"/>
      <c r="CA260" s="104"/>
      <c r="CB260" s="104"/>
      <c r="CC260" s="104"/>
      <c r="CD260" s="104"/>
      <c r="CE260" s="104"/>
      <c r="CF260" s="104"/>
      <c r="CG260" s="104"/>
      <c r="CH260" s="104"/>
      <c r="CI260" s="104"/>
      <c r="CJ260" s="41"/>
      <c r="CK260" s="41"/>
      <c r="CL260" s="41"/>
      <c r="CM260" s="29"/>
      <c r="CN260" s="30"/>
      <c r="CQ260" s="81"/>
      <c r="CR260" s="81"/>
      <c r="CY260" s="126"/>
      <c r="CZ260" s="126"/>
      <c r="DB260" s="126"/>
      <c r="DC260" s="126"/>
      <c r="DE260" s="48"/>
      <c r="DG260" s="48"/>
      <c r="DI260" s="48"/>
      <c r="DK260" s="48"/>
      <c r="DM260" s="48"/>
      <c r="DO260" s="48"/>
      <c r="DQ260" s="48"/>
      <c r="DS260" s="48"/>
      <c r="DU260" s="48"/>
      <c r="DW260" s="48"/>
      <c r="DY260" s="48"/>
      <c r="EA260" s="48"/>
      <c r="EB260" s="81"/>
      <c r="EC260" s="48"/>
      <c r="EE260" s="48"/>
      <c r="EG260" s="48"/>
      <c r="EH260" s="81"/>
      <c r="EI260" s="48"/>
      <c r="EJ260" s="48"/>
      <c r="EK260" s="48"/>
      <c r="EL260" s="48"/>
      <c r="EM260" s="48"/>
      <c r="EN260" s="48"/>
      <c r="EO260" s="48"/>
      <c r="EP260" s="48"/>
      <c r="EQ260" s="48"/>
      <c r="ER260" s="48"/>
      <c r="ES260" s="48"/>
      <c r="ET260" s="48"/>
      <c r="EU260" s="48"/>
      <c r="EV260" s="48"/>
      <c r="EW260" s="48"/>
      <c r="EX260" s="48"/>
      <c r="EY260" s="48"/>
      <c r="EZ260" s="48"/>
      <c r="FA260" s="48"/>
      <c r="FB260" s="48"/>
      <c r="FC260" s="48"/>
      <c r="FD260" s="48"/>
      <c r="FE260" s="48"/>
      <c r="FF260" s="48"/>
      <c r="FG260" s="48"/>
      <c r="FH260" s="48"/>
      <c r="FI260" s="48"/>
      <c r="FJ260" s="48"/>
      <c r="FK260" s="48"/>
      <c r="FL260" s="48"/>
      <c r="FM260" s="48"/>
      <c r="FN260" s="48"/>
      <c r="FO260" s="48"/>
      <c r="FP260" s="48"/>
      <c r="FQ260" s="48"/>
      <c r="FR260" s="48"/>
      <c r="FS260" s="48"/>
      <c r="FT260" s="48"/>
      <c r="FU260" s="48"/>
      <c r="FV260" s="48"/>
      <c r="FW260" s="48"/>
      <c r="FX260" s="48"/>
      <c r="FY260" s="48"/>
      <c r="FZ260" s="48"/>
      <c r="GA260" s="48"/>
      <c r="GB260" s="48"/>
      <c r="GC260" s="48"/>
      <c r="GD260" s="48"/>
      <c r="GE260" s="48"/>
      <c r="GF260" s="48"/>
      <c r="GG260" s="48"/>
      <c r="GH260" s="2"/>
      <c r="GI260" s="2"/>
      <c r="GJ260" s="2"/>
      <c r="GK260" s="2"/>
      <c r="GL260" s="2"/>
      <c r="GM260" s="2"/>
    </row>
    <row r="261" ht="15.75" customHeight="1">
      <c r="A261" s="1"/>
      <c r="F261" s="2"/>
      <c r="G261" s="48"/>
      <c r="N261" s="29"/>
      <c r="O261" s="30"/>
      <c r="P261" s="30"/>
      <c r="Q261" s="30"/>
      <c r="R261" s="30"/>
      <c r="S261" s="30"/>
      <c r="T261" s="30"/>
      <c r="U261" s="30"/>
      <c r="V261" s="30"/>
      <c r="W261" s="30"/>
      <c r="X261" s="30"/>
      <c r="Y261" s="30"/>
      <c r="Z261" s="30"/>
      <c r="AA261" s="30"/>
      <c r="AB261" s="30"/>
      <c r="AC261" s="30"/>
      <c r="AD261" s="30"/>
      <c r="AE261" s="30"/>
      <c r="AF261" s="30"/>
      <c r="AG261" s="30"/>
      <c r="AH261" s="33"/>
      <c r="AI261" s="29"/>
      <c r="AJ261" s="30"/>
      <c r="AK261" s="30"/>
      <c r="AL261" s="30"/>
      <c r="AM261" s="30"/>
      <c r="AN261" s="30"/>
      <c r="AO261" s="30"/>
      <c r="AP261" s="30"/>
      <c r="AQ261" s="30"/>
      <c r="AR261" s="30"/>
      <c r="AS261" s="30"/>
      <c r="AT261" s="30"/>
      <c r="AU261" s="30"/>
      <c r="AV261" s="30"/>
      <c r="AW261" s="30"/>
      <c r="AX261" s="30"/>
      <c r="AY261" s="30"/>
      <c r="AZ261" s="30"/>
      <c r="BA261" s="30"/>
      <c r="BB261" s="30"/>
      <c r="BC261" s="33"/>
      <c r="BD261" s="130"/>
      <c r="BE261" s="33"/>
      <c r="BF261" s="33"/>
      <c r="BG261" s="33"/>
      <c r="BH261" s="33"/>
      <c r="BI261" s="33"/>
      <c r="BJ261" s="33"/>
      <c r="BK261" s="33"/>
      <c r="BL261" s="33"/>
      <c r="BM261" s="33"/>
      <c r="BN261" s="33"/>
      <c r="BO261" s="33"/>
      <c r="BP261" s="33"/>
      <c r="BQ261" s="35"/>
      <c r="BR261" s="131"/>
      <c r="BS261" s="132"/>
      <c r="BT261" s="133"/>
      <c r="BU261" s="39"/>
      <c r="BV261" s="41"/>
      <c r="BW261" s="41"/>
      <c r="BX261" s="41"/>
      <c r="BY261" s="41"/>
      <c r="BZ261" s="41"/>
      <c r="CA261" s="104"/>
      <c r="CB261" s="104"/>
      <c r="CC261" s="104"/>
      <c r="CD261" s="104"/>
      <c r="CE261" s="104"/>
      <c r="CF261" s="104"/>
      <c r="CG261" s="104"/>
      <c r="CH261" s="104"/>
      <c r="CI261" s="104"/>
      <c r="CJ261" s="41"/>
      <c r="CK261" s="41"/>
      <c r="CL261" s="41"/>
      <c r="CM261" s="29"/>
      <c r="CN261" s="30"/>
      <c r="CQ261" s="81"/>
      <c r="CR261" s="81"/>
      <c r="CY261" s="126"/>
      <c r="CZ261" s="126"/>
      <c r="DB261" s="126"/>
      <c r="DC261" s="126"/>
      <c r="DE261" s="48"/>
      <c r="DG261" s="48"/>
      <c r="DI261" s="48"/>
      <c r="DK261" s="48"/>
      <c r="DM261" s="48"/>
      <c r="DO261" s="48"/>
      <c r="DQ261" s="48"/>
      <c r="DS261" s="48"/>
      <c r="DU261" s="48"/>
      <c r="DW261" s="48"/>
      <c r="DY261" s="48"/>
      <c r="EA261" s="48"/>
      <c r="EB261" s="81"/>
      <c r="EC261" s="48"/>
      <c r="EE261" s="48"/>
      <c r="EG261" s="48"/>
      <c r="EH261" s="81"/>
      <c r="EI261" s="48"/>
      <c r="EJ261" s="48"/>
      <c r="EK261" s="48"/>
      <c r="EL261" s="48"/>
      <c r="EM261" s="48"/>
      <c r="EN261" s="48"/>
      <c r="EO261" s="48"/>
      <c r="EP261" s="48"/>
      <c r="EQ261" s="48"/>
      <c r="ER261" s="48"/>
      <c r="ES261" s="48"/>
      <c r="ET261" s="48"/>
      <c r="EU261" s="48"/>
      <c r="EV261" s="48"/>
      <c r="EW261" s="48"/>
      <c r="EX261" s="48"/>
      <c r="EY261" s="48"/>
      <c r="EZ261" s="48"/>
      <c r="FA261" s="48"/>
      <c r="FB261" s="48"/>
      <c r="FC261" s="48"/>
      <c r="FD261" s="48"/>
      <c r="FE261" s="48"/>
      <c r="FF261" s="48"/>
      <c r="FG261" s="48"/>
      <c r="FH261" s="48"/>
      <c r="FI261" s="48"/>
      <c r="FJ261" s="48"/>
      <c r="FK261" s="48"/>
      <c r="FL261" s="48"/>
      <c r="FM261" s="48"/>
      <c r="FN261" s="48"/>
      <c r="FO261" s="48"/>
      <c r="FP261" s="48"/>
      <c r="FQ261" s="48"/>
      <c r="FR261" s="48"/>
      <c r="FS261" s="48"/>
      <c r="FT261" s="48"/>
      <c r="FU261" s="48"/>
      <c r="FV261" s="48"/>
      <c r="FW261" s="48"/>
      <c r="FX261" s="48"/>
      <c r="FY261" s="48"/>
      <c r="FZ261" s="48"/>
      <c r="GA261" s="48"/>
      <c r="GB261" s="48"/>
      <c r="GC261" s="48"/>
      <c r="GD261" s="48"/>
      <c r="GE261" s="48"/>
      <c r="GF261" s="48"/>
      <c r="GG261" s="48"/>
      <c r="GH261" s="2"/>
      <c r="GI261" s="2"/>
      <c r="GJ261" s="2"/>
      <c r="GK261" s="2"/>
      <c r="GL261" s="2"/>
      <c r="GM261" s="2"/>
    </row>
    <row r="262" ht="15.75" customHeight="1">
      <c r="A262" s="1"/>
      <c r="F262" s="2"/>
      <c r="G262" s="48"/>
      <c r="N262" s="29"/>
      <c r="O262" s="30"/>
      <c r="P262" s="30"/>
      <c r="Q262" s="30"/>
      <c r="R262" s="30"/>
      <c r="S262" s="30"/>
      <c r="T262" s="30"/>
      <c r="U262" s="30"/>
      <c r="V262" s="30"/>
      <c r="W262" s="30"/>
      <c r="X262" s="30"/>
      <c r="Y262" s="30"/>
      <c r="Z262" s="30"/>
      <c r="AA262" s="30"/>
      <c r="AB262" s="30"/>
      <c r="AC262" s="30"/>
      <c r="AD262" s="30"/>
      <c r="AE262" s="30"/>
      <c r="AF262" s="30"/>
      <c r="AG262" s="30"/>
      <c r="AH262" s="33"/>
      <c r="AI262" s="29"/>
      <c r="AJ262" s="30"/>
      <c r="AK262" s="30"/>
      <c r="AL262" s="30"/>
      <c r="AM262" s="30"/>
      <c r="AN262" s="30"/>
      <c r="AO262" s="30"/>
      <c r="AP262" s="30"/>
      <c r="AQ262" s="30"/>
      <c r="AR262" s="30"/>
      <c r="AS262" s="30"/>
      <c r="AT262" s="30"/>
      <c r="AU262" s="30"/>
      <c r="AV262" s="30"/>
      <c r="AW262" s="30"/>
      <c r="AX262" s="30"/>
      <c r="AY262" s="30"/>
      <c r="AZ262" s="30"/>
      <c r="BA262" s="30"/>
      <c r="BB262" s="30"/>
      <c r="BC262" s="33"/>
      <c r="BD262" s="130"/>
      <c r="BE262" s="33"/>
      <c r="BF262" s="33"/>
      <c r="BG262" s="33"/>
      <c r="BH262" s="33"/>
      <c r="BI262" s="33"/>
      <c r="BJ262" s="33"/>
      <c r="BK262" s="33"/>
      <c r="BL262" s="33"/>
      <c r="BM262" s="33"/>
      <c r="BN262" s="33"/>
      <c r="BO262" s="33"/>
      <c r="BP262" s="33"/>
      <c r="BQ262" s="35"/>
      <c r="BR262" s="131"/>
      <c r="BS262" s="132"/>
      <c r="BT262" s="133"/>
      <c r="BU262" s="39"/>
      <c r="BV262" s="41"/>
      <c r="BW262" s="41"/>
      <c r="BX262" s="41"/>
      <c r="BY262" s="41"/>
      <c r="BZ262" s="41"/>
      <c r="CA262" s="104"/>
      <c r="CB262" s="104"/>
      <c r="CC262" s="104"/>
      <c r="CD262" s="104"/>
      <c r="CE262" s="104"/>
      <c r="CF262" s="104"/>
      <c r="CG262" s="104"/>
      <c r="CH262" s="104"/>
      <c r="CI262" s="104"/>
      <c r="CJ262" s="41"/>
      <c r="CK262" s="41"/>
      <c r="CL262" s="41"/>
      <c r="CM262" s="29"/>
      <c r="CN262" s="30"/>
      <c r="CQ262" s="81"/>
      <c r="CR262" s="81"/>
      <c r="CY262" s="126"/>
      <c r="CZ262" s="126"/>
      <c r="DB262" s="126"/>
      <c r="DC262" s="126"/>
      <c r="DE262" s="48"/>
      <c r="DG262" s="48"/>
      <c r="DI262" s="48"/>
      <c r="DK262" s="48"/>
      <c r="DM262" s="48"/>
      <c r="DO262" s="48"/>
      <c r="DQ262" s="48"/>
      <c r="DS262" s="48"/>
      <c r="DU262" s="48"/>
      <c r="DW262" s="48"/>
      <c r="DY262" s="48"/>
      <c r="EA262" s="48"/>
      <c r="EB262" s="81"/>
      <c r="EC262" s="48"/>
      <c r="EE262" s="48"/>
      <c r="EG262" s="48"/>
      <c r="EH262" s="81"/>
      <c r="EI262" s="48"/>
      <c r="EJ262" s="48"/>
      <c r="EK262" s="48"/>
      <c r="EL262" s="48"/>
      <c r="EM262" s="48"/>
      <c r="EN262" s="48"/>
      <c r="EO262" s="48"/>
      <c r="EP262" s="48"/>
      <c r="EQ262" s="48"/>
      <c r="ER262" s="48"/>
      <c r="ES262" s="48"/>
      <c r="ET262" s="48"/>
      <c r="EU262" s="48"/>
      <c r="EV262" s="48"/>
      <c r="EW262" s="48"/>
      <c r="EX262" s="48"/>
      <c r="EY262" s="48"/>
      <c r="EZ262" s="48"/>
      <c r="FA262" s="48"/>
      <c r="FB262" s="48"/>
      <c r="FC262" s="48"/>
      <c r="FD262" s="48"/>
      <c r="FE262" s="48"/>
      <c r="FF262" s="48"/>
      <c r="FG262" s="48"/>
      <c r="FH262" s="48"/>
      <c r="FI262" s="48"/>
      <c r="FJ262" s="48"/>
      <c r="FK262" s="48"/>
      <c r="FL262" s="48"/>
      <c r="FM262" s="48"/>
      <c r="FN262" s="48"/>
      <c r="FO262" s="48"/>
      <c r="FP262" s="48"/>
      <c r="FQ262" s="48"/>
      <c r="FR262" s="48"/>
      <c r="FS262" s="48"/>
      <c r="FT262" s="48"/>
      <c r="FU262" s="48"/>
      <c r="FV262" s="48"/>
      <c r="FW262" s="48"/>
      <c r="FX262" s="48"/>
      <c r="FY262" s="48"/>
      <c r="FZ262" s="48"/>
      <c r="GA262" s="48"/>
      <c r="GB262" s="48"/>
      <c r="GC262" s="48"/>
      <c r="GD262" s="48"/>
      <c r="GE262" s="48"/>
      <c r="GF262" s="48"/>
      <c r="GG262" s="48"/>
      <c r="GH262" s="2"/>
      <c r="GI262" s="2"/>
      <c r="GJ262" s="2"/>
      <c r="GK262" s="2"/>
      <c r="GL262" s="2"/>
      <c r="GM262" s="2"/>
    </row>
    <row r="263" ht="15.75" customHeight="1">
      <c r="A263" s="1"/>
      <c r="F263" s="2"/>
      <c r="G263" s="48"/>
      <c r="N263" s="29"/>
      <c r="O263" s="30"/>
      <c r="P263" s="30"/>
      <c r="Q263" s="30"/>
      <c r="R263" s="30"/>
      <c r="S263" s="30"/>
      <c r="T263" s="30"/>
      <c r="U263" s="30"/>
      <c r="V263" s="30"/>
      <c r="W263" s="30"/>
      <c r="X263" s="30"/>
      <c r="Y263" s="30"/>
      <c r="Z263" s="30"/>
      <c r="AA263" s="30"/>
      <c r="AB263" s="30"/>
      <c r="AC263" s="30"/>
      <c r="AD263" s="30"/>
      <c r="AE263" s="30"/>
      <c r="AF263" s="30"/>
      <c r="AG263" s="30"/>
      <c r="AH263" s="33"/>
      <c r="AI263" s="29"/>
      <c r="AJ263" s="30"/>
      <c r="AK263" s="30"/>
      <c r="AL263" s="30"/>
      <c r="AM263" s="30"/>
      <c r="AN263" s="30"/>
      <c r="AO263" s="30"/>
      <c r="AP263" s="30"/>
      <c r="AQ263" s="30"/>
      <c r="AR263" s="30"/>
      <c r="AS263" s="30"/>
      <c r="AT263" s="30"/>
      <c r="AU263" s="30"/>
      <c r="AV263" s="30"/>
      <c r="AW263" s="30"/>
      <c r="AX263" s="30"/>
      <c r="AY263" s="30"/>
      <c r="AZ263" s="30"/>
      <c r="BA263" s="30"/>
      <c r="BB263" s="30"/>
      <c r="BC263" s="33"/>
      <c r="BD263" s="130"/>
      <c r="BE263" s="33"/>
      <c r="BF263" s="33"/>
      <c r="BG263" s="33"/>
      <c r="BH263" s="33"/>
      <c r="BI263" s="33"/>
      <c r="BJ263" s="33"/>
      <c r="BK263" s="33"/>
      <c r="BL263" s="33"/>
      <c r="BM263" s="33"/>
      <c r="BN263" s="33"/>
      <c r="BO263" s="33"/>
      <c r="BP263" s="33"/>
      <c r="BQ263" s="35"/>
      <c r="BR263" s="131"/>
      <c r="BS263" s="132"/>
      <c r="BT263" s="133"/>
      <c r="BU263" s="39"/>
      <c r="BV263" s="41"/>
      <c r="BW263" s="41"/>
      <c r="BX263" s="41"/>
      <c r="BY263" s="41"/>
      <c r="BZ263" s="41"/>
      <c r="CA263" s="104"/>
      <c r="CB263" s="104"/>
      <c r="CC263" s="104"/>
      <c r="CD263" s="104"/>
      <c r="CE263" s="104"/>
      <c r="CF263" s="104"/>
      <c r="CG263" s="104"/>
      <c r="CH263" s="104"/>
      <c r="CI263" s="104"/>
      <c r="CJ263" s="41"/>
      <c r="CK263" s="41"/>
      <c r="CL263" s="41"/>
      <c r="CM263" s="29"/>
      <c r="CN263" s="30"/>
      <c r="CQ263" s="81"/>
      <c r="CR263" s="81"/>
      <c r="CY263" s="126"/>
      <c r="CZ263" s="126"/>
      <c r="DB263" s="126"/>
      <c r="DC263" s="126"/>
      <c r="DE263" s="48"/>
      <c r="DG263" s="48"/>
      <c r="DI263" s="48"/>
      <c r="DK263" s="48"/>
      <c r="DM263" s="48"/>
      <c r="DO263" s="48"/>
      <c r="DQ263" s="48"/>
      <c r="DS263" s="48"/>
      <c r="DU263" s="48"/>
      <c r="DW263" s="48"/>
      <c r="DY263" s="48"/>
      <c r="EA263" s="48"/>
      <c r="EB263" s="81"/>
      <c r="EC263" s="48"/>
      <c r="EE263" s="48"/>
      <c r="EG263" s="48"/>
      <c r="EH263" s="81"/>
      <c r="EI263" s="48"/>
      <c r="EJ263" s="48"/>
      <c r="EK263" s="48"/>
      <c r="EL263" s="48"/>
      <c r="EM263" s="48"/>
      <c r="EN263" s="48"/>
      <c r="EO263" s="48"/>
      <c r="EP263" s="48"/>
      <c r="EQ263" s="48"/>
      <c r="ER263" s="48"/>
      <c r="ES263" s="48"/>
      <c r="ET263" s="48"/>
      <c r="EU263" s="48"/>
      <c r="EV263" s="48"/>
      <c r="EW263" s="48"/>
      <c r="EX263" s="48"/>
      <c r="EY263" s="48"/>
      <c r="EZ263" s="48"/>
      <c r="FA263" s="48"/>
      <c r="FB263" s="48"/>
      <c r="FC263" s="48"/>
      <c r="FD263" s="48"/>
      <c r="FE263" s="48"/>
      <c r="FF263" s="48"/>
      <c r="FG263" s="48"/>
      <c r="FH263" s="48"/>
      <c r="FI263" s="48"/>
      <c r="FJ263" s="48"/>
      <c r="FK263" s="48"/>
      <c r="FL263" s="48"/>
      <c r="FM263" s="48"/>
      <c r="FN263" s="48"/>
      <c r="FO263" s="48"/>
      <c r="FP263" s="48"/>
      <c r="FQ263" s="48"/>
      <c r="FR263" s="48"/>
      <c r="FS263" s="48"/>
      <c r="FT263" s="48"/>
      <c r="FU263" s="48"/>
      <c r="FV263" s="48"/>
      <c r="FW263" s="48"/>
      <c r="FX263" s="48"/>
      <c r="FY263" s="48"/>
      <c r="FZ263" s="48"/>
      <c r="GA263" s="48"/>
      <c r="GB263" s="48"/>
      <c r="GC263" s="48"/>
      <c r="GD263" s="48"/>
      <c r="GE263" s="48"/>
      <c r="GF263" s="48"/>
      <c r="GG263" s="48"/>
      <c r="GH263" s="2"/>
      <c r="GI263" s="2"/>
      <c r="GJ263" s="2"/>
      <c r="GK263" s="2"/>
      <c r="GL263" s="2"/>
      <c r="GM263" s="2"/>
    </row>
    <row r="264" ht="15.75" customHeight="1">
      <c r="A264" s="1"/>
      <c r="F264" s="2"/>
      <c r="G264" s="48"/>
      <c r="N264" s="29"/>
      <c r="O264" s="30"/>
      <c r="P264" s="30"/>
      <c r="Q264" s="30"/>
      <c r="R264" s="30"/>
      <c r="S264" s="30"/>
      <c r="T264" s="30"/>
      <c r="U264" s="30"/>
      <c r="V264" s="30"/>
      <c r="W264" s="30"/>
      <c r="X264" s="30"/>
      <c r="Y264" s="30"/>
      <c r="Z264" s="30"/>
      <c r="AA264" s="30"/>
      <c r="AB264" s="30"/>
      <c r="AC264" s="30"/>
      <c r="AD264" s="30"/>
      <c r="AE264" s="30"/>
      <c r="AF264" s="30"/>
      <c r="AG264" s="30"/>
      <c r="AH264" s="33"/>
      <c r="AI264" s="29"/>
      <c r="AJ264" s="30"/>
      <c r="AK264" s="30"/>
      <c r="AL264" s="30"/>
      <c r="AM264" s="30"/>
      <c r="AN264" s="30"/>
      <c r="AO264" s="30"/>
      <c r="AP264" s="30"/>
      <c r="AQ264" s="30"/>
      <c r="AR264" s="30"/>
      <c r="AS264" s="30"/>
      <c r="AT264" s="30"/>
      <c r="AU264" s="30"/>
      <c r="AV264" s="30"/>
      <c r="AW264" s="30"/>
      <c r="AX264" s="30"/>
      <c r="AY264" s="30"/>
      <c r="AZ264" s="30"/>
      <c r="BA264" s="30"/>
      <c r="BB264" s="30"/>
      <c r="BC264" s="33"/>
      <c r="BD264" s="130"/>
      <c r="BE264" s="33"/>
      <c r="BF264" s="33"/>
      <c r="BG264" s="33"/>
      <c r="BH264" s="33"/>
      <c r="BI264" s="33"/>
      <c r="BJ264" s="33"/>
      <c r="BK264" s="33"/>
      <c r="BL264" s="33"/>
      <c r="BM264" s="33"/>
      <c r="BN264" s="33"/>
      <c r="BO264" s="33"/>
      <c r="BP264" s="33"/>
      <c r="BQ264" s="35"/>
      <c r="BR264" s="131"/>
      <c r="BS264" s="132"/>
      <c r="BT264" s="133"/>
      <c r="BU264" s="39"/>
      <c r="BV264" s="41"/>
      <c r="BW264" s="41"/>
      <c r="BX264" s="41"/>
      <c r="BY264" s="41"/>
      <c r="BZ264" s="41"/>
      <c r="CA264" s="104"/>
      <c r="CB264" s="104"/>
      <c r="CC264" s="104"/>
      <c r="CD264" s="104"/>
      <c r="CE264" s="104"/>
      <c r="CF264" s="104"/>
      <c r="CG264" s="104"/>
      <c r="CH264" s="104"/>
      <c r="CI264" s="104"/>
      <c r="CJ264" s="41"/>
      <c r="CK264" s="41"/>
      <c r="CL264" s="41"/>
      <c r="CM264" s="29"/>
      <c r="CN264" s="30"/>
      <c r="CQ264" s="81"/>
      <c r="CR264" s="81"/>
      <c r="CY264" s="126"/>
      <c r="CZ264" s="126"/>
      <c r="DB264" s="126"/>
      <c r="DC264" s="126"/>
      <c r="DE264" s="48"/>
      <c r="DG264" s="48"/>
      <c r="DI264" s="48"/>
      <c r="DK264" s="48"/>
      <c r="DM264" s="48"/>
      <c r="DO264" s="48"/>
      <c r="DQ264" s="48"/>
      <c r="DS264" s="48"/>
      <c r="DU264" s="48"/>
      <c r="DW264" s="48"/>
      <c r="DY264" s="48"/>
      <c r="EA264" s="48"/>
      <c r="EB264" s="81"/>
      <c r="EC264" s="48"/>
      <c r="EE264" s="48"/>
      <c r="EG264" s="48"/>
      <c r="EH264" s="81"/>
      <c r="EI264" s="48"/>
      <c r="EJ264" s="48"/>
      <c r="EK264" s="48"/>
      <c r="EL264" s="48"/>
      <c r="EM264" s="48"/>
      <c r="EN264" s="48"/>
      <c r="EO264" s="48"/>
      <c r="EP264" s="48"/>
      <c r="EQ264" s="48"/>
      <c r="ER264" s="48"/>
      <c r="ES264" s="48"/>
      <c r="ET264" s="48"/>
      <c r="EU264" s="48"/>
      <c r="EV264" s="48"/>
      <c r="EW264" s="48"/>
      <c r="EX264" s="48"/>
      <c r="EY264" s="48"/>
      <c r="EZ264" s="48"/>
      <c r="FA264" s="48"/>
      <c r="FB264" s="48"/>
      <c r="FC264" s="48"/>
      <c r="FD264" s="48"/>
      <c r="FE264" s="48"/>
      <c r="FF264" s="48"/>
      <c r="FG264" s="48"/>
      <c r="FH264" s="48"/>
      <c r="FI264" s="48"/>
      <c r="FJ264" s="48"/>
      <c r="FK264" s="48"/>
      <c r="FL264" s="48"/>
      <c r="FM264" s="48"/>
      <c r="FN264" s="48"/>
      <c r="FO264" s="48"/>
      <c r="FP264" s="48"/>
      <c r="FQ264" s="48"/>
      <c r="FR264" s="48"/>
      <c r="FS264" s="48"/>
      <c r="FT264" s="48"/>
      <c r="FU264" s="48"/>
      <c r="FV264" s="48"/>
      <c r="FW264" s="48"/>
      <c r="FX264" s="48"/>
      <c r="FY264" s="48"/>
      <c r="FZ264" s="48"/>
      <c r="GA264" s="48"/>
      <c r="GB264" s="48"/>
      <c r="GC264" s="48"/>
      <c r="GD264" s="48"/>
      <c r="GE264" s="48"/>
      <c r="GF264" s="48"/>
      <c r="GG264" s="48"/>
      <c r="GH264" s="2"/>
      <c r="GI264" s="2"/>
      <c r="GJ264" s="2"/>
      <c r="GK264" s="2"/>
      <c r="GL264" s="2"/>
      <c r="GM264" s="2"/>
    </row>
    <row r="265" ht="15.75" customHeight="1">
      <c r="A265" s="1"/>
      <c r="F265" s="2"/>
      <c r="G265" s="48"/>
      <c r="N265" s="29"/>
      <c r="O265" s="30"/>
      <c r="P265" s="30"/>
      <c r="Q265" s="30"/>
      <c r="R265" s="30"/>
      <c r="S265" s="30"/>
      <c r="T265" s="30"/>
      <c r="U265" s="30"/>
      <c r="V265" s="30"/>
      <c r="W265" s="30"/>
      <c r="X265" s="30"/>
      <c r="Y265" s="30"/>
      <c r="Z265" s="30"/>
      <c r="AA265" s="30"/>
      <c r="AB265" s="30"/>
      <c r="AC265" s="30"/>
      <c r="AD265" s="30"/>
      <c r="AE265" s="30"/>
      <c r="AF265" s="30"/>
      <c r="AG265" s="30"/>
      <c r="AH265" s="33"/>
      <c r="AI265" s="29"/>
      <c r="AJ265" s="30"/>
      <c r="AK265" s="30"/>
      <c r="AL265" s="30"/>
      <c r="AM265" s="30"/>
      <c r="AN265" s="30"/>
      <c r="AO265" s="30"/>
      <c r="AP265" s="30"/>
      <c r="AQ265" s="30"/>
      <c r="AR265" s="30"/>
      <c r="AS265" s="30"/>
      <c r="AT265" s="30"/>
      <c r="AU265" s="30"/>
      <c r="AV265" s="30"/>
      <c r="AW265" s="30"/>
      <c r="AX265" s="30"/>
      <c r="AY265" s="30"/>
      <c r="AZ265" s="30"/>
      <c r="BA265" s="30"/>
      <c r="BB265" s="30"/>
      <c r="BC265" s="33"/>
      <c r="BD265" s="130"/>
      <c r="BE265" s="33"/>
      <c r="BF265" s="33"/>
      <c r="BG265" s="33"/>
      <c r="BH265" s="33"/>
      <c r="BI265" s="33"/>
      <c r="BJ265" s="33"/>
      <c r="BK265" s="33"/>
      <c r="BL265" s="33"/>
      <c r="BM265" s="33"/>
      <c r="BN265" s="33"/>
      <c r="BO265" s="33"/>
      <c r="BP265" s="33"/>
      <c r="BQ265" s="35"/>
      <c r="BR265" s="131"/>
      <c r="BS265" s="132"/>
      <c r="BT265" s="133"/>
      <c r="BU265" s="39"/>
      <c r="BV265" s="41"/>
      <c r="BW265" s="41"/>
      <c r="BX265" s="41"/>
      <c r="BY265" s="41"/>
      <c r="BZ265" s="41"/>
      <c r="CA265" s="104"/>
      <c r="CB265" s="104"/>
      <c r="CC265" s="104"/>
      <c r="CD265" s="104"/>
      <c r="CE265" s="104"/>
      <c r="CF265" s="104"/>
      <c r="CG265" s="104"/>
      <c r="CH265" s="104"/>
      <c r="CI265" s="104"/>
      <c r="CJ265" s="41"/>
      <c r="CK265" s="41"/>
      <c r="CL265" s="41"/>
      <c r="CM265" s="29"/>
      <c r="CN265" s="30"/>
      <c r="CQ265" s="81"/>
      <c r="CR265" s="81"/>
      <c r="CY265" s="126"/>
      <c r="CZ265" s="126"/>
      <c r="DB265" s="126"/>
      <c r="DC265" s="126"/>
      <c r="DE265" s="48"/>
      <c r="DG265" s="48"/>
      <c r="DI265" s="48"/>
      <c r="DK265" s="48"/>
      <c r="DM265" s="48"/>
      <c r="DO265" s="48"/>
      <c r="DQ265" s="48"/>
      <c r="DS265" s="48"/>
      <c r="DU265" s="48"/>
      <c r="DW265" s="48"/>
      <c r="DY265" s="48"/>
      <c r="EA265" s="48"/>
      <c r="EB265" s="81"/>
      <c r="EC265" s="48"/>
      <c r="EE265" s="48"/>
      <c r="EG265" s="48"/>
      <c r="EH265" s="81"/>
      <c r="EI265" s="48"/>
      <c r="EJ265" s="48"/>
      <c r="EK265" s="48"/>
      <c r="EL265" s="48"/>
      <c r="EM265" s="48"/>
      <c r="EN265" s="48"/>
      <c r="EO265" s="48"/>
      <c r="EP265" s="48"/>
      <c r="EQ265" s="48"/>
      <c r="ER265" s="48"/>
      <c r="ES265" s="48"/>
      <c r="ET265" s="48"/>
      <c r="EU265" s="48"/>
      <c r="EV265" s="48"/>
      <c r="EW265" s="48"/>
      <c r="EX265" s="48"/>
      <c r="EY265" s="48"/>
      <c r="EZ265" s="48"/>
      <c r="FA265" s="48"/>
      <c r="FB265" s="48"/>
      <c r="FC265" s="48"/>
      <c r="FD265" s="48"/>
      <c r="FE265" s="48"/>
      <c r="FF265" s="48"/>
      <c r="FG265" s="48"/>
      <c r="FH265" s="48"/>
      <c r="FI265" s="48"/>
      <c r="FJ265" s="48"/>
      <c r="FK265" s="48"/>
      <c r="FL265" s="48"/>
      <c r="FM265" s="48"/>
      <c r="FN265" s="48"/>
      <c r="FO265" s="48"/>
      <c r="FP265" s="48"/>
      <c r="FQ265" s="48"/>
      <c r="FR265" s="48"/>
      <c r="FS265" s="48"/>
      <c r="FT265" s="48"/>
      <c r="FU265" s="48"/>
      <c r="FV265" s="48"/>
      <c r="FW265" s="48"/>
      <c r="FX265" s="48"/>
      <c r="FY265" s="48"/>
      <c r="FZ265" s="48"/>
      <c r="GA265" s="48"/>
      <c r="GB265" s="48"/>
      <c r="GC265" s="48"/>
      <c r="GD265" s="48"/>
      <c r="GE265" s="48"/>
      <c r="GF265" s="48"/>
      <c r="GG265" s="48"/>
      <c r="GH265" s="2"/>
      <c r="GI265" s="2"/>
      <c r="GJ265" s="2"/>
      <c r="GK265" s="2"/>
      <c r="GL265" s="2"/>
      <c r="GM265" s="2"/>
    </row>
    <row r="266" ht="15.75" customHeight="1">
      <c r="A266" s="1"/>
      <c r="F266" s="2"/>
      <c r="G266" s="48"/>
      <c r="N266" s="29"/>
      <c r="O266" s="30"/>
      <c r="P266" s="30"/>
      <c r="Q266" s="30"/>
      <c r="R266" s="30"/>
      <c r="S266" s="30"/>
      <c r="T266" s="30"/>
      <c r="U266" s="30"/>
      <c r="V266" s="30"/>
      <c r="W266" s="30"/>
      <c r="X266" s="30"/>
      <c r="Y266" s="30"/>
      <c r="Z266" s="30"/>
      <c r="AA266" s="30"/>
      <c r="AB266" s="30"/>
      <c r="AC266" s="30"/>
      <c r="AD266" s="30"/>
      <c r="AE266" s="30"/>
      <c r="AF266" s="30"/>
      <c r="AG266" s="30"/>
      <c r="AH266" s="33"/>
      <c r="AI266" s="29"/>
      <c r="AJ266" s="30"/>
      <c r="AK266" s="30"/>
      <c r="AL266" s="30"/>
      <c r="AM266" s="30"/>
      <c r="AN266" s="30"/>
      <c r="AO266" s="30"/>
      <c r="AP266" s="30"/>
      <c r="AQ266" s="30"/>
      <c r="AR266" s="30"/>
      <c r="AS266" s="30"/>
      <c r="AT266" s="30"/>
      <c r="AU266" s="30"/>
      <c r="AV266" s="30"/>
      <c r="AW266" s="30"/>
      <c r="AX266" s="30"/>
      <c r="AY266" s="30"/>
      <c r="AZ266" s="30"/>
      <c r="BA266" s="30"/>
      <c r="BB266" s="30"/>
      <c r="BC266" s="33"/>
      <c r="BD266" s="130"/>
      <c r="BE266" s="33"/>
      <c r="BF266" s="33"/>
      <c r="BG266" s="33"/>
      <c r="BH266" s="33"/>
      <c r="BI266" s="33"/>
      <c r="BJ266" s="33"/>
      <c r="BK266" s="33"/>
      <c r="BL266" s="33"/>
      <c r="BM266" s="33"/>
      <c r="BN266" s="33"/>
      <c r="BO266" s="33"/>
      <c r="BP266" s="33"/>
      <c r="BQ266" s="35"/>
      <c r="BR266" s="131"/>
      <c r="BS266" s="132"/>
      <c r="BT266" s="133"/>
      <c r="BU266" s="39"/>
      <c r="BV266" s="41"/>
      <c r="BW266" s="41"/>
      <c r="BX266" s="41"/>
      <c r="BY266" s="41"/>
      <c r="BZ266" s="41"/>
      <c r="CA266" s="104"/>
      <c r="CB266" s="104"/>
      <c r="CC266" s="104"/>
      <c r="CD266" s="104"/>
      <c r="CE266" s="104"/>
      <c r="CF266" s="104"/>
      <c r="CG266" s="104"/>
      <c r="CH266" s="104"/>
      <c r="CI266" s="104"/>
      <c r="CJ266" s="41"/>
      <c r="CK266" s="41"/>
      <c r="CL266" s="41"/>
      <c r="CM266" s="29"/>
      <c r="CN266" s="30"/>
      <c r="CQ266" s="81"/>
      <c r="CR266" s="81"/>
      <c r="CY266" s="126"/>
      <c r="CZ266" s="126"/>
      <c r="DB266" s="126"/>
      <c r="DC266" s="126"/>
      <c r="DE266" s="48"/>
      <c r="DG266" s="48"/>
      <c r="DI266" s="48"/>
      <c r="DK266" s="48"/>
      <c r="DM266" s="48"/>
      <c r="DO266" s="48"/>
      <c r="DQ266" s="48"/>
      <c r="DS266" s="48"/>
      <c r="DU266" s="48"/>
      <c r="DW266" s="48"/>
      <c r="DY266" s="48"/>
      <c r="EA266" s="48"/>
      <c r="EB266" s="81"/>
      <c r="EC266" s="48"/>
      <c r="EE266" s="48"/>
      <c r="EG266" s="48"/>
      <c r="EH266" s="81"/>
      <c r="EI266" s="48"/>
      <c r="EJ266" s="48"/>
      <c r="EK266" s="48"/>
      <c r="EL266" s="48"/>
      <c r="EM266" s="48"/>
      <c r="EN266" s="48"/>
      <c r="EO266" s="48"/>
      <c r="EP266" s="48"/>
      <c r="EQ266" s="48"/>
      <c r="ER266" s="48"/>
      <c r="ES266" s="48"/>
      <c r="ET266" s="48"/>
      <c r="EU266" s="48"/>
      <c r="EV266" s="48"/>
      <c r="EW266" s="48"/>
      <c r="EX266" s="48"/>
      <c r="EY266" s="48"/>
      <c r="EZ266" s="48"/>
      <c r="FA266" s="48"/>
      <c r="FB266" s="48"/>
      <c r="FC266" s="48"/>
      <c r="FD266" s="48"/>
      <c r="FE266" s="48"/>
      <c r="FF266" s="48"/>
      <c r="FG266" s="48"/>
      <c r="FH266" s="48"/>
      <c r="FI266" s="48"/>
      <c r="FJ266" s="48"/>
      <c r="FK266" s="48"/>
      <c r="FL266" s="48"/>
      <c r="FM266" s="48"/>
      <c r="FN266" s="48"/>
      <c r="FO266" s="48"/>
      <c r="FP266" s="48"/>
      <c r="FQ266" s="48"/>
      <c r="FR266" s="48"/>
      <c r="FS266" s="48"/>
      <c r="FT266" s="48"/>
      <c r="FU266" s="48"/>
      <c r="FV266" s="48"/>
      <c r="FW266" s="48"/>
      <c r="FX266" s="48"/>
      <c r="FY266" s="48"/>
      <c r="FZ266" s="48"/>
      <c r="GA266" s="48"/>
      <c r="GB266" s="48"/>
      <c r="GC266" s="48"/>
      <c r="GD266" s="48"/>
      <c r="GE266" s="48"/>
      <c r="GF266" s="48"/>
      <c r="GG266" s="48"/>
      <c r="GH266" s="2"/>
      <c r="GI266" s="2"/>
      <c r="GJ266" s="2"/>
      <c r="GK266" s="2"/>
      <c r="GL266" s="2"/>
      <c r="GM266" s="2"/>
    </row>
    <row r="267" ht="15.75" customHeight="1">
      <c r="A267" s="1"/>
      <c r="F267" s="2"/>
      <c r="G267" s="48"/>
      <c r="N267" s="29"/>
      <c r="O267" s="30"/>
      <c r="P267" s="30"/>
      <c r="Q267" s="30"/>
      <c r="R267" s="30"/>
      <c r="S267" s="30"/>
      <c r="T267" s="30"/>
      <c r="U267" s="30"/>
      <c r="V267" s="30"/>
      <c r="W267" s="30"/>
      <c r="X267" s="30"/>
      <c r="Y267" s="30"/>
      <c r="Z267" s="30"/>
      <c r="AA267" s="30"/>
      <c r="AB267" s="30"/>
      <c r="AC267" s="30"/>
      <c r="AD267" s="30"/>
      <c r="AE267" s="30"/>
      <c r="AF267" s="30"/>
      <c r="AG267" s="30"/>
      <c r="AH267" s="33"/>
      <c r="AI267" s="29"/>
      <c r="AJ267" s="30"/>
      <c r="AK267" s="30"/>
      <c r="AL267" s="30"/>
      <c r="AM267" s="30"/>
      <c r="AN267" s="30"/>
      <c r="AO267" s="30"/>
      <c r="AP267" s="30"/>
      <c r="AQ267" s="30"/>
      <c r="AR267" s="30"/>
      <c r="AS267" s="30"/>
      <c r="AT267" s="30"/>
      <c r="AU267" s="30"/>
      <c r="AV267" s="30"/>
      <c r="AW267" s="30"/>
      <c r="AX267" s="30"/>
      <c r="AY267" s="30"/>
      <c r="AZ267" s="30"/>
      <c r="BA267" s="30"/>
      <c r="BB267" s="30"/>
      <c r="BC267" s="33"/>
      <c r="BD267" s="130"/>
      <c r="BE267" s="33"/>
      <c r="BF267" s="33"/>
      <c r="BG267" s="33"/>
      <c r="BH267" s="33"/>
      <c r="BI267" s="33"/>
      <c r="BJ267" s="33"/>
      <c r="BK267" s="33"/>
      <c r="BL267" s="33"/>
      <c r="BM267" s="33"/>
      <c r="BN267" s="33"/>
      <c r="BO267" s="33"/>
      <c r="BP267" s="33"/>
      <c r="BQ267" s="35"/>
      <c r="BR267" s="131"/>
      <c r="BS267" s="132"/>
      <c r="BT267" s="133"/>
      <c r="BU267" s="39"/>
      <c r="BV267" s="41"/>
      <c r="BW267" s="41"/>
      <c r="BX267" s="41"/>
      <c r="BY267" s="41"/>
      <c r="BZ267" s="41"/>
      <c r="CA267" s="104"/>
      <c r="CB267" s="104"/>
      <c r="CC267" s="104"/>
      <c r="CD267" s="104"/>
      <c r="CE267" s="104"/>
      <c r="CF267" s="104"/>
      <c r="CG267" s="104"/>
      <c r="CH267" s="104"/>
      <c r="CI267" s="104"/>
      <c r="CJ267" s="41"/>
      <c r="CK267" s="41"/>
      <c r="CL267" s="41"/>
      <c r="CM267" s="29"/>
      <c r="CN267" s="30"/>
      <c r="CQ267" s="81"/>
      <c r="CR267" s="81"/>
      <c r="CY267" s="126"/>
      <c r="CZ267" s="126"/>
      <c r="DB267" s="126"/>
      <c r="DC267" s="126"/>
      <c r="DE267" s="48"/>
      <c r="DG267" s="48"/>
      <c r="DI267" s="48"/>
      <c r="DK267" s="48"/>
      <c r="DM267" s="48"/>
      <c r="DO267" s="48"/>
      <c r="DQ267" s="48"/>
      <c r="DS267" s="48"/>
      <c r="DU267" s="48"/>
      <c r="DW267" s="48"/>
      <c r="DY267" s="48"/>
      <c r="EA267" s="48"/>
      <c r="EB267" s="81"/>
      <c r="EC267" s="48"/>
      <c r="EE267" s="48"/>
      <c r="EG267" s="48"/>
      <c r="EH267" s="81"/>
      <c r="EI267" s="48"/>
      <c r="EJ267" s="48"/>
      <c r="EK267" s="48"/>
      <c r="EL267" s="48"/>
      <c r="EM267" s="48"/>
      <c r="EN267" s="48"/>
      <c r="EO267" s="48"/>
      <c r="EP267" s="48"/>
      <c r="EQ267" s="48"/>
      <c r="ER267" s="48"/>
      <c r="ES267" s="48"/>
      <c r="ET267" s="48"/>
      <c r="EU267" s="48"/>
      <c r="EV267" s="48"/>
      <c r="EW267" s="48"/>
      <c r="EX267" s="48"/>
      <c r="EY267" s="48"/>
      <c r="EZ267" s="48"/>
      <c r="FA267" s="48"/>
      <c r="FB267" s="48"/>
      <c r="FC267" s="48"/>
      <c r="FD267" s="48"/>
      <c r="FE267" s="48"/>
      <c r="FF267" s="48"/>
      <c r="FG267" s="48"/>
      <c r="FH267" s="48"/>
      <c r="FI267" s="48"/>
      <c r="FJ267" s="48"/>
      <c r="FK267" s="48"/>
      <c r="FL267" s="48"/>
      <c r="FM267" s="48"/>
      <c r="FN267" s="48"/>
      <c r="FO267" s="48"/>
      <c r="FP267" s="48"/>
      <c r="FQ267" s="48"/>
      <c r="FR267" s="48"/>
      <c r="FS267" s="48"/>
      <c r="FT267" s="48"/>
      <c r="FU267" s="48"/>
      <c r="FV267" s="48"/>
      <c r="FW267" s="48"/>
      <c r="FX267" s="48"/>
      <c r="FY267" s="48"/>
      <c r="FZ267" s="48"/>
      <c r="GA267" s="48"/>
      <c r="GB267" s="48"/>
      <c r="GC267" s="48"/>
      <c r="GD267" s="48"/>
      <c r="GE267" s="48"/>
      <c r="GF267" s="48"/>
      <c r="GG267" s="48"/>
      <c r="GH267" s="2"/>
      <c r="GI267" s="2"/>
      <c r="GJ267" s="2"/>
      <c r="GK267" s="2"/>
      <c r="GL267" s="2"/>
      <c r="GM267" s="2"/>
    </row>
    <row r="268" ht="15.75" customHeight="1">
      <c r="A268" s="1"/>
      <c r="F268" s="2"/>
      <c r="G268" s="48"/>
      <c r="N268" s="29"/>
      <c r="O268" s="30"/>
      <c r="P268" s="30"/>
      <c r="Q268" s="30"/>
      <c r="R268" s="30"/>
      <c r="S268" s="30"/>
      <c r="T268" s="30"/>
      <c r="U268" s="30"/>
      <c r="V268" s="30"/>
      <c r="W268" s="30"/>
      <c r="X268" s="30"/>
      <c r="Y268" s="30"/>
      <c r="Z268" s="30"/>
      <c r="AA268" s="30"/>
      <c r="AB268" s="30"/>
      <c r="AC268" s="30"/>
      <c r="AD268" s="30"/>
      <c r="AE268" s="30"/>
      <c r="AF268" s="30"/>
      <c r="AG268" s="30"/>
      <c r="AH268" s="33"/>
      <c r="AI268" s="29"/>
      <c r="AJ268" s="30"/>
      <c r="AK268" s="30"/>
      <c r="AL268" s="30"/>
      <c r="AM268" s="30"/>
      <c r="AN268" s="30"/>
      <c r="AO268" s="30"/>
      <c r="AP268" s="30"/>
      <c r="AQ268" s="30"/>
      <c r="AR268" s="30"/>
      <c r="AS268" s="30"/>
      <c r="AT268" s="30"/>
      <c r="AU268" s="30"/>
      <c r="AV268" s="30"/>
      <c r="AW268" s="30"/>
      <c r="AX268" s="30"/>
      <c r="AY268" s="30"/>
      <c r="AZ268" s="30"/>
      <c r="BA268" s="30"/>
      <c r="BB268" s="30"/>
      <c r="BC268" s="33"/>
      <c r="BD268" s="130"/>
      <c r="BE268" s="33"/>
      <c r="BF268" s="33"/>
      <c r="BG268" s="33"/>
      <c r="BH268" s="33"/>
      <c r="BI268" s="33"/>
      <c r="BJ268" s="33"/>
      <c r="BK268" s="33"/>
      <c r="BL268" s="33"/>
      <c r="BM268" s="33"/>
      <c r="BN268" s="33"/>
      <c r="BO268" s="33"/>
      <c r="BP268" s="33"/>
      <c r="BQ268" s="35"/>
      <c r="BR268" s="131"/>
      <c r="BS268" s="132"/>
      <c r="BT268" s="133"/>
      <c r="BU268" s="39"/>
      <c r="BV268" s="41"/>
      <c r="BW268" s="41"/>
      <c r="BX268" s="41"/>
      <c r="BY268" s="41"/>
      <c r="BZ268" s="41"/>
      <c r="CA268" s="104"/>
      <c r="CB268" s="104"/>
      <c r="CC268" s="104"/>
      <c r="CD268" s="104"/>
      <c r="CE268" s="104"/>
      <c r="CF268" s="104"/>
      <c r="CG268" s="104"/>
      <c r="CH268" s="104"/>
      <c r="CI268" s="104"/>
      <c r="CJ268" s="41"/>
      <c r="CK268" s="41"/>
      <c r="CL268" s="41"/>
      <c r="CM268" s="29"/>
      <c r="CN268" s="30"/>
      <c r="CQ268" s="81"/>
      <c r="CR268" s="81"/>
      <c r="CY268" s="126"/>
      <c r="CZ268" s="126"/>
      <c r="DB268" s="126"/>
      <c r="DC268" s="126"/>
      <c r="DE268" s="48"/>
      <c r="DG268" s="48"/>
      <c r="DI268" s="48"/>
      <c r="DK268" s="48"/>
      <c r="DM268" s="48"/>
      <c r="DO268" s="48"/>
      <c r="DQ268" s="48"/>
      <c r="DS268" s="48"/>
      <c r="DU268" s="48"/>
      <c r="DW268" s="48"/>
      <c r="DY268" s="48"/>
      <c r="EA268" s="48"/>
      <c r="EB268" s="81"/>
      <c r="EC268" s="48"/>
      <c r="EE268" s="48"/>
      <c r="EG268" s="48"/>
      <c r="EH268" s="81"/>
      <c r="EI268" s="48"/>
      <c r="EJ268" s="48"/>
      <c r="EK268" s="48"/>
      <c r="EL268" s="48"/>
      <c r="EM268" s="48"/>
      <c r="EN268" s="48"/>
      <c r="EO268" s="48"/>
      <c r="EP268" s="48"/>
      <c r="EQ268" s="48"/>
      <c r="ER268" s="48"/>
      <c r="ES268" s="48"/>
      <c r="ET268" s="48"/>
      <c r="EU268" s="48"/>
      <c r="EV268" s="48"/>
      <c r="EW268" s="48"/>
      <c r="EX268" s="48"/>
      <c r="EY268" s="48"/>
      <c r="EZ268" s="48"/>
      <c r="FA268" s="48"/>
      <c r="FB268" s="48"/>
      <c r="FC268" s="48"/>
      <c r="FD268" s="48"/>
      <c r="FE268" s="48"/>
      <c r="FF268" s="48"/>
      <c r="FG268" s="48"/>
      <c r="FH268" s="48"/>
      <c r="FI268" s="48"/>
      <c r="FJ268" s="48"/>
      <c r="FK268" s="48"/>
      <c r="FL268" s="48"/>
      <c r="FM268" s="48"/>
      <c r="FN268" s="48"/>
      <c r="FO268" s="48"/>
      <c r="FP268" s="48"/>
      <c r="FQ268" s="48"/>
      <c r="FR268" s="48"/>
      <c r="FS268" s="48"/>
      <c r="FT268" s="48"/>
      <c r="FU268" s="48"/>
      <c r="FV268" s="48"/>
      <c r="FW268" s="48"/>
      <c r="FX268" s="48"/>
      <c r="FY268" s="48"/>
      <c r="FZ268" s="48"/>
      <c r="GA268" s="48"/>
      <c r="GB268" s="48"/>
      <c r="GC268" s="48"/>
      <c r="GD268" s="48"/>
      <c r="GE268" s="48"/>
      <c r="GF268" s="48"/>
      <c r="GG268" s="48"/>
      <c r="GH268" s="2"/>
      <c r="GI268" s="2"/>
      <c r="GJ268" s="2"/>
      <c r="GK268" s="2"/>
      <c r="GL268" s="2"/>
      <c r="GM268" s="2"/>
    </row>
    <row r="269" ht="15.75" customHeight="1">
      <c r="A269" s="1"/>
      <c r="F269" s="2"/>
      <c r="G269" s="48"/>
      <c r="N269" s="29"/>
      <c r="O269" s="30"/>
      <c r="P269" s="30"/>
      <c r="Q269" s="30"/>
      <c r="R269" s="30"/>
      <c r="S269" s="30"/>
      <c r="T269" s="30"/>
      <c r="U269" s="30"/>
      <c r="V269" s="30"/>
      <c r="W269" s="30"/>
      <c r="X269" s="30"/>
      <c r="Y269" s="30"/>
      <c r="Z269" s="30"/>
      <c r="AA269" s="30"/>
      <c r="AB269" s="30"/>
      <c r="AC269" s="30"/>
      <c r="AD269" s="30"/>
      <c r="AE269" s="30"/>
      <c r="AF269" s="30"/>
      <c r="AG269" s="30"/>
      <c r="AH269" s="33"/>
      <c r="AI269" s="29"/>
      <c r="AJ269" s="30"/>
      <c r="AK269" s="30"/>
      <c r="AL269" s="30"/>
      <c r="AM269" s="30"/>
      <c r="AN269" s="30"/>
      <c r="AO269" s="30"/>
      <c r="AP269" s="30"/>
      <c r="AQ269" s="30"/>
      <c r="AR269" s="30"/>
      <c r="AS269" s="30"/>
      <c r="AT269" s="30"/>
      <c r="AU269" s="30"/>
      <c r="AV269" s="30"/>
      <c r="AW269" s="30"/>
      <c r="AX269" s="30"/>
      <c r="AY269" s="30"/>
      <c r="AZ269" s="30"/>
      <c r="BA269" s="30"/>
      <c r="BB269" s="30"/>
      <c r="BC269" s="33"/>
      <c r="BD269" s="130"/>
      <c r="BE269" s="33"/>
      <c r="BF269" s="33"/>
      <c r="BG269" s="33"/>
      <c r="BH269" s="33"/>
      <c r="BI269" s="33"/>
      <c r="BJ269" s="33"/>
      <c r="BK269" s="33"/>
      <c r="BL269" s="33"/>
      <c r="BM269" s="33"/>
      <c r="BN269" s="33"/>
      <c r="BO269" s="33"/>
      <c r="BP269" s="33"/>
      <c r="BQ269" s="35"/>
      <c r="BR269" s="131"/>
      <c r="BS269" s="132"/>
      <c r="BT269" s="133"/>
      <c r="BU269" s="39"/>
      <c r="BV269" s="41"/>
      <c r="BW269" s="41"/>
      <c r="BX269" s="41"/>
      <c r="BY269" s="41"/>
      <c r="BZ269" s="41"/>
      <c r="CA269" s="104"/>
      <c r="CB269" s="104"/>
      <c r="CC269" s="104"/>
      <c r="CD269" s="104"/>
      <c r="CE269" s="104"/>
      <c r="CF269" s="104"/>
      <c r="CG269" s="104"/>
      <c r="CH269" s="104"/>
      <c r="CI269" s="104"/>
      <c r="CJ269" s="41"/>
      <c r="CK269" s="41"/>
      <c r="CL269" s="41"/>
      <c r="CM269" s="29"/>
      <c r="CN269" s="30"/>
      <c r="CQ269" s="81"/>
      <c r="CR269" s="81"/>
      <c r="CY269" s="126"/>
      <c r="CZ269" s="126"/>
      <c r="DB269" s="126"/>
      <c r="DC269" s="126"/>
      <c r="DE269" s="48"/>
      <c r="DG269" s="48"/>
      <c r="DI269" s="48"/>
      <c r="DK269" s="48"/>
      <c r="DM269" s="48"/>
      <c r="DO269" s="48"/>
      <c r="DQ269" s="48"/>
      <c r="DS269" s="48"/>
      <c r="DU269" s="48"/>
      <c r="DW269" s="48"/>
      <c r="DY269" s="48"/>
      <c r="EA269" s="48"/>
      <c r="EB269" s="81"/>
      <c r="EC269" s="48"/>
      <c r="EE269" s="48"/>
      <c r="EG269" s="48"/>
      <c r="EH269" s="81"/>
      <c r="EI269" s="48"/>
      <c r="EJ269" s="48"/>
      <c r="EK269" s="48"/>
      <c r="EL269" s="48"/>
      <c r="EM269" s="48"/>
      <c r="EN269" s="48"/>
      <c r="EO269" s="48"/>
      <c r="EP269" s="48"/>
      <c r="EQ269" s="48"/>
      <c r="ER269" s="48"/>
      <c r="ES269" s="48"/>
      <c r="ET269" s="48"/>
      <c r="EU269" s="48"/>
      <c r="EV269" s="48"/>
      <c r="EW269" s="48"/>
      <c r="EX269" s="48"/>
      <c r="EY269" s="48"/>
      <c r="EZ269" s="48"/>
      <c r="FA269" s="48"/>
      <c r="FB269" s="48"/>
      <c r="FC269" s="48"/>
      <c r="FD269" s="48"/>
      <c r="FE269" s="48"/>
      <c r="FF269" s="48"/>
      <c r="FG269" s="48"/>
      <c r="FH269" s="48"/>
      <c r="FI269" s="48"/>
      <c r="FJ269" s="48"/>
      <c r="FK269" s="48"/>
      <c r="FL269" s="48"/>
      <c r="FM269" s="48"/>
      <c r="FN269" s="48"/>
      <c r="FO269" s="48"/>
      <c r="FP269" s="48"/>
      <c r="FQ269" s="48"/>
      <c r="FR269" s="48"/>
      <c r="FS269" s="48"/>
      <c r="FT269" s="48"/>
      <c r="FU269" s="48"/>
      <c r="FV269" s="48"/>
      <c r="FW269" s="48"/>
      <c r="FX269" s="48"/>
      <c r="FY269" s="48"/>
      <c r="FZ269" s="48"/>
      <c r="GA269" s="48"/>
      <c r="GB269" s="48"/>
      <c r="GC269" s="48"/>
      <c r="GD269" s="48"/>
      <c r="GE269" s="48"/>
      <c r="GF269" s="48"/>
      <c r="GG269" s="48"/>
      <c r="GH269" s="2"/>
      <c r="GI269" s="2"/>
      <c r="GJ269" s="2"/>
      <c r="GK269" s="2"/>
      <c r="GL269" s="2"/>
      <c r="GM269" s="2"/>
    </row>
    <row r="270" ht="15.75" customHeight="1">
      <c r="A270" s="1"/>
      <c r="F270" s="2"/>
      <c r="G270" s="48"/>
      <c r="N270" s="29"/>
      <c r="O270" s="30"/>
      <c r="P270" s="30"/>
      <c r="Q270" s="30"/>
      <c r="R270" s="30"/>
      <c r="S270" s="30"/>
      <c r="T270" s="30"/>
      <c r="U270" s="30"/>
      <c r="V270" s="30"/>
      <c r="W270" s="30"/>
      <c r="X270" s="30"/>
      <c r="Y270" s="30"/>
      <c r="Z270" s="30"/>
      <c r="AA270" s="30"/>
      <c r="AB270" s="30"/>
      <c r="AC270" s="30"/>
      <c r="AD270" s="30"/>
      <c r="AE270" s="30"/>
      <c r="AF270" s="30"/>
      <c r="AG270" s="30"/>
      <c r="AH270" s="33"/>
      <c r="AI270" s="29"/>
      <c r="AJ270" s="30"/>
      <c r="AK270" s="30"/>
      <c r="AL270" s="30"/>
      <c r="AM270" s="30"/>
      <c r="AN270" s="30"/>
      <c r="AO270" s="30"/>
      <c r="AP270" s="30"/>
      <c r="AQ270" s="30"/>
      <c r="AR270" s="30"/>
      <c r="AS270" s="30"/>
      <c r="AT270" s="30"/>
      <c r="AU270" s="30"/>
      <c r="AV270" s="30"/>
      <c r="AW270" s="30"/>
      <c r="AX270" s="30"/>
      <c r="AY270" s="30"/>
      <c r="AZ270" s="30"/>
      <c r="BA270" s="30"/>
      <c r="BB270" s="30"/>
      <c r="BC270" s="33"/>
      <c r="BD270" s="130"/>
      <c r="BE270" s="33"/>
      <c r="BF270" s="33"/>
      <c r="BG270" s="33"/>
      <c r="BH270" s="33"/>
      <c r="BI270" s="33"/>
      <c r="BJ270" s="33"/>
      <c r="BK270" s="33"/>
      <c r="BL270" s="33"/>
      <c r="BM270" s="33"/>
      <c r="BN270" s="33"/>
      <c r="BO270" s="33"/>
      <c r="BP270" s="33"/>
      <c r="BQ270" s="35"/>
      <c r="BR270" s="131"/>
      <c r="BS270" s="132"/>
      <c r="BT270" s="133"/>
      <c r="BU270" s="39"/>
      <c r="BV270" s="41"/>
      <c r="BW270" s="41"/>
      <c r="BX270" s="41"/>
      <c r="BY270" s="41"/>
      <c r="BZ270" s="41"/>
      <c r="CA270" s="104"/>
      <c r="CB270" s="104"/>
      <c r="CC270" s="104"/>
      <c r="CD270" s="104"/>
      <c r="CE270" s="104"/>
      <c r="CF270" s="104"/>
      <c r="CG270" s="104"/>
      <c r="CH270" s="104"/>
      <c r="CI270" s="104"/>
      <c r="CJ270" s="41"/>
      <c r="CK270" s="41"/>
      <c r="CL270" s="41"/>
      <c r="CM270" s="29"/>
      <c r="CN270" s="30"/>
      <c r="CQ270" s="81"/>
      <c r="CR270" s="81"/>
      <c r="CY270" s="126"/>
      <c r="CZ270" s="126"/>
      <c r="DB270" s="126"/>
      <c r="DC270" s="126"/>
      <c r="DE270" s="48"/>
      <c r="DG270" s="48"/>
      <c r="DI270" s="48"/>
      <c r="DK270" s="48"/>
      <c r="DM270" s="48"/>
      <c r="DO270" s="48"/>
      <c r="DQ270" s="48"/>
      <c r="DS270" s="48"/>
      <c r="DU270" s="48"/>
      <c r="DW270" s="48"/>
      <c r="DY270" s="48"/>
      <c r="EA270" s="48"/>
      <c r="EB270" s="81"/>
      <c r="EC270" s="48"/>
      <c r="EE270" s="48"/>
      <c r="EG270" s="48"/>
      <c r="EH270" s="81"/>
      <c r="EI270" s="48"/>
      <c r="EJ270" s="48"/>
      <c r="EK270" s="48"/>
      <c r="EL270" s="48"/>
      <c r="EM270" s="48"/>
      <c r="EN270" s="48"/>
      <c r="EO270" s="48"/>
      <c r="EP270" s="48"/>
      <c r="EQ270" s="48"/>
      <c r="ER270" s="48"/>
      <c r="ES270" s="48"/>
      <c r="ET270" s="48"/>
      <c r="EU270" s="48"/>
      <c r="EV270" s="48"/>
      <c r="EW270" s="48"/>
      <c r="EX270" s="48"/>
      <c r="EY270" s="48"/>
      <c r="EZ270" s="48"/>
      <c r="FA270" s="48"/>
      <c r="FB270" s="48"/>
      <c r="FC270" s="48"/>
      <c r="FD270" s="48"/>
      <c r="FE270" s="48"/>
      <c r="FF270" s="48"/>
      <c r="FG270" s="48"/>
      <c r="FH270" s="48"/>
      <c r="FI270" s="48"/>
      <c r="FJ270" s="48"/>
      <c r="FK270" s="48"/>
      <c r="FL270" s="48"/>
      <c r="FM270" s="48"/>
      <c r="FN270" s="48"/>
      <c r="FO270" s="48"/>
      <c r="FP270" s="48"/>
      <c r="FQ270" s="48"/>
      <c r="FR270" s="48"/>
      <c r="FS270" s="48"/>
      <c r="FT270" s="48"/>
      <c r="FU270" s="48"/>
      <c r="FV270" s="48"/>
      <c r="FW270" s="48"/>
      <c r="FX270" s="48"/>
      <c r="FY270" s="48"/>
      <c r="FZ270" s="48"/>
      <c r="GA270" s="48"/>
      <c r="GB270" s="48"/>
      <c r="GC270" s="48"/>
      <c r="GD270" s="48"/>
      <c r="GE270" s="48"/>
      <c r="GF270" s="48"/>
      <c r="GG270" s="48"/>
      <c r="GH270" s="2"/>
      <c r="GI270" s="2"/>
      <c r="GJ270" s="2"/>
      <c r="GK270" s="2"/>
      <c r="GL270" s="2"/>
      <c r="GM270" s="2"/>
    </row>
    <row r="271" ht="15.75" customHeight="1">
      <c r="A271" s="1"/>
      <c r="F271" s="2"/>
      <c r="G271" s="48"/>
      <c r="N271" s="29"/>
      <c r="O271" s="30"/>
      <c r="P271" s="30"/>
      <c r="Q271" s="30"/>
      <c r="R271" s="30"/>
      <c r="S271" s="30"/>
      <c r="T271" s="30"/>
      <c r="U271" s="30"/>
      <c r="V271" s="30"/>
      <c r="W271" s="30"/>
      <c r="X271" s="30"/>
      <c r="Y271" s="30"/>
      <c r="Z271" s="30"/>
      <c r="AA271" s="30"/>
      <c r="AB271" s="30"/>
      <c r="AC271" s="30"/>
      <c r="AD271" s="30"/>
      <c r="AE271" s="30"/>
      <c r="AF271" s="30"/>
      <c r="AG271" s="30"/>
      <c r="AH271" s="33"/>
      <c r="AI271" s="29"/>
      <c r="AJ271" s="30"/>
      <c r="AK271" s="30"/>
      <c r="AL271" s="30"/>
      <c r="AM271" s="30"/>
      <c r="AN271" s="30"/>
      <c r="AO271" s="30"/>
      <c r="AP271" s="30"/>
      <c r="AQ271" s="30"/>
      <c r="AR271" s="30"/>
      <c r="AS271" s="30"/>
      <c r="AT271" s="30"/>
      <c r="AU271" s="30"/>
      <c r="AV271" s="30"/>
      <c r="AW271" s="30"/>
      <c r="AX271" s="30"/>
      <c r="AY271" s="30"/>
      <c r="AZ271" s="30"/>
      <c r="BA271" s="30"/>
      <c r="BB271" s="30"/>
      <c r="BC271" s="33"/>
      <c r="BD271" s="130"/>
      <c r="BE271" s="33"/>
      <c r="BF271" s="33"/>
      <c r="BG271" s="33"/>
      <c r="BH271" s="33"/>
      <c r="BI271" s="33"/>
      <c r="BJ271" s="33"/>
      <c r="BK271" s="33"/>
      <c r="BL271" s="33"/>
      <c r="BM271" s="33"/>
      <c r="BN271" s="33"/>
      <c r="BO271" s="33"/>
      <c r="BP271" s="33"/>
      <c r="BQ271" s="35"/>
      <c r="BR271" s="131"/>
      <c r="BS271" s="132"/>
      <c r="BT271" s="133"/>
      <c r="BU271" s="39"/>
      <c r="BV271" s="41"/>
      <c r="BW271" s="41"/>
      <c r="BX271" s="41"/>
      <c r="BY271" s="41"/>
      <c r="BZ271" s="41"/>
      <c r="CA271" s="104"/>
      <c r="CB271" s="104"/>
      <c r="CC271" s="104"/>
      <c r="CD271" s="104"/>
      <c r="CE271" s="104"/>
      <c r="CF271" s="104"/>
      <c r="CG271" s="104"/>
      <c r="CH271" s="104"/>
      <c r="CI271" s="104"/>
      <c r="CJ271" s="41"/>
      <c r="CK271" s="41"/>
      <c r="CL271" s="41"/>
      <c r="CM271" s="29"/>
      <c r="CN271" s="30"/>
      <c r="CQ271" s="81"/>
      <c r="CR271" s="81"/>
      <c r="CY271" s="126"/>
      <c r="CZ271" s="126"/>
      <c r="DB271" s="126"/>
      <c r="DC271" s="126"/>
      <c r="DE271" s="48"/>
      <c r="DG271" s="48"/>
      <c r="DI271" s="48"/>
      <c r="DK271" s="48"/>
      <c r="DM271" s="48"/>
      <c r="DO271" s="48"/>
      <c r="DQ271" s="48"/>
      <c r="DS271" s="48"/>
      <c r="DU271" s="48"/>
      <c r="DW271" s="48"/>
      <c r="DY271" s="48"/>
      <c r="EA271" s="48"/>
      <c r="EB271" s="81"/>
      <c r="EC271" s="48"/>
      <c r="EE271" s="48"/>
      <c r="EG271" s="48"/>
      <c r="EH271" s="81"/>
      <c r="EI271" s="48"/>
      <c r="EJ271" s="48"/>
      <c r="EK271" s="48"/>
      <c r="EL271" s="48"/>
      <c r="EM271" s="48"/>
      <c r="EN271" s="48"/>
      <c r="EO271" s="48"/>
      <c r="EP271" s="48"/>
      <c r="EQ271" s="48"/>
      <c r="ER271" s="48"/>
      <c r="ES271" s="48"/>
      <c r="ET271" s="48"/>
      <c r="EU271" s="48"/>
      <c r="EV271" s="48"/>
      <c r="EW271" s="48"/>
      <c r="EX271" s="48"/>
      <c r="EY271" s="48"/>
      <c r="EZ271" s="48"/>
      <c r="FA271" s="48"/>
      <c r="FB271" s="48"/>
      <c r="FC271" s="48"/>
      <c r="FD271" s="48"/>
      <c r="FE271" s="48"/>
      <c r="FF271" s="48"/>
      <c r="FG271" s="48"/>
      <c r="FH271" s="48"/>
      <c r="FI271" s="48"/>
      <c r="FJ271" s="48"/>
      <c r="FK271" s="48"/>
      <c r="FL271" s="48"/>
      <c r="FM271" s="48"/>
      <c r="FN271" s="48"/>
      <c r="FO271" s="48"/>
      <c r="FP271" s="48"/>
      <c r="FQ271" s="48"/>
      <c r="FR271" s="48"/>
      <c r="FS271" s="48"/>
      <c r="FT271" s="48"/>
      <c r="FU271" s="48"/>
      <c r="FV271" s="48"/>
      <c r="FW271" s="48"/>
      <c r="FX271" s="48"/>
      <c r="FY271" s="48"/>
      <c r="FZ271" s="48"/>
      <c r="GA271" s="48"/>
      <c r="GB271" s="48"/>
      <c r="GC271" s="48"/>
      <c r="GD271" s="48"/>
      <c r="GE271" s="48"/>
      <c r="GF271" s="48"/>
      <c r="GG271" s="48"/>
      <c r="GH271" s="2"/>
      <c r="GI271" s="2"/>
      <c r="GJ271" s="2"/>
      <c r="GK271" s="2"/>
      <c r="GL271" s="2"/>
      <c r="GM271" s="2"/>
    </row>
    <row r="272" ht="15.75" customHeight="1">
      <c r="A272" s="1"/>
      <c r="F272" s="2"/>
      <c r="G272" s="48"/>
      <c r="N272" s="29"/>
      <c r="O272" s="30"/>
      <c r="P272" s="30"/>
      <c r="Q272" s="30"/>
      <c r="R272" s="30"/>
      <c r="S272" s="30"/>
      <c r="T272" s="30"/>
      <c r="U272" s="30"/>
      <c r="V272" s="30"/>
      <c r="W272" s="30"/>
      <c r="X272" s="30"/>
      <c r="Y272" s="30"/>
      <c r="Z272" s="30"/>
      <c r="AA272" s="30"/>
      <c r="AB272" s="30"/>
      <c r="AC272" s="30"/>
      <c r="AD272" s="30"/>
      <c r="AE272" s="30"/>
      <c r="AF272" s="30"/>
      <c r="AG272" s="30"/>
      <c r="AH272" s="33"/>
      <c r="AI272" s="29"/>
      <c r="AJ272" s="30"/>
      <c r="AK272" s="30"/>
      <c r="AL272" s="30"/>
      <c r="AM272" s="30"/>
      <c r="AN272" s="30"/>
      <c r="AO272" s="30"/>
      <c r="AP272" s="30"/>
      <c r="AQ272" s="30"/>
      <c r="AR272" s="30"/>
      <c r="AS272" s="30"/>
      <c r="AT272" s="30"/>
      <c r="AU272" s="30"/>
      <c r="AV272" s="30"/>
      <c r="AW272" s="30"/>
      <c r="AX272" s="30"/>
      <c r="AY272" s="30"/>
      <c r="AZ272" s="30"/>
      <c r="BA272" s="30"/>
      <c r="BB272" s="30"/>
      <c r="BC272" s="33"/>
      <c r="BD272" s="130"/>
      <c r="BE272" s="33"/>
      <c r="BF272" s="33"/>
      <c r="BG272" s="33"/>
      <c r="BH272" s="33"/>
      <c r="BI272" s="33"/>
      <c r="BJ272" s="33"/>
      <c r="BK272" s="33"/>
      <c r="BL272" s="33"/>
      <c r="BM272" s="33"/>
      <c r="BN272" s="33"/>
      <c r="BO272" s="33"/>
      <c r="BP272" s="33"/>
      <c r="BQ272" s="35"/>
      <c r="BR272" s="131"/>
      <c r="BS272" s="132"/>
      <c r="BT272" s="133"/>
      <c r="BU272" s="39"/>
      <c r="BV272" s="41"/>
      <c r="BW272" s="41"/>
      <c r="BX272" s="41"/>
      <c r="BY272" s="41"/>
      <c r="BZ272" s="41"/>
      <c r="CA272" s="104"/>
      <c r="CB272" s="104"/>
      <c r="CC272" s="104"/>
      <c r="CD272" s="104"/>
      <c r="CE272" s="104"/>
      <c r="CF272" s="104"/>
      <c r="CG272" s="104"/>
      <c r="CH272" s="104"/>
      <c r="CI272" s="104"/>
      <c r="CJ272" s="41"/>
      <c r="CK272" s="41"/>
      <c r="CL272" s="41"/>
      <c r="CM272" s="29"/>
      <c r="CN272" s="30"/>
      <c r="CQ272" s="81"/>
      <c r="CR272" s="81"/>
      <c r="CY272" s="126"/>
      <c r="CZ272" s="126"/>
      <c r="DB272" s="126"/>
      <c r="DC272" s="126"/>
      <c r="DE272" s="48"/>
      <c r="DG272" s="48"/>
      <c r="DI272" s="48"/>
      <c r="DK272" s="48"/>
      <c r="DM272" s="48"/>
      <c r="DO272" s="48"/>
      <c r="DQ272" s="48"/>
      <c r="DS272" s="48"/>
      <c r="DU272" s="48"/>
      <c r="DW272" s="48"/>
      <c r="DY272" s="48"/>
      <c r="EA272" s="48"/>
      <c r="EB272" s="81"/>
      <c r="EC272" s="48"/>
      <c r="EE272" s="48"/>
      <c r="EG272" s="48"/>
      <c r="EH272" s="81"/>
      <c r="EI272" s="48"/>
      <c r="EJ272" s="48"/>
      <c r="EK272" s="48"/>
      <c r="EL272" s="48"/>
      <c r="EM272" s="48"/>
      <c r="EN272" s="48"/>
      <c r="EO272" s="48"/>
      <c r="EP272" s="48"/>
      <c r="EQ272" s="48"/>
      <c r="ER272" s="48"/>
      <c r="ES272" s="48"/>
      <c r="ET272" s="48"/>
      <c r="EU272" s="48"/>
      <c r="EV272" s="48"/>
      <c r="EW272" s="48"/>
      <c r="EX272" s="48"/>
      <c r="EY272" s="48"/>
      <c r="EZ272" s="48"/>
      <c r="FA272" s="48"/>
      <c r="FB272" s="48"/>
      <c r="FC272" s="48"/>
      <c r="FD272" s="48"/>
      <c r="FE272" s="48"/>
      <c r="FF272" s="48"/>
      <c r="FG272" s="48"/>
      <c r="FH272" s="48"/>
      <c r="FI272" s="48"/>
      <c r="FJ272" s="48"/>
      <c r="FK272" s="48"/>
      <c r="FL272" s="48"/>
      <c r="FM272" s="48"/>
      <c r="FN272" s="48"/>
      <c r="FO272" s="48"/>
      <c r="FP272" s="48"/>
      <c r="FQ272" s="48"/>
      <c r="FR272" s="48"/>
      <c r="FS272" s="48"/>
      <c r="FT272" s="48"/>
      <c r="FU272" s="48"/>
      <c r="FV272" s="48"/>
      <c r="FW272" s="48"/>
      <c r="FX272" s="48"/>
      <c r="FY272" s="48"/>
      <c r="FZ272" s="48"/>
      <c r="GA272" s="48"/>
      <c r="GB272" s="48"/>
      <c r="GC272" s="48"/>
      <c r="GD272" s="48"/>
      <c r="GE272" s="48"/>
      <c r="GF272" s="48"/>
      <c r="GG272" s="48"/>
      <c r="GH272" s="2"/>
      <c r="GI272" s="2"/>
      <c r="GJ272" s="2"/>
      <c r="GK272" s="2"/>
      <c r="GL272" s="2"/>
      <c r="GM272" s="2"/>
    </row>
    <row r="273" ht="15.75" customHeight="1">
      <c r="A273" s="1"/>
      <c r="F273" s="2"/>
      <c r="G273" s="48"/>
      <c r="N273" s="29"/>
      <c r="O273" s="30"/>
      <c r="P273" s="30"/>
      <c r="Q273" s="30"/>
      <c r="R273" s="30"/>
      <c r="S273" s="30"/>
      <c r="T273" s="30"/>
      <c r="U273" s="30"/>
      <c r="V273" s="30"/>
      <c r="W273" s="30"/>
      <c r="X273" s="30"/>
      <c r="Y273" s="30"/>
      <c r="Z273" s="30"/>
      <c r="AA273" s="30"/>
      <c r="AB273" s="30"/>
      <c r="AC273" s="30"/>
      <c r="AD273" s="30"/>
      <c r="AE273" s="30"/>
      <c r="AF273" s="30"/>
      <c r="AG273" s="30"/>
      <c r="AH273" s="33"/>
      <c r="AI273" s="29"/>
      <c r="AJ273" s="30"/>
      <c r="AK273" s="30"/>
      <c r="AL273" s="30"/>
      <c r="AM273" s="30"/>
      <c r="AN273" s="30"/>
      <c r="AO273" s="30"/>
      <c r="AP273" s="30"/>
      <c r="AQ273" s="30"/>
      <c r="AR273" s="30"/>
      <c r="AS273" s="30"/>
      <c r="AT273" s="30"/>
      <c r="AU273" s="30"/>
      <c r="AV273" s="30"/>
      <c r="AW273" s="30"/>
      <c r="AX273" s="30"/>
      <c r="AY273" s="30"/>
      <c r="AZ273" s="30"/>
      <c r="BA273" s="30"/>
      <c r="BB273" s="30"/>
      <c r="BC273" s="33"/>
      <c r="BD273" s="130"/>
      <c r="BE273" s="33"/>
      <c r="BF273" s="33"/>
      <c r="BG273" s="33"/>
      <c r="BH273" s="33"/>
      <c r="BI273" s="33"/>
      <c r="BJ273" s="33"/>
      <c r="BK273" s="33"/>
      <c r="BL273" s="33"/>
      <c r="BM273" s="33"/>
      <c r="BN273" s="33"/>
      <c r="BO273" s="33"/>
      <c r="BP273" s="33"/>
      <c r="BQ273" s="35"/>
      <c r="BR273" s="131"/>
      <c r="BS273" s="132"/>
      <c r="BT273" s="133"/>
      <c r="BU273" s="39"/>
      <c r="BV273" s="41"/>
      <c r="BW273" s="41"/>
      <c r="BX273" s="41"/>
      <c r="BY273" s="41"/>
      <c r="BZ273" s="41"/>
      <c r="CA273" s="104"/>
      <c r="CB273" s="104"/>
      <c r="CC273" s="104"/>
      <c r="CD273" s="104"/>
      <c r="CE273" s="104"/>
      <c r="CF273" s="104"/>
      <c r="CG273" s="104"/>
      <c r="CH273" s="104"/>
      <c r="CI273" s="104"/>
      <c r="CJ273" s="41"/>
      <c r="CK273" s="41"/>
      <c r="CL273" s="41"/>
      <c r="CM273" s="29"/>
      <c r="CN273" s="30"/>
      <c r="CQ273" s="81"/>
      <c r="CR273" s="81"/>
      <c r="CY273" s="126"/>
      <c r="CZ273" s="126"/>
      <c r="DB273" s="126"/>
      <c r="DC273" s="126"/>
      <c r="DE273" s="48"/>
      <c r="DG273" s="48"/>
      <c r="DI273" s="48"/>
      <c r="DK273" s="48"/>
      <c r="DM273" s="48"/>
      <c r="DO273" s="48"/>
      <c r="DQ273" s="48"/>
      <c r="DS273" s="48"/>
      <c r="DU273" s="48"/>
      <c r="DW273" s="48"/>
      <c r="DY273" s="48"/>
      <c r="EA273" s="48"/>
      <c r="EB273" s="81"/>
      <c r="EC273" s="48"/>
      <c r="EE273" s="48"/>
      <c r="EG273" s="48"/>
      <c r="EH273" s="81"/>
      <c r="EI273" s="48"/>
      <c r="EJ273" s="48"/>
      <c r="EK273" s="48"/>
      <c r="EL273" s="48"/>
      <c r="EM273" s="48"/>
      <c r="EN273" s="48"/>
      <c r="EO273" s="48"/>
      <c r="EP273" s="48"/>
      <c r="EQ273" s="48"/>
      <c r="ER273" s="48"/>
      <c r="ES273" s="48"/>
      <c r="ET273" s="48"/>
      <c r="EU273" s="48"/>
      <c r="EV273" s="48"/>
      <c r="EW273" s="48"/>
      <c r="EX273" s="48"/>
      <c r="EY273" s="48"/>
      <c r="EZ273" s="48"/>
      <c r="FA273" s="48"/>
      <c r="FB273" s="48"/>
      <c r="FC273" s="48"/>
      <c r="FD273" s="48"/>
      <c r="FE273" s="48"/>
      <c r="FF273" s="48"/>
      <c r="FG273" s="48"/>
      <c r="FH273" s="48"/>
      <c r="FI273" s="48"/>
      <c r="FJ273" s="48"/>
      <c r="FK273" s="48"/>
      <c r="FL273" s="48"/>
      <c r="FM273" s="48"/>
      <c r="FN273" s="48"/>
      <c r="FO273" s="48"/>
      <c r="FP273" s="48"/>
      <c r="FQ273" s="48"/>
      <c r="FR273" s="48"/>
      <c r="FS273" s="48"/>
      <c r="FT273" s="48"/>
      <c r="FU273" s="48"/>
      <c r="FV273" s="48"/>
      <c r="FW273" s="48"/>
      <c r="FX273" s="48"/>
      <c r="FY273" s="48"/>
      <c r="FZ273" s="48"/>
      <c r="GA273" s="48"/>
      <c r="GB273" s="48"/>
      <c r="GC273" s="48"/>
      <c r="GD273" s="48"/>
      <c r="GE273" s="48"/>
      <c r="GF273" s="48"/>
      <c r="GG273" s="48"/>
      <c r="GH273" s="2"/>
      <c r="GI273" s="2"/>
      <c r="GJ273" s="2"/>
      <c r="GK273" s="2"/>
      <c r="GL273" s="2"/>
      <c r="GM273" s="2"/>
    </row>
    <row r="274" ht="15.75" customHeight="1">
      <c r="A274" s="1"/>
      <c r="F274" s="2"/>
      <c r="G274" s="48"/>
      <c r="N274" s="29"/>
      <c r="O274" s="30"/>
      <c r="P274" s="30"/>
      <c r="Q274" s="30"/>
      <c r="R274" s="30"/>
      <c r="S274" s="30"/>
      <c r="T274" s="30"/>
      <c r="U274" s="30"/>
      <c r="V274" s="30"/>
      <c r="W274" s="30"/>
      <c r="X274" s="30"/>
      <c r="Y274" s="30"/>
      <c r="Z274" s="30"/>
      <c r="AA274" s="30"/>
      <c r="AB274" s="30"/>
      <c r="AC274" s="30"/>
      <c r="AD274" s="30"/>
      <c r="AE274" s="30"/>
      <c r="AF274" s="30"/>
      <c r="AG274" s="30"/>
      <c r="AH274" s="33"/>
      <c r="AI274" s="29"/>
      <c r="AJ274" s="30"/>
      <c r="AK274" s="30"/>
      <c r="AL274" s="30"/>
      <c r="AM274" s="30"/>
      <c r="AN274" s="30"/>
      <c r="AO274" s="30"/>
      <c r="AP274" s="30"/>
      <c r="AQ274" s="30"/>
      <c r="AR274" s="30"/>
      <c r="AS274" s="30"/>
      <c r="AT274" s="30"/>
      <c r="AU274" s="30"/>
      <c r="AV274" s="30"/>
      <c r="AW274" s="30"/>
      <c r="AX274" s="30"/>
      <c r="AY274" s="30"/>
      <c r="AZ274" s="30"/>
      <c r="BA274" s="30"/>
      <c r="BB274" s="30"/>
      <c r="BC274" s="33"/>
      <c r="BD274" s="130"/>
      <c r="BE274" s="33"/>
      <c r="BF274" s="33"/>
      <c r="BG274" s="33"/>
      <c r="BH274" s="33"/>
      <c r="BI274" s="33"/>
      <c r="BJ274" s="33"/>
      <c r="BK274" s="33"/>
      <c r="BL274" s="33"/>
      <c r="BM274" s="33"/>
      <c r="BN274" s="33"/>
      <c r="BO274" s="33"/>
      <c r="BP274" s="33"/>
      <c r="BQ274" s="35"/>
      <c r="BR274" s="131"/>
      <c r="BS274" s="132"/>
      <c r="BT274" s="133"/>
      <c r="BU274" s="39"/>
      <c r="BV274" s="41"/>
      <c r="BW274" s="41"/>
      <c r="BX274" s="41"/>
      <c r="BY274" s="41"/>
      <c r="BZ274" s="41"/>
      <c r="CA274" s="104"/>
      <c r="CB274" s="104"/>
      <c r="CC274" s="104"/>
      <c r="CD274" s="104"/>
      <c r="CE274" s="104"/>
      <c r="CF274" s="104"/>
      <c r="CG274" s="104"/>
      <c r="CH274" s="104"/>
      <c r="CI274" s="104"/>
      <c r="CJ274" s="41"/>
      <c r="CK274" s="41"/>
      <c r="CL274" s="41"/>
      <c r="CM274" s="29"/>
      <c r="CN274" s="30"/>
      <c r="CQ274" s="81"/>
      <c r="CR274" s="81"/>
      <c r="CY274" s="126"/>
      <c r="CZ274" s="126"/>
      <c r="DB274" s="126"/>
      <c r="DC274" s="126"/>
      <c r="DE274" s="48"/>
      <c r="DG274" s="48"/>
      <c r="DI274" s="48"/>
      <c r="DK274" s="48"/>
      <c r="DM274" s="48"/>
      <c r="DO274" s="48"/>
      <c r="DQ274" s="48"/>
      <c r="DS274" s="48"/>
      <c r="DU274" s="48"/>
      <c r="DW274" s="48"/>
      <c r="DY274" s="48"/>
      <c r="EA274" s="48"/>
      <c r="EB274" s="81"/>
      <c r="EC274" s="48"/>
      <c r="EE274" s="48"/>
      <c r="EG274" s="48"/>
      <c r="EH274" s="81"/>
      <c r="EI274" s="48"/>
      <c r="EJ274" s="48"/>
      <c r="EK274" s="48"/>
      <c r="EL274" s="48"/>
      <c r="EM274" s="48"/>
      <c r="EN274" s="48"/>
      <c r="EO274" s="48"/>
      <c r="EP274" s="48"/>
      <c r="EQ274" s="48"/>
      <c r="ER274" s="48"/>
      <c r="ES274" s="48"/>
      <c r="ET274" s="48"/>
      <c r="EU274" s="48"/>
      <c r="EV274" s="48"/>
      <c r="EW274" s="48"/>
      <c r="EX274" s="48"/>
      <c r="EY274" s="48"/>
      <c r="EZ274" s="48"/>
      <c r="FA274" s="48"/>
      <c r="FB274" s="48"/>
      <c r="FC274" s="48"/>
      <c r="FD274" s="48"/>
      <c r="FE274" s="48"/>
      <c r="FF274" s="48"/>
      <c r="FG274" s="48"/>
      <c r="FH274" s="48"/>
      <c r="FI274" s="48"/>
      <c r="FJ274" s="48"/>
      <c r="FK274" s="48"/>
      <c r="FL274" s="48"/>
      <c r="FM274" s="48"/>
      <c r="FN274" s="48"/>
      <c r="FO274" s="48"/>
      <c r="FP274" s="48"/>
      <c r="FQ274" s="48"/>
      <c r="FR274" s="48"/>
      <c r="FS274" s="48"/>
      <c r="FT274" s="48"/>
      <c r="FU274" s="48"/>
      <c r="FV274" s="48"/>
      <c r="FW274" s="48"/>
      <c r="FX274" s="48"/>
      <c r="FY274" s="48"/>
      <c r="FZ274" s="48"/>
      <c r="GA274" s="48"/>
      <c r="GB274" s="48"/>
      <c r="GC274" s="48"/>
      <c r="GD274" s="48"/>
      <c r="GE274" s="48"/>
      <c r="GF274" s="48"/>
      <c r="GG274" s="48"/>
      <c r="GH274" s="2"/>
      <c r="GI274" s="2"/>
      <c r="GJ274" s="2"/>
      <c r="GK274" s="2"/>
      <c r="GL274" s="2"/>
      <c r="GM274" s="2"/>
    </row>
    <row r="275" ht="15.75" customHeight="1">
      <c r="A275" s="1"/>
      <c r="F275" s="2"/>
      <c r="G275" s="48"/>
      <c r="N275" s="29"/>
      <c r="O275" s="30"/>
      <c r="P275" s="30"/>
      <c r="Q275" s="30"/>
      <c r="R275" s="30"/>
      <c r="S275" s="30"/>
      <c r="T275" s="30"/>
      <c r="U275" s="30"/>
      <c r="V275" s="30"/>
      <c r="W275" s="30"/>
      <c r="X275" s="30"/>
      <c r="Y275" s="30"/>
      <c r="Z275" s="30"/>
      <c r="AA275" s="30"/>
      <c r="AB275" s="30"/>
      <c r="AC275" s="30"/>
      <c r="AD275" s="30"/>
      <c r="AE275" s="30"/>
      <c r="AF275" s="30"/>
      <c r="AG275" s="30"/>
      <c r="AH275" s="33"/>
      <c r="AI275" s="29"/>
      <c r="AJ275" s="30"/>
      <c r="AK275" s="30"/>
      <c r="AL275" s="30"/>
      <c r="AM275" s="30"/>
      <c r="AN275" s="30"/>
      <c r="AO275" s="30"/>
      <c r="AP275" s="30"/>
      <c r="AQ275" s="30"/>
      <c r="AR275" s="30"/>
      <c r="AS275" s="30"/>
      <c r="AT275" s="30"/>
      <c r="AU275" s="30"/>
      <c r="AV275" s="30"/>
      <c r="AW275" s="30"/>
      <c r="AX275" s="30"/>
      <c r="AY275" s="30"/>
      <c r="AZ275" s="30"/>
      <c r="BA275" s="30"/>
      <c r="BB275" s="30"/>
      <c r="BC275" s="33"/>
      <c r="BD275" s="130"/>
      <c r="BE275" s="33"/>
      <c r="BF275" s="33"/>
      <c r="BG275" s="33"/>
      <c r="BH275" s="33"/>
      <c r="BI275" s="33"/>
      <c r="BJ275" s="33"/>
      <c r="BK275" s="33"/>
      <c r="BL275" s="33"/>
      <c r="BM275" s="33"/>
      <c r="BN275" s="33"/>
      <c r="BO275" s="33"/>
      <c r="BP275" s="33"/>
      <c r="BQ275" s="35"/>
      <c r="BR275" s="131"/>
      <c r="BS275" s="132"/>
      <c r="BT275" s="133"/>
      <c r="BU275" s="39"/>
      <c r="BV275" s="41"/>
      <c r="BW275" s="41"/>
      <c r="BX275" s="41"/>
      <c r="BY275" s="41"/>
      <c r="BZ275" s="41"/>
      <c r="CA275" s="104"/>
      <c r="CB275" s="104"/>
      <c r="CC275" s="104"/>
      <c r="CD275" s="104"/>
      <c r="CE275" s="104"/>
      <c r="CF275" s="104"/>
      <c r="CG275" s="104"/>
      <c r="CH275" s="104"/>
      <c r="CI275" s="104"/>
      <c r="CJ275" s="41"/>
      <c r="CK275" s="41"/>
      <c r="CL275" s="41"/>
      <c r="CM275" s="29"/>
      <c r="CN275" s="30"/>
      <c r="CQ275" s="81"/>
      <c r="CR275" s="81"/>
      <c r="CY275" s="126"/>
      <c r="CZ275" s="126"/>
      <c r="DB275" s="126"/>
      <c r="DC275" s="126"/>
      <c r="DE275" s="48"/>
      <c r="DG275" s="48"/>
      <c r="DI275" s="48"/>
      <c r="DK275" s="48"/>
      <c r="DM275" s="48"/>
      <c r="DO275" s="48"/>
      <c r="DQ275" s="48"/>
      <c r="DS275" s="48"/>
      <c r="DU275" s="48"/>
      <c r="DW275" s="48"/>
      <c r="DY275" s="48"/>
      <c r="EA275" s="48"/>
      <c r="EB275" s="81"/>
      <c r="EC275" s="48"/>
      <c r="EE275" s="48"/>
      <c r="EG275" s="48"/>
      <c r="EH275" s="81"/>
      <c r="EI275" s="48"/>
      <c r="EJ275" s="48"/>
      <c r="EK275" s="48"/>
      <c r="EL275" s="48"/>
      <c r="EM275" s="48"/>
      <c r="EN275" s="48"/>
      <c r="EO275" s="48"/>
      <c r="EP275" s="48"/>
      <c r="EQ275" s="48"/>
      <c r="ER275" s="48"/>
      <c r="ES275" s="48"/>
      <c r="ET275" s="48"/>
      <c r="EU275" s="48"/>
      <c r="EV275" s="48"/>
      <c r="EW275" s="48"/>
      <c r="EX275" s="48"/>
      <c r="EY275" s="48"/>
      <c r="EZ275" s="48"/>
      <c r="FA275" s="48"/>
      <c r="FB275" s="48"/>
      <c r="FC275" s="48"/>
      <c r="FD275" s="48"/>
      <c r="FE275" s="48"/>
      <c r="FF275" s="48"/>
      <c r="FG275" s="48"/>
      <c r="FH275" s="48"/>
      <c r="FI275" s="48"/>
      <c r="FJ275" s="48"/>
      <c r="FK275" s="48"/>
      <c r="FL275" s="48"/>
      <c r="FM275" s="48"/>
      <c r="FN275" s="48"/>
      <c r="FO275" s="48"/>
      <c r="FP275" s="48"/>
      <c r="FQ275" s="48"/>
      <c r="FR275" s="48"/>
      <c r="FS275" s="48"/>
      <c r="FT275" s="48"/>
      <c r="FU275" s="48"/>
      <c r="FV275" s="48"/>
      <c r="FW275" s="48"/>
      <c r="FX275" s="48"/>
      <c r="FY275" s="48"/>
      <c r="FZ275" s="48"/>
      <c r="GA275" s="48"/>
      <c r="GB275" s="48"/>
      <c r="GC275" s="48"/>
      <c r="GD275" s="48"/>
      <c r="GE275" s="48"/>
      <c r="GF275" s="48"/>
      <c r="GG275" s="48"/>
      <c r="GH275" s="2"/>
      <c r="GI275" s="2"/>
      <c r="GJ275" s="2"/>
      <c r="GK275" s="2"/>
      <c r="GL275" s="2"/>
      <c r="GM275" s="2"/>
    </row>
    <row r="276" ht="15.75" customHeight="1">
      <c r="A276" s="1"/>
      <c r="F276" s="2"/>
      <c r="G276" s="48"/>
      <c r="N276" s="29"/>
      <c r="O276" s="30"/>
      <c r="P276" s="30"/>
      <c r="Q276" s="30"/>
      <c r="R276" s="30"/>
      <c r="S276" s="30"/>
      <c r="T276" s="30"/>
      <c r="U276" s="30"/>
      <c r="V276" s="30"/>
      <c r="W276" s="30"/>
      <c r="X276" s="30"/>
      <c r="Y276" s="30"/>
      <c r="Z276" s="30"/>
      <c r="AA276" s="30"/>
      <c r="AB276" s="30"/>
      <c r="AC276" s="30"/>
      <c r="AD276" s="30"/>
      <c r="AE276" s="30"/>
      <c r="AF276" s="30"/>
      <c r="AG276" s="30"/>
      <c r="AH276" s="33"/>
      <c r="AI276" s="29"/>
      <c r="AJ276" s="30"/>
      <c r="AK276" s="30"/>
      <c r="AL276" s="30"/>
      <c r="AM276" s="30"/>
      <c r="AN276" s="30"/>
      <c r="AO276" s="30"/>
      <c r="AP276" s="30"/>
      <c r="AQ276" s="30"/>
      <c r="AR276" s="30"/>
      <c r="AS276" s="30"/>
      <c r="AT276" s="30"/>
      <c r="AU276" s="30"/>
      <c r="AV276" s="30"/>
      <c r="AW276" s="30"/>
      <c r="AX276" s="30"/>
      <c r="AY276" s="30"/>
      <c r="AZ276" s="30"/>
      <c r="BA276" s="30"/>
      <c r="BB276" s="30"/>
      <c r="BC276" s="33"/>
      <c r="BD276" s="130"/>
      <c r="BE276" s="33"/>
      <c r="BF276" s="33"/>
      <c r="BG276" s="33"/>
      <c r="BH276" s="33"/>
      <c r="BI276" s="33"/>
      <c r="BJ276" s="33"/>
      <c r="BK276" s="33"/>
      <c r="BL276" s="33"/>
      <c r="BM276" s="33"/>
      <c r="BN276" s="33"/>
      <c r="BO276" s="33"/>
      <c r="BP276" s="33"/>
      <c r="BQ276" s="35"/>
      <c r="BR276" s="131"/>
      <c r="BS276" s="132"/>
      <c r="BT276" s="133"/>
      <c r="BU276" s="39"/>
      <c r="BV276" s="41"/>
      <c r="BW276" s="41"/>
      <c r="BX276" s="41"/>
      <c r="BY276" s="41"/>
      <c r="BZ276" s="41"/>
      <c r="CA276" s="104"/>
      <c r="CB276" s="104"/>
      <c r="CC276" s="104"/>
      <c r="CD276" s="104"/>
      <c r="CE276" s="104"/>
      <c r="CF276" s="104"/>
      <c r="CG276" s="104"/>
      <c r="CH276" s="104"/>
      <c r="CI276" s="104"/>
      <c r="CJ276" s="41"/>
      <c r="CK276" s="41"/>
      <c r="CL276" s="41"/>
      <c r="CM276" s="29"/>
      <c r="CN276" s="30"/>
      <c r="CQ276" s="81"/>
      <c r="CR276" s="81"/>
      <c r="CY276" s="126"/>
      <c r="CZ276" s="126"/>
      <c r="DB276" s="126"/>
      <c r="DC276" s="126"/>
      <c r="DE276" s="48"/>
      <c r="DG276" s="48"/>
      <c r="DI276" s="48"/>
      <c r="DK276" s="48"/>
      <c r="DM276" s="48"/>
      <c r="DO276" s="48"/>
      <c r="DQ276" s="48"/>
      <c r="DS276" s="48"/>
      <c r="DU276" s="48"/>
      <c r="DW276" s="48"/>
      <c r="DY276" s="48"/>
      <c r="EA276" s="48"/>
      <c r="EB276" s="81"/>
      <c r="EC276" s="48"/>
      <c r="EE276" s="48"/>
      <c r="EG276" s="48"/>
      <c r="EH276" s="81"/>
      <c r="EI276" s="48"/>
      <c r="EJ276" s="48"/>
      <c r="EK276" s="48"/>
      <c r="EL276" s="48"/>
      <c r="EM276" s="48"/>
      <c r="EN276" s="48"/>
      <c r="EO276" s="48"/>
      <c r="EP276" s="48"/>
      <c r="EQ276" s="48"/>
      <c r="ER276" s="48"/>
      <c r="ES276" s="48"/>
      <c r="ET276" s="48"/>
      <c r="EU276" s="48"/>
      <c r="EV276" s="48"/>
      <c r="EW276" s="48"/>
      <c r="EX276" s="48"/>
      <c r="EY276" s="48"/>
      <c r="EZ276" s="48"/>
      <c r="FA276" s="48"/>
      <c r="FB276" s="48"/>
      <c r="FC276" s="48"/>
      <c r="FD276" s="48"/>
      <c r="FE276" s="48"/>
      <c r="FF276" s="48"/>
      <c r="FG276" s="48"/>
      <c r="FH276" s="48"/>
      <c r="FI276" s="48"/>
      <c r="FJ276" s="48"/>
      <c r="FK276" s="48"/>
      <c r="FL276" s="48"/>
      <c r="FM276" s="48"/>
      <c r="FN276" s="48"/>
      <c r="FO276" s="48"/>
      <c r="FP276" s="48"/>
      <c r="FQ276" s="48"/>
      <c r="FR276" s="48"/>
      <c r="FS276" s="48"/>
      <c r="FT276" s="48"/>
      <c r="FU276" s="48"/>
      <c r="FV276" s="48"/>
      <c r="FW276" s="48"/>
      <c r="FX276" s="48"/>
      <c r="FY276" s="48"/>
      <c r="FZ276" s="48"/>
      <c r="GA276" s="48"/>
      <c r="GB276" s="48"/>
      <c r="GC276" s="48"/>
      <c r="GD276" s="48"/>
      <c r="GE276" s="48"/>
      <c r="GF276" s="48"/>
      <c r="GG276" s="48"/>
      <c r="GH276" s="2"/>
      <c r="GI276" s="2"/>
      <c r="GJ276" s="2"/>
      <c r="GK276" s="2"/>
      <c r="GL276" s="2"/>
      <c r="GM276" s="2"/>
    </row>
    <row r="277" ht="15.75" customHeight="1">
      <c r="A277" s="1"/>
      <c r="F277" s="2"/>
      <c r="G277" s="48"/>
      <c r="N277" s="29"/>
      <c r="O277" s="30"/>
      <c r="P277" s="30"/>
      <c r="Q277" s="30"/>
      <c r="R277" s="30"/>
      <c r="S277" s="30"/>
      <c r="T277" s="30"/>
      <c r="U277" s="30"/>
      <c r="V277" s="30"/>
      <c r="W277" s="30"/>
      <c r="X277" s="30"/>
      <c r="Y277" s="30"/>
      <c r="Z277" s="30"/>
      <c r="AA277" s="30"/>
      <c r="AB277" s="30"/>
      <c r="AC277" s="30"/>
      <c r="AD277" s="30"/>
      <c r="AE277" s="30"/>
      <c r="AF277" s="30"/>
      <c r="AG277" s="30"/>
      <c r="AH277" s="33"/>
      <c r="AI277" s="29"/>
      <c r="AJ277" s="30"/>
      <c r="AK277" s="30"/>
      <c r="AL277" s="30"/>
      <c r="AM277" s="30"/>
      <c r="AN277" s="30"/>
      <c r="AO277" s="30"/>
      <c r="AP277" s="30"/>
      <c r="AQ277" s="30"/>
      <c r="AR277" s="30"/>
      <c r="AS277" s="30"/>
      <c r="AT277" s="30"/>
      <c r="AU277" s="30"/>
      <c r="AV277" s="30"/>
      <c r="AW277" s="30"/>
      <c r="AX277" s="30"/>
      <c r="AY277" s="30"/>
      <c r="AZ277" s="30"/>
      <c r="BA277" s="30"/>
      <c r="BB277" s="30"/>
      <c r="BC277" s="33"/>
      <c r="BD277" s="130"/>
      <c r="BE277" s="33"/>
      <c r="BF277" s="33"/>
      <c r="BG277" s="33"/>
      <c r="BH277" s="33"/>
      <c r="BI277" s="33"/>
      <c r="BJ277" s="33"/>
      <c r="BK277" s="33"/>
      <c r="BL277" s="33"/>
      <c r="BM277" s="33"/>
      <c r="BN277" s="33"/>
      <c r="BO277" s="33"/>
      <c r="BP277" s="33"/>
      <c r="BQ277" s="35"/>
      <c r="BR277" s="131"/>
      <c r="BS277" s="132"/>
      <c r="BT277" s="133"/>
      <c r="BU277" s="39"/>
      <c r="BV277" s="41"/>
      <c r="BW277" s="41"/>
      <c r="BX277" s="41"/>
      <c r="BY277" s="41"/>
      <c r="BZ277" s="41"/>
      <c r="CA277" s="104"/>
      <c r="CB277" s="104"/>
      <c r="CC277" s="104"/>
      <c r="CD277" s="104"/>
      <c r="CE277" s="104"/>
      <c r="CF277" s="104"/>
      <c r="CG277" s="104"/>
      <c r="CH277" s="104"/>
      <c r="CI277" s="104"/>
      <c r="CJ277" s="41"/>
      <c r="CK277" s="41"/>
      <c r="CL277" s="41"/>
      <c r="CM277" s="29"/>
      <c r="CN277" s="30"/>
      <c r="CQ277" s="81"/>
      <c r="CR277" s="81"/>
      <c r="CY277" s="126"/>
      <c r="CZ277" s="126"/>
      <c r="DB277" s="126"/>
      <c r="DC277" s="126"/>
      <c r="DE277" s="48"/>
      <c r="DG277" s="48"/>
      <c r="DI277" s="48"/>
      <c r="DK277" s="48"/>
      <c r="DM277" s="48"/>
      <c r="DO277" s="48"/>
      <c r="DQ277" s="48"/>
      <c r="DS277" s="48"/>
      <c r="DU277" s="48"/>
      <c r="DW277" s="48"/>
      <c r="DY277" s="48"/>
      <c r="EA277" s="48"/>
      <c r="EB277" s="81"/>
      <c r="EC277" s="48"/>
      <c r="EE277" s="48"/>
      <c r="EG277" s="48"/>
      <c r="EH277" s="81"/>
      <c r="EI277" s="48"/>
      <c r="EJ277" s="48"/>
      <c r="EK277" s="48"/>
      <c r="EL277" s="48"/>
      <c r="EM277" s="48"/>
      <c r="EN277" s="48"/>
      <c r="EO277" s="48"/>
      <c r="EP277" s="48"/>
      <c r="EQ277" s="48"/>
      <c r="ER277" s="48"/>
      <c r="ES277" s="48"/>
      <c r="ET277" s="48"/>
      <c r="EU277" s="48"/>
      <c r="EV277" s="48"/>
      <c r="EW277" s="48"/>
      <c r="EX277" s="48"/>
      <c r="EY277" s="48"/>
      <c r="EZ277" s="48"/>
      <c r="FA277" s="48"/>
      <c r="FB277" s="48"/>
      <c r="FC277" s="48"/>
      <c r="FD277" s="48"/>
      <c r="FE277" s="48"/>
      <c r="FF277" s="48"/>
      <c r="FG277" s="48"/>
      <c r="FH277" s="48"/>
      <c r="FI277" s="48"/>
      <c r="FJ277" s="48"/>
      <c r="FK277" s="48"/>
      <c r="FL277" s="48"/>
      <c r="FM277" s="48"/>
      <c r="FN277" s="48"/>
      <c r="FO277" s="48"/>
      <c r="FP277" s="48"/>
      <c r="FQ277" s="48"/>
      <c r="FR277" s="48"/>
      <c r="FS277" s="48"/>
      <c r="FT277" s="48"/>
      <c r="FU277" s="48"/>
      <c r="FV277" s="48"/>
      <c r="FW277" s="48"/>
      <c r="FX277" s="48"/>
      <c r="FY277" s="48"/>
      <c r="FZ277" s="48"/>
      <c r="GA277" s="48"/>
      <c r="GB277" s="48"/>
      <c r="GC277" s="48"/>
      <c r="GD277" s="48"/>
      <c r="GE277" s="48"/>
      <c r="GF277" s="48"/>
      <c r="GG277" s="48"/>
      <c r="GH277" s="2"/>
      <c r="GI277" s="2"/>
      <c r="GJ277" s="2"/>
      <c r="GK277" s="2"/>
      <c r="GL277" s="2"/>
      <c r="GM277" s="2"/>
    </row>
    <row r="278" ht="15.75" customHeight="1">
      <c r="A278" s="1"/>
      <c r="F278" s="2"/>
      <c r="G278" s="48"/>
      <c r="N278" s="29"/>
      <c r="O278" s="30"/>
      <c r="P278" s="30"/>
      <c r="Q278" s="30"/>
      <c r="R278" s="30"/>
      <c r="S278" s="30"/>
      <c r="T278" s="30"/>
      <c r="U278" s="30"/>
      <c r="V278" s="30"/>
      <c r="W278" s="30"/>
      <c r="X278" s="30"/>
      <c r="Y278" s="30"/>
      <c r="Z278" s="30"/>
      <c r="AA278" s="30"/>
      <c r="AB278" s="30"/>
      <c r="AC278" s="30"/>
      <c r="AD278" s="30"/>
      <c r="AE278" s="30"/>
      <c r="AF278" s="30"/>
      <c r="AG278" s="30"/>
      <c r="AH278" s="33"/>
      <c r="AI278" s="29"/>
      <c r="AJ278" s="30"/>
      <c r="AK278" s="30"/>
      <c r="AL278" s="30"/>
      <c r="AM278" s="30"/>
      <c r="AN278" s="30"/>
      <c r="AO278" s="30"/>
      <c r="AP278" s="30"/>
      <c r="AQ278" s="30"/>
      <c r="AR278" s="30"/>
      <c r="AS278" s="30"/>
      <c r="AT278" s="30"/>
      <c r="AU278" s="30"/>
      <c r="AV278" s="30"/>
      <c r="AW278" s="30"/>
      <c r="AX278" s="30"/>
      <c r="AY278" s="30"/>
      <c r="AZ278" s="30"/>
      <c r="BA278" s="30"/>
      <c r="BB278" s="30"/>
      <c r="BC278" s="33"/>
      <c r="BD278" s="130"/>
      <c r="BE278" s="33"/>
      <c r="BF278" s="33"/>
      <c r="BG278" s="33"/>
      <c r="BH278" s="33"/>
      <c r="BI278" s="33"/>
      <c r="BJ278" s="33"/>
      <c r="BK278" s="33"/>
      <c r="BL278" s="33"/>
      <c r="BM278" s="33"/>
      <c r="BN278" s="33"/>
      <c r="BO278" s="33"/>
      <c r="BP278" s="33"/>
      <c r="BQ278" s="35"/>
      <c r="BR278" s="131"/>
      <c r="BS278" s="132"/>
      <c r="BT278" s="133"/>
      <c r="BU278" s="39"/>
      <c r="BV278" s="41"/>
      <c r="BW278" s="41"/>
      <c r="BX278" s="41"/>
      <c r="BY278" s="41"/>
      <c r="BZ278" s="41"/>
      <c r="CA278" s="104"/>
      <c r="CB278" s="104"/>
      <c r="CC278" s="104"/>
      <c r="CD278" s="104"/>
      <c r="CE278" s="104"/>
      <c r="CF278" s="104"/>
      <c r="CG278" s="104"/>
      <c r="CH278" s="104"/>
      <c r="CI278" s="104"/>
      <c r="CJ278" s="41"/>
      <c r="CK278" s="41"/>
      <c r="CL278" s="41"/>
      <c r="CM278" s="29"/>
      <c r="CN278" s="30"/>
      <c r="CQ278" s="81"/>
      <c r="CR278" s="81"/>
      <c r="CY278" s="126"/>
      <c r="CZ278" s="126"/>
      <c r="DB278" s="126"/>
      <c r="DC278" s="126"/>
      <c r="DE278" s="48"/>
      <c r="DG278" s="48"/>
      <c r="DI278" s="48"/>
      <c r="DK278" s="48"/>
      <c r="DM278" s="48"/>
      <c r="DO278" s="48"/>
      <c r="DQ278" s="48"/>
      <c r="DS278" s="48"/>
      <c r="DU278" s="48"/>
      <c r="DW278" s="48"/>
      <c r="DY278" s="48"/>
      <c r="EA278" s="48"/>
      <c r="EB278" s="81"/>
      <c r="EC278" s="48"/>
      <c r="EE278" s="48"/>
      <c r="EG278" s="48"/>
      <c r="EH278" s="81"/>
      <c r="EI278" s="48"/>
      <c r="EJ278" s="48"/>
      <c r="EK278" s="48"/>
      <c r="EL278" s="48"/>
      <c r="EM278" s="48"/>
      <c r="EN278" s="48"/>
      <c r="EO278" s="48"/>
      <c r="EP278" s="48"/>
      <c r="EQ278" s="48"/>
      <c r="ER278" s="48"/>
      <c r="ES278" s="48"/>
      <c r="ET278" s="48"/>
      <c r="EU278" s="48"/>
      <c r="EV278" s="48"/>
      <c r="EW278" s="48"/>
      <c r="EX278" s="48"/>
      <c r="EY278" s="48"/>
      <c r="EZ278" s="48"/>
      <c r="FA278" s="48"/>
      <c r="FB278" s="48"/>
      <c r="FC278" s="48"/>
      <c r="FD278" s="48"/>
      <c r="FE278" s="48"/>
      <c r="FF278" s="48"/>
      <c r="FG278" s="48"/>
      <c r="FH278" s="48"/>
      <c r="FI278" s="48"/>
      <c r="FJ278" s="48"/>
      <c r="FK278" s="48"/>
      <c r="FL278" s="48"/>
      <c r="FM278" s="48"/>
      <c r="FN278" s="48"/>
      <c r="FO278" s="48"/>
      <c r="FP278" s="48"/>
      <c r="FQ278" s="48"/>
      <c r="FR278" s="48"/>
      <c r="FS278" s="48"/>
      <c r="FT278" s="48"/>
      <c r="FU278" s="48"/>
      <c r="FV278" s="48"/>
      <c r="FW278" s="48"/>
      <c r="FX278" s="48"/>
      <c r="FY278" s="48"/>
      <c r="FZ278" s="48"/>
      <c r="GA278" s="48"/>
      <c r="GB278" s="48"/>
      <c r="GC278" s="48"/>
      <c r="GD278" s="48"/>
      <c r="GE278" s="48"/>
      <c r="GF278" s="48"/>
      <c r="GG278" s="48"/>
      <c r="GH278" s="2"/>
      <c r="GI278" s="2"/>
      <c r="GJ278" s="2"/>
      <c r="GK278" s="2"/>
      <c r="GL278" s="2"/>
      <c r="GM278" s="2"/>
    </row>
    <row r="279" ht="15.75" customHeight="1">
      <c r="A279" s="1"/>
      <c r="F279" s="2"/>
      <c r="G279" s="48"/>
      <c r="N279" s="29"/>
      <c r="O279" s="30"/>
      <c r="P279" s="30"/>
      <c r="Q279" s="30"/>
      <c r="R279" s="30"/>
      <c r="S279" s="30"/>
      <c r="T279" s="30"/>
      <c r="U279" s="30"/>
      <c r="V279" s="30"/>
      <c r="W279" s="30"/>
      <c r="X279" s="30"/>
      <c r="Y279" s="30"/>
      <c r="Z279" s="30"/>
      <c r="AA279" s="30"/>
      <c r="AB279" s="30"/>
      <c r="AC279" s="30"/>
      <c r="AD279" s="30"/>
      <c r="AE279" s="30"/>
      <c r="AF279" s="30"/>
      <c r="AG279" s="30"/>
      <c r="AH279" s="33"/>
      <c r="AI279" s="29"/>
      <c r="AJ279" s="30"/>
      <c r="AK279" s="30"/>
      <c r="AL279" s="30"/>
      <c r="AM279" s="30"/>
      <c r="AN279" s="30"/>
      <c r="AO279" s="30"/>
      <c r="AP279" s="30"/>
      <c r="AQ279" s="30"/>
      <c r="AR279" s="30"/>
      <c r="AS279" s="30"/>
      <c r="AT279" s="30"/>
      <c r="AU279" s="30"/>
      <c r="AV279" s="30"/>
      <c r="AW279" s="30"/>
      <c r="AX279" s="30"/>
      <c r="AY279" s="30"/>
      <c r="AZ279" s="30"/>
      <c r="BA279" s="30"/>
      <c r="BB279" s="30"/>
      <c r="BC279" s="33"/>
      <c r="BD279" s="130"/>
      <c r="BE279" s="33"/>
      <c r="BF279" s="33"/>
      <c r="BG279" s="33"/>
      <c r="BH279" s="33"/>
      <c r="BI279" s="33"/>
      <c r="BJ279" s="33"/>
      <c r="BK279" s="33"/>
      <c r="BL279" s="33"/>
      <c r="BM279" s="33"/>
      <c r="BN279" s="33"/>
      <c r="BO279" s="33"/>
      <c r="BP279" s="33"/>
      <c r="BQ279" s="35"/>
      <c r="BR279" s="131"/>
      <c r="BS279" s="132"/>
      <c r="BT279" s="133"/>
      <c r="BU279" s="39"/>
      <c r="BV279" s="41"/>
      <c r="BW279" s="41"/>
      <c r="BX279" s="41"/>
      <c r="BY279" s="41"/>
      <c r="BZ279" s="41"/>
      <c r="CA279" s="104"/>
      <c r="CB279" s="104"/>
      <c r="CC279" s="104"/>
      <c r="CD279" s="104"/>
      <c r="CE279" s="104"/>
      <c r="CF279" s="104"/>
      <c r="CG279" s="104"/>
      <c r="CH279" s="104"/>
      <c r="CI279" s="104"/>
      <c r="CJ279" s="41"/>
      <c r="CK279" s="41"/>
      <c r="CL279" s="41"/>
      <c r="CM279" s="29"/>
      <c r="CN279" s="30"/>
      <c r="CQ279" s="81"/>
      <c r="CR279" s="81"/>
      <c r="CY279" s="126"/>
      <c r="CZ279" s="126"/>
      <c r="DB279" s="126"/>
      <c r="DC279" s="126"/>
      <c r="DE279" s="48"/>
      <c r="DG279" s="48"/>
      <c r="DI279" s="48"/>
      <c r="DK279" s="48"/>
      <c r="DM279" s="48"/>
      <c r="DO279" s="48"/>
      <c r="DQ279" s="48"/>
      <c r="DS279" s="48"/>
      <c r="DU279" s="48"/>
      <c r="DW279" s="48"/>
      <c r="DY279" s="48"/>
      <c r="EA279" s="48"/>
      <c r="EB279" s="81"/>
      <c r="EC279" s="48"/>
      <c r="EE279" s="48"/>
      <c r="EG279" s="48"/>
      <c r="EH279" s="81"/>
      <c r="EI279" s="48"/>
      <c r="EJ279" s="48"/>
      <c r="EK279" s="48"/>
      <c r="EL279" s="48"/>
      <c r="EM279" s="48"/>
      <c r="EN279" s="48"/>
      <c r="EO279" s="48"/>
      <c r="EP279" s="48"/>
      <c r="EQ279" s="48"/>
      <c r="ER279" s="48"/>
      <c r="ES279" s="48"/>
      <c r="ET279" s="48"/>
      <c r="EU279" s="48"/>
      <c r="EV279" s="48"/>
      <c r="EW279" s="48"/>
      <c r="EX279" s="48"/>
      <c r="EY279" s="48"/>
      <c r="EZ279" s="48"/>
      <c r="FA279" s="48"/>
      <c r="FB279" s="48"/>
      <c r="FC279" s="48"/>
      <c r="FD279" s="48"/>
      <c r="FE279" s="48"/>
      <c r="FF279" s="48"/>
      <c r="FG279" s="48"/>
      <c r="FH279" s="48"/>
      <c r="FI279" s="48"/>
      <c r="FJ279" s="48"/>
      <c r="FK279" s="48"/>
      <c r="FL279" s="48"/>
      <c r="FM279" s="48"/>
      <c r="FN279" s="48"/>
      <c r="FO279" s="48"/>
      <c r="FP279" s="48"/>
      <c r="FQ279" s="48"/>
      <c r="FR279" s="48"/>
      <c r="FS279" s="48"/>
      <c r="FT279" s="48"/>
      <c r="FU279" s="48"/>
      <c r="FV279" s="48"/>
      <c r="FW279" s="48"/>
      <c r="FX279" s="48"/>
      <c r="FY279" s="48"/>
      <c r="FZ279" s="48"/>
      <c r="GA279" s="48"/>
      <c r="GB279" s="48"/>
      <c r="GC279" s="48"/>
      <c r="GD279" s="48"/>
      <c r="GE279" s="48"/>
      <c r="GF279" s="48"/>
      <c r="GG279" s="48"/>
      <c r="GH279" s="2"/>
      <c r="GI279" s="2"/>
      <c r="GJ279" s="2"/>
      <c r="GK279" s="2"/>
      <c r="GL279" s="2"/>
      <c r="GM279" s="2"/>
    </row>
    <row r="280" ht="15.75" customHeight="1">
      <c r="A280" s="1"/>
      <c r="F280" s="2"/>
      <c r="G280" s="48"/>
      <c r="N280" s="29"/>
      <c r="O280" s="30"/>
      <c r="P280" s="30"/>
      <c r="Q280" s="30"/>
      <c r="R280" s="30"/>
      <c r="S280" s="30"/>
      <c r="T280" s="30"/>
      <c r="U280" s="30"/>
      <c r="V280" s="30"/>
      <c r="W280" s="30"/>
      <c r="X280" s="30"/>
      <c r="Y280" s="30"/>
      <c r="Z280" s="30"/>
      <c r="AA280" s="30"/>
      <c r="AB280" s="30"/>
      <c r="AC280" s="30"/>
      <c r="AD280" s="30"/>
      <c r="AE280" s="30"/>
      <c r="AF280" s="30"/>
      <c r="AG280" s="30"/>
      <c r="AH280" s="33"/>
      <c r="AI280" s="29"/>
      <c r="AJ280" s="30"/>
      <c r="AK280" s="30"/>
      <c r="AL280" s="30"/>
      <c r="AM280" s="30"/>
      <c r="AN280" s="30"/>
      <c r="AO280" s="30"/>
      <c r="AP280" s="30"/>
      <c r="AQ280" s="30"/>
      <c r="AR280" s="30"/>
      <c r="AS280" s="30"/>
      <c r="AT280" s="30"/>
      <c r="AU280" s="30"/>
      <c r="AV280" s="30"/>
      <c r="AW280" s="30"/>
      <c r="AX280" s="30"/>
      <c r="AY280" s="30"/>
      <c r="AZ280" s="30"/>
      <c r="BA280" s="30"/>
      <c r="BB280" s="30"/>
      <c r="BC280" s="33"/>
      <c r="BD280" s="130"/>
      <c r="BE280" s="33"/>
      <c r="BF280" s="33"/>
      <c r="BG280" s="33"/>
      <c r="BH280" s="33"/>
      <c r="BI280" s="33"/>
      <c r="BJ280" s="33"/>
      <c r="BK280" s="33"/>
      <c r="BL280" s="33"/>
      <c r="BM280" s="33"/>
      <c r="BN280" s="33"/>
      <c r="BO280" s="33"/>
      <c r="BP280" s="33"/>
      <c r="BQ280" s="35"/>
      <c r="BR280" s="131"/>
      <c r="BS280" s="132"/>
      <c r="BT280" s="133"/>
      <c r="BU280" s="39"/>
      <c r="BV280" s="41"/>
      <c r="BW280" s="41"/>
      <c r="BX280" s="41"/>
      <c r="BY280" s="41"/>
      <c r="BZ280" s="41"/>
      <c r="CA280" s="104"/>
      <c r="CB280" s="104"/>
      <c r="CC280" s="104"/>
      <c r="CD280" s="104"/>
      <c r="CE280" s="104"/>
      <c r="CF280" s="104"/>
      <c r="CG280" s="104"/>
      <c r="CH280" s="104"/>
      <c r="CI280" s="104"/>
      <c r="CJ280" s="41"/>
      <c r="CK280" s="41"/>
      <c r="CL280" s="41"/>
      <c r="CM280" s="29"/>
      <c r="CN280" s="30"/>
      <c r="CQ280" s="81"/>
      <c r="CR280" s="81"/>
      <c r="CY280" s="126"/>
      <c r="CZ280" s="126"/>
      <c r="DB280" s="126"/>
      <c r="DC280" s="126"/>
      <c r="DE280" s="48"/>
      <c r="DG280" s="48"/>
      <c r="DI280" s="48"/>
      <c r="DK280" s="48"/>
      <c r="DM280" s="48"/>
      <c r="DO280" s="48"/>
      <c r="DQ280" s="48"/>
      <c r="DS280" s="48"/>
      <c r="DU280" s="48"/>
      <c r="DW280" s="48"/>
      <c r="DY280" s="48"/>
      <c r="EA280" s="48"/>
      <c r="EB280" s="81"/>
      <c r="EC280" s="48"/>
      <c r="EE280" s="48"/>
      <c r="EG280" s="48"/>
      <c r="EH280" s="81"/>
      <c r="EI280" s="48"/>
      <c r="EJ280" s="48"/>
      <c r="EK280" s="48"/>
      <c r="EL280" s="48"/>
      <c r="EM280" s="48"/>
      <c r="EN280" s="48"/>
      <c r="EO280" s="48"/>
      <c r="EP280" s="48"/>
      <c r="EQ280" s="48"/>
      <c r="ER280" s="48"/>
      <c r="ES280" s="48"/>
      <c r="ET280" s="48"/>
      <c r="EU280" s="48"/>
      <c r="EV280" s="48"/>
      <c r="EW280" s="48"/>
      <c r="EX280" s="48"/>
      <c r="EY280" s="48"/>
      <c r="EZ280" s="48"/>
      <c r="FA280" s="48"/>
      <c r="FB280" s="48"/>
      <c r="FC280" s="48"/>
      <c r="FD280" s="48"/>
      <c r="FE280" s="48"/>
      <c r="FF280" s="48"/>
      <c r="FG280" s="48"/>
      <c r="FH280" s="48"/>
      <c r="FI280" s="48"/>
      <c r="FJ280" s="48"/>
      <c r="FK280" s="48"/>
      <c r="FL280" s="48"/>
      <c r="FM280" s="48"/>
      <c r="FN280" s="48"/>
      <c r="FO280" s="48"/>
      <c r="FP280" s="48"/>
      <c r="FQ280" s="48"/>
      <c r="FR280" s="48"/>
      <c r="FS280" s="48"/>
      <c r="FT280" s="48"/>
      <c r="FU280" s="48"/>
      <c r="FV280" s="48"/>
      <c r="FW280" s="48"/>
      <c r="FX280" s="48"/>
      <c r="FY280" s="48"/>
      <c r="FZ280" s="48"/>
      <c r="GA280" s="48"/>
      <c r="GB280" s="48"/>
      <c r="GC280" s="48"/>
      <c r="GD280" s="48"/>
      <c r="GE280" s="48"/>
      <c r="GF280" s="48"/>
      <c r="GG280" s="48"/>
      <c r="GH280" s="2"/>
      <c r="GI280" s="2"/>
      <c r="GJ280" s="2"/>
      <c r="GK280" s="2"/>
      <c r="GL280" s="2"/>
      <c r="GM280" s="2"/>
    </row>
    <row r="281" ht="15.75" customHeight="1">
      <c r="A281" s="1"/>
      <c r="F281" s="2"/>
      <c r="G281" s="48"/>
      <c r="N281" s="29"/>
      <c r="O281" s="30"/>
      <c r="P281" s="30"/>
      <c r="Q281" s="30"/>
      <c r="R281" s="30"/>
      <c r="S281" s="30"/>
      <c r="T281" s="30"/>
      <c r="U281" s="30"/>
      <c r="V281" s="30"/>
      <c r="W281" s="30"/>
      <c r="X281" s="30"/>
      <c r="Y281" s="30"/>
      <c r="Z281" s="30"/>
      <c r="AA281" s="30"/>
      <c r="AB281" s="30"/>
      <c r="AC281" s="30"/>
      <c r="AD281" s="30"/>
      <c r="AE281" s="30"/>
      <c r="AF281" s="30"/>
      <c r="AG281" s="30"/>
      <c r="AH281" s="33"/>
      <c r="AI281" s="29"/>
      <c r="AJ281" s="30"/>
      <c r="AK281" s="30"/>
      <c r="AL281" s="30"/>
      <c r="AM281" s="30"/>
      <c r="AN281" s="30"/>
      <c r="AO281" s="30"/>
      <c r="AP281" s="30"/>
      <c r="AQ281" s="30"/>
      <c r="AR281" s="30"/>
      <c r="AS281" s="30"/>
      <c r="AT281" s="30"/>
      <c r="AU281" s="30"/>
      <c r="AV281" s="30"/>
      <c r="AW281" s="30"/>
      <c r="AX281" s="30"/>
      <c r="AY281" s="30"/>
      <c r="AZ281" s="30"/>
      <c r="BA281" s="30"/>
      <c r="BB281" s="30"/>
      <c r="BC281" s="33"/>
      <c r="BD281" s="130"/>
      <c r="BE281" s="33"/>
      <c r="BF281" s="33"/>
      <c r="BG281" s="33"/>
      <c r="BH281" s="33"/>
      <c r="BI281" s="33"/>
      <c r="BJ281" s="33"/>
      <c r="BK281" s="33"/>
      <c r="BL281" s="33"/>
      <c r="BM281" s="33"/>
      <c r="BN281" s="33"/>
      <c r="BO281" s="33"/>
      <c r="BP281" s="33"/>
      <c r="BQ281" s="35"/>
      <c r="BR281" s="131"/>
      <c r="BS281" s="132"/>
      <c r="BT281" s="133"/>
      <c r="BU281" s="39"/>
      <c r="BV281" s="41"/>
      <c r="BW281" s="41"/>
      <c r="BX281" s="41"/>
      <c r="BY281" s="41"/>
      <c r="BZ281" s="41"/>
      <c r="CA281" s="104"/>
      <c r="CB281" s="104"/>
      <c r="CC281" s="104"/>
      <c r="CD281" s="104"/>
      <c r="CE281" s="104"/>
      <c r="CF281" s="104"/>
      <c r="CG281" s="104"/>
      <c r="CH281" s="104"/>
      <c r="CI281" s="104"/>
      <c r="CJ281" s="41"/>
      <c r="CK281" s="41"/>
      <c r="CL281" s="41"/>
      <c r="CM281" s="29"/>
      <c r="CN281" s="30"/>
      <c r="CQ281" s="81"/>
      <c r="CR281" s="81"/>
      <c r="CY281" s="126"/>
      <c r="CZ281" s="126"/>
      <c r="DB281" s="126"/>
      <c r="DC281" s="126"/>
      <c r="DE281" s="48"/>
      <c r="DG281" s="48"/>
      <c r="DI281" s="48"/>
      <c r="DK281" s="48"/>
      <c r="DM281" s="48"/>
      <c r="DO281" s="48"/>
      <c r="DQ281" s="48"/>
      <c r="DS281" s="48"/>
      <c r="DU281" s="48"/>
      <c r="DW281" s="48"/>
      <c r="DY281" s="48"/>
      <c r="EA281" s="48"/>
      <c r="EB281" s="81"/>
      <c r="EC281" s="48"/>
      <c r="EE281" s="48"/>
      <c r="EG281" s="48"/>
      <c r="EH281" s="81"/>
      <c r="EI281" s="48"/>
      <c r="EJ281" s="48"/>
      <c r="EK281" s="48"/>
      <c r="EL281" s="48"/>
      <c r="EM281" s="48"/>
      <c r="EN281" s="48"/>
      <c r="EO281" s="48"/>
      <c r="EP281" s="48"/>
      <c r="EQ281" s="48"/>
      <c r="ER281" s="48"/>
      <c r="ES281" s="48"/>
      <c r="ET281" s="48"/>
      <c r="EU281" s="48"/>
      <c r="EV281" s="48"/>
      <c r="EW281" s="48"/>
      <c r="EX281" s="48"/>
      <c r="EY281" s="48"/>
      <c r="EZ281" s="48"/>
      <c r="FA281" s="48"/>
      <c r="FB281" s="48"/>
      <c r="FC281" s="48"/>
      <c r="FD281" s="48"/>
      <c r="FE281" s="48"/>
      <c r="FF281" s="48"/>
      <c r="FG281" s="48"/>
      <c r="FH281" s="48"/>
      <c r="FI281" s="48"/>
      <c r="FJ281" s="48"/>
      <c r="FK281" s="48"/>
      <c r="FL281" s="48"/>
      <c r="FM281" s="48"/>
      <c r="FN281" s="48"/>
      <c r="FO281" s="48"/>
      <c r="FP281" s="48"/>
      <c r="FQ281" s="48"/>
      <c r="FR281" s="48"/>
      <c r="FS281" s="48"/>
      <c r="FT281" s="48"/>
      <c r="FU281" s="48"/>
      <c r="FV281" s="48"/>
      <c r="FW281" s="48"/>
      <c r="FX281" s="48"/>
      <c r="FY281" s="48"/>
      <c r="FZ281" s="48"/>
      <c r="GA281" s="48"/>
      <c r="GB281" s="48"/>
      <c r="GC281" s="48"/>
      <c r="GD281" s="48"/>
      <c r="GE281" s="48"/>
      <c r="GF281" s="48"/>
      <c r="GG281" s="48"/>
      <c r="GH281" s="2"/>
      <c r="GI281" s="2"/>
      <c r="GJ281" s="2"/>
      <c r="GK281" s="2"/>
      <c r="GL281" s="2"/>
      <c r="GM281" s="2"/>
    </row>
    <row r="282" ht="15.75" customHeight="1">
      <c r="A282" s="1"/>
      <c r="F282" s="2"/>
      <c r="G282" s="48"/>
      <c r="N282" s="29"/>
      <c r="O282" s="30"/>
      <c r="P282" s="30"/>
      <c r="Q282" s="30"/>
      <c r="R282" s="30"/>
      <c r="S282" s="30"/>
      <c r="T282" s="30"/>
      <c r="U282" s="30"/>
      <c r="V282" s="30"/>
      <c r="W282" s="30"/>
      <c r="X282" s="30"/>
      <c r="Y282" s="30"/>
      <c r="Z282" s="30"/>
      <c r="AA282" s="30"/>
      <c r="AB282" s="30"/>
      <c r="AC282" s="30"/>
      <c r="AD282" s="30"/>
      <c r="AE282" s="30"/>
      <c r="AF282" s="30"/>
      <c r="AG282" s="30"/>
      <c r="AH282" s="33"/>
      <c r="AI282" s="29"/>
      <c r="AJ282" s="30"/>
      <c r="AK282" s="30"/>
      <c r="AL282" s="30"/>
      <c r="AM282" s="30"/>
      <c r="AN282" s="30"/>
      <c r="AO282" s="30"/>
      <c r="AP282" s="30"/>
      <c r="AQ282" s="30"/>
      <c r="AR282" s="30"/>
      <c r="AS282" s="30"/>
      <c r="AT282" s="30"/>
      <c r="AU282" s="30"/>
      <c r="AV282" s="30"/>
      <c r="AW282" s="30"/>
      <c r="AX282" s="30"/>
      <c r="AY282" s="30"/>
      <c r="AZ282" s="30"/>
      <c r="BA282" s="30"/>
      <c r="BB282" s="30"/>
      <c r="BC282" s="33"/>
      <c r="BD282" s="130"/>
      <c r="BE282" s="33"/>
      <c r="BF282" s="33"/>
      <c r="BG282" s="33"/>
      <c r="BH282" s="33"/>
      <c r="BI282" s="33"/>
      <c r="BJ282" s="33"/>
      <c r="BK282" s="33"/>
      <c r="BL282" s="33"/>
      <c r="BM282" s="33"/>
      <c r="BN282" s="33"/>
      <c r="BO282" s="33"/>
      <c r="BP282" s="33"/>
      <c r="BQ282" s="35"/>
      <c r="BR282" s="131"/>
      <c r="BS282" s="132"/>
      <c r="BT282" s="133"/>
      <c r="BU282" s="39"/>
      <c r="BV282" s="41"/>
      <c r="BW282" s="41"/>
      <c r="BX282" s="41"/>
      <c r="BY282" s="41"/>
      <c r="BZ282" s="41"/>
      <c r="CA282" s="104"/>
      <c r="CB282" s="104"/>
      <c r="CC282" s="104"/>
      <c r="CD282" s="104"/>
      <c r="CE282" s="104"/>
      <c r="CF282" s="104"/>
      <c r="CG282" s="104"/>
      <c r="CH282" s="104"/>
      <c r="CI282" s="104"/>
      <c r="CJ282" s="41"/>
      <c r="CK282" s="41"/>
      <c r="CL282" s="41"/>
      <c r="CM282" s="29"/>
      <c r="CN282" s="30"/>
      <c r="CQ282" s="81"/>
      <c r="CR282" s="81"/>
      <c r="CY282" s="126"/>
      <c r="CZ282" s="126"/>
      <c r="DB282" s="126"/>
      <c r="DC282" s="126"/>
      <c r="DE282" s="48"/>
      <c r="DG282" s="48"/>
      <c r="DI282" s="48"/>
      <c r="DK282" s="48"/>
      <c r="DM282" s="48"/>
      <c r="DO282" s="48"/>
      <c r="DQ282" s="48"/>
      <c r="DS282" s="48"/>
      <c r="DU282" s="48"/>
      <c r="DW282" s="48"/>
      <c r="DY282" s="48"/>
      <c r="EA282" s="48"/>
      <c r="EB282" s="81"/>
      <c r="EC282" s="48"/>
      <c r="EE282" s="48"/>
      <c r="EG282" s="48"/>
      <c r="EH282" s="81"/>
      <c r="EI282" s="48"/>
      <c r="EJ282" s="48"/>
      <c r="EK282" s="48"/>
      <c r="EL282" s="48"/>
      <c r="EM282" s="48"/>
      <c r="EN282" s="48"/>
      <c r="EO282" s="48"/>
      <c r="EP282" s="48"/>
      <c r="EQ282" s="48"/>
      <c r="ER282" s="48"/>
      <c r="ES282" s="48"/>
      <c r="ET282" s="48"/>
      <c r="EU282" s="48"/>
      <c r="EV282" s="48"/>
      <c r="EW282" s="48"/>
      <c r="EX282" s="48"/>
      <c r="EY282" s="48"/>
      <c r="EZ282" s="48"/>
      <c r="FA282" s="48"/>
      <c r="FB282" s="48"/>
      <c r="FC282" s="48"/>
      <c r="FD282" s="48"/>
      <c r="FE282" s="48"/>
      <c r="FF282" s="48"/>
      <c r="FG282" s="48"/>
      <c r="FH282" s="48"/>
      <c r="FI282" s="48"/>
      <c r="FJ282" s="48"/>
      <c r="FK282" s="48"/>
      <c r="FL282" s="48"/>
      <c r="FM282" s="48"/>
      <c r="FN282" s="48"/>
      <c r="FO282" s="48"/>
      <c r="FP282" s="48"/>
      <c r="FQ282" s="48"/>
      <c r="FR282" s="48"/>
      <c r="FS282" s="48"/>
      <c r="FT282" s="48"/>
      <c r="FU282" s="48"/>
      <c r="FV282" s="48"/>
      <c r="FW282" s="48"/>
      <c r="FX282" s="48"/>
      <c r="FY282" s="48"/>
      <c r="FZ282" s="48"/>
      <c r="GA282" s="48"/>
      <c r="GB282" s="48"/>
      <c r="GC282" s="48"/>
      <c r="GD282" s="48"/>
      <c r="GE282" s="48"/>
      <c r="GF282" s="48"/>
      <c r="GG282" s="48"/>
      <c r="GH282" s="2"/>
      <c r="GI282" s="2"/>
      <c r="GJ282" s="2"/>
      <c r="GK282" s="2"/>
      <c r="GL282" s="2"/>
      <c r="GM282" s="2"/>
    </row>
    <row r="283" ht="15.75" customHeight="1">
      <c r="A283" s="1"/>
      <c r="F283" s="2"/>
      <c r="G283" s="48"/>
      <c r="N283" s="29"/>
      <c r="O283" s="30"/>
      <c r="P283" s="30"/>
      <c r="Q283" s="30"/>
      <c r="R283" s="30"/>
      <c r="S283" s="30"/>
      <c r="T283" s="30"/>
      <c r="U283" s="30"/>
      <c r="V283" s="30"/>
      <c r="W283" s="30"/>
      <c r="X283" s="30"/>
      <c r="Y283" s="30"/>
      <c r="Z283" s="30"/>
      <c r="AA283" s="30"/>
      <c r="AB283" s="30"/>
      <c r="AC283" s="30"/>
      <c r="AD283" s="30"/>
      <c r="AE283" s="30"/>
      <c r="AF283" s="30"/>
      <c r="AG283" s="30"/>
      <c r="AH283" s="33"/>
      <c r="AI283" s="29"/>
      <c r="AJ283" s="30"/>
      <c r="AK283" s="30"/>
      <c r="AL283" s="30"/>
      <c r="AM283" s="30"/>
      <c r="AN283" s="30"/>
      <c r="AO283" s="30"/>
      <c r="AP283" s="30"/>
      <c r="AQ283" s="30"/>
      <c r="AR283" s="30"/>
      <c r="AS283" s="30"/>
      <c r="AT283" s="30"/>
      <c r="AU283" s="30"/>
      <c r="AV283" s="30"/>
      <c r="AW283" s="30"/>
      <c r="AX283" s="30"/>
      <c r="AY283" s="30"/>
      <c r="AZ283" s="30"/>
      <c r="BA283" s="30"/>
      <c r="BB283" s="30"/>
      <c r="BC283" s="33"/>
      <c r="BD283" s="130"/>
      <c r="BE283" s="33"/>
      <c r="BF283" s="33"/>
      <c r="BG283" s="33"/>
      <c r="BH283" s="33"/>
      <c r="BI283" s="33"/>
      <c r="BJ283" s="33"/>
      <c r="BK283" s="33"/>
      <c r="BL283" s="33"/>
      <c r="BM283" s="33"/>
      <c r="BN283" s="33"/>
      <c r="BO283" s="33"/>
      <c r="BP283" s="33"/>
      <c r="BQ283" s="35"/>
      <c r="BR283" s="131"/>
      <c r="BS283" s="132"/>
      <c r="BT283" s="133"/>
      <c r="BU283" s="39"/>
      <c r="BV283" s="41"/>
      <c r="BW283" s="41"/>
      <c r="BX283" s="41"/>
      <c r="BY283" s="41"/>
      <c r="BZ283" s="41"/>
      <c r="CA283" s="104"/>
      <c r="CB283" s="104"/>
      <c r="CC283" s="104"/>
      <c r="CD283" s="104"/>
      <c r="CE283" s="104"/>
      <c r="CF283" s="104"/>
      <c r="CG283" s="104"/>
      <c r="CH283" s="104"/>
      <c r="CI283" s="104"/>
      <c r="CJ283" s="41"/>
      <c r="CK283" s="41"/>
      <c r="CL283" s="41"/>
      <c r="CM283" s="29"/>
      <c r="CN283" s="30"/>
      <c r="CQ283" s="81"/>
      <c r="CR283" s="81"/>
      <c r="CY283" s="126"/>
      <c r="CZ283" s="126"/>
      <c r="DB283" s="126"/>
      <c r="DC283" s="126"/>
      <c r="DE283" s="48"/>
      <c r="DG283" s="48"/>
      <c r="DI283" s="48"/>
      <c r="DK283" s="48"/>
      <c r="DM283" s="48"/>
      <c r="DO283" s="48"/>
      <c r="DQ283" s="48"/>
      <c r="DS283" s="48"/>
      <c r="DU283" s="48"/>
      <c r="DW283" s="48"/>
      <c r="DY283" s="48"/>
      <c r="EA283" s="48"/>
      <c r="EB283" s="81"/>
      <c r="EC283" s="48"/>
      <c r="EE283" s="48"/>
      <c r="EG283" s="48"/>
      <c r="EH283" s="81"/>
      <c r="EI283" s="48"/>
      <c r="EJ283" s="48"/>
      <c r="EK283" s="48"/>
      <c r="EL283" s="48"/>
      <c r="EM283" s="48"/>
      <c r="EN283" s="48"/>
      <c r="EO283" s="48"/>
      <c r="EP283" s="48"/>
      <c r="EQ283" s="48"/>
      <c r="ER283" s="48"/>
      <c r="ES283" s="48"/>
      <c r="ET283" s="48"/>
      <c r="EU283" s="48"/>
      <c r="EV283" s="48"/>
      <c r="EW283" s="48"/>
      <c r="EX283" s="48"/>
      <c r="EY283" s="48"/>
      <c r="EZ283" s="48"/>
      <c r="FA283" s="48"/>
      <c r="FB283" s="48"/>
      <c r="FC283" s="48"/>
      <c r="FD283" s="48"/>
      <c r="FE283" s="48"/>
      <c r="FF283" s="48"/>
      <c r="FG283" s="48"/>
      <c r="FH283" s="48"/>
      <c r="FI283" s="48"/>
      <c r="FJ283" s="48"/>
      <c r="FK283" s="48"/>
      <c r="FL283" s="48"/>
      <c r="FM283" s="48"/>
      <c r="FN283" s="48"/>
      <c r="FO283" s="48"/>
      <c r="FP283" s="48"/>
      <c r="FQ283" s="48"/>
      <c r="FR283" s="48"/>
      <c r="FS283" s="48"/>
      <c r="FT283" s="48"/>
      <c r="FU283" s="48"/>
      <c r="FV283" s="48"/>
      <c r="FW283" s="48"/>
      <c r="FX283" s="48"/>
      <c r="FY283" s="48"/>
      <c r="FZ283" s="48"/>
      <c r="GA283" s="48"/>
      <c r="GB283" s="48"/>
      <c r="GC283" s="48"/>
      <c r="GD283" s="48"/>
      <c r="GE283" s="48"/>
      <c r="GF283" s="48"/>
      <c r="GG283" s="48"/>
      <c r="GH283" s="2"/>
      <c r="GI283" s="2"/>
      <c r="GJ283" s="2"/>
      <c r="GK283" s="2"/>
      <c r="GL283" s="2"/>
      <c r="GM283" s="2"/>
    </row>
    <row r="284" ht="15.75" customHeight="1">
      <c r="A284" s="1"/>
      <c r="F284" s="2"/>
      <c r="G284" s="48"/>
      <c r="N284" s="29"/>
      <c r="O284" s="30"/>
      <c r="P284" s="30"/>
      <c r="Q284" s="30"/>
      <c r="R284" s="30"/>
      <c r="S284" s="30"/>
      <c r="T284" s="30"/>
      <c r="U284" s="30"/>
      <c r="V284" s="30"/>
      <c r="W284" s="30"/>
      <c r="X284" s="30"/>
      <c r="Y284" s="30"/>
      <c r="Z284" s="30"/>
      <c r="AA284" s="30"/>
      <c r="AB284" s="30"/>
      <c r="AC284" s="30"/>
      <c r="AD284" s="30"/>
      <c r="AE284" s="30"/>
      <c r="AF284" s="30"/>
      <c r="AG284" s="30"/>
      <c r="AH284" s="33"/>
      <c r="AI284" s="29"/>
      <c r="AJ284" s="30"/>
      <c r="AK284" s="30"/>
      <c r="AL284" s="30"/>
      <c r="AM284" s="30"/>
      <c r="AN284" s="30"/>
      <c r="AO284" s="30"/>
      <c r="AP284" s="30"/>
      <c r="AQ284" s="30"/>
      <c r="AR284" s="30"/>
      <c r="AS284" s="30"/>
      <c r="AT284" s="30"/>
      <c r="AU284" s="30"/>
      <c r="AV284" s="30"/>
      <c r="AW284" s="30"/>
      <c r="AX284" s="30"/>
      <c r="AY284" s="30"/>
      <c r="AZ284" s="30"/>
      <c r="BA284" s="30"/>
      <c r="BB284" s="30"/>
      <c r="BC284" s="33"/>
      <c r="BD284" s="130"/>
      <c r="BE284" s="33"/>
      <c r="BF284" s="33"/>
      <c r="BG284" s="33"/>
      <c r="BH284" s="33"/>
      <c r="BI284" s="33"/>
      <c r="BJ284" s="33"/>
      <c r="BK284" s="33"/>
      <c r="BL284" s="33"/>
      <c r="BM284" s="33"/>
      <c r="BN284" s="33"/>
      <c r="BO284" s="33"/>
      <c r="BP284" s="33"/>
      <c r="BQ284" s="35"/>
      <c r="BR284" s="131"/>
      <c r="BS284" s="132"/>
      <c r="BT284" s="133"/>
      <c r="BU284" s="39"/>
      <c r="BV284" s="41"/>
      <c r="BW284" s="41"/>
      <c r="BX284" s="41"/>
      <c r="BY284" s="41"/>
      <c r="BZ284" s="41"/>
      <c r="CA284" s="104"/>
      <c r="CB284" s="104"/>
      <c r="CC284" s="104"/>
      <c r="CD284" s="104"/>
      <c r="CE284" s="104"/>
      <c r="CF284" s="104"/>
      <c r="CG284" s="104"/>
      <c r="CH284" s="104"/>
      <c r="CI284" s="104"/>
      <c r="CJ284" s="41"/>
      <c r="CK284" s="41"/>
      <c r="CL284" s="41"/>
      <c r="CM284" s="29"/>
      <c r="CN284" s="30"/>
      <c r="CQ284" s="81"/>
      <c r="CR284" s="81"/>
      <c r="CY284" s="126"/>
      <c r="CZ284" s="126"/>
      <c r="DB284" s="126"/>
      <c r="DC284" s="126"/>
      <c r="DE284" s="48"/>
      <c r="DG284" s="48"/>
      <c r="DI284" s="48"/>
      <c r="DK284" s="48"/>
      <c r="DM284" s="48"/>
      <c r="DO284" s="48"/>
      <c r="DQ284" s="48"/>
      <c r="DS284" s="48"/>
      <c r="DU284" s="48"/>
      <c r="DW284" s="48"/>
      <c r="DY284" s="48"/>
      <c r="EA284" s="48"/>
      <c r="EB284" s="81"/>
      <c r="EC284" s="48"/>
      <c r="EE284" s="48"/>
      <c r="EG284" s="48"/>
      <c r="EH284" s="81"/>
      <c r="EI284" s="48"/>
      <c r="EJ284" s="48"/>
      <c r="EK284" s="48"/>
      <c r="EL284" s="48"/>
      <c r="EM284" s="48"/>
      <c r="EN284" s="48"/>
      <c r="EO284" s="48"/>
      <c r="EP284" s="48"/>
      <c r="EQ284" s="48"/>
      <c r="ER284" s="48"/>
      <c r="ES284" s="48"/>
      <c r="ET284" s="48"/>
      <c r="EU284" s="48"/>
      <c r="EV284" s="48"/>
      <c r="EW284" s="48"/>
      <c r="EX284" s="48"/>
      <c r="EY284" s="48"/>
      <c r="EZ284" s="48"/>
      <c r="FA284" s="48"/>
      <c r="FB284" s="48"/>
      <c r="FC284" s="48"/>
      <c r="FD284" s="48"/>
      <c r="FE284" s="48"/>
      <c r="FF284" s="48"/>
      <c r="FG284" s="48"/>
      <c r="FH284" s="48"/>
      <c r="FI284" s="48"/>
      <c r="FJ284" s="48"/>
      <c r="FK284" s="48"/>
      <c r="FL284" s="48"/>
      <c r="FM284" s="48"/>
      <c r="FN284" s="48"/>
      <c r="FO284" s="48"/>
      <c r="FP284" s="48"/>
      <c r="FQ284" s="48"/>
      <c r="FR284" s="48"/>
      <c r="FS284" s="48"/>
      <c r="FT284" s="48"/>
      <c r="FU284" s="48"/>
      <c r="FV284" s="48"/>
      <c r="FW284" s="48"/>
      <c r="FX284" s="48"/>
      <c r="FY284" s="48"/>
      <c r="FZ284" s="48"/>
      <c r="GA284" s="48"/>
      <c r="GB284" s="48"/>
      <c r="GC284" s="48"/>
      <c r="GD284" s="48"/>
      <c r="GE284" s="48"/>
      <c r="GF284" s="48"/>
      <c r="GG284" s="48"/>
      <c r="GH284" s="2"/>
      <c r="GI284" s="2"/>
      <c r="GJ284" s="2"/>
      <c r="GK284" s="2"/>
      <c r="GL284" s="2"/>
      <c r="GM284" s="2"/>
    </row>
    <row r="285" ht="15.75" customHeight="1">
      <c r="A285" s="1"/>
      <c r="F285" s="2"/>
      <c r="G285" s="48"/>
      <c r="N285" s="29"/>
      <c r="O285" s="30"/>
      <c r="P285" s="30"/>
      <c r="Q285" s="30"/>
      <c r="R285" s="30"/>
      <c r="S285" s="30"/>
      <c r="T285" s="30"/>
      <c r="U285" s="30"/>
      <c r="V285" s="30"/>
      <c r="W285" s="30"/>
      <c r="X285" s="30"/>
      <c r="Y285" s="30"/>
      <c r="Z285" s="30"/>
      <c r="AA285" s="30"/>
      <c r="AB285" s="30"/>
      <c r="AC285" s="30"/>
      <c r="AD285" s="30"/>
      <c r="AE285" s="30"/>
      <c r="AF285" s="30"/>
      <c r="AG285" s="30"/>
      <c r="AH285" s="33"/>
      <c r="AI285" s="29"/>
      <c r="AJ285" s="30"/>
      <c r="AK285" s="30"/>
      <c r="AL285" s="30"/>
      <c r="AM285" s="30"/>
      <c r="AN285" s="30"/>
      <c r="AO285" s="30"/>
      <c r="AP285" s="30"/>
      <c r="AQ285" s="30"/>
      <c r="AR285" s="30"/>
      <c r="AS285" s="30"/>
      <c r="AT285" s="30"/>
      <c r="AU285" s="30"/>
      <c r="AV285" s="30"/>
      <c r="AW285" s="30"/>
      <c r="AX285" s="30"/>
      <c r="AY285" s="30"/>
      <c r="AZ285" s="30"/>
      <c r="BA285" s="30"/>
      <c r="BB285" s="30"/>
      <c r="BC285" s="33"/>
      <c r="BD285" s="130"/>
      <c r="BE285" s="33"/>
      <c r="BF285" s="33"/>
      <c r="BG285" s="33"/>
      <c r="BH285" s="33"/>
      <c r="BI285" s="33"/>
      <c r="BJ285" s="33"/>
      <c r="BK285" s="33"/>
      <c r="BL285" s="33"/>
      <c r="BM285" s="33"/>
      <c r="BN285" s="33"/>
      <c r="BO285" s="33"/>
      <c r="BP285" s="33"/>
      <c r="BQ285" s="35"/>
      <c r="BR285" s="131"/>
      <c r="BS285" s="132"/>
      <c r="BT285" s="133"/>
      <c r="BU285" s="39"/>
      <c r="BV285" s="41"/>
      <c r="BW285" s="41"/>
      <c r="BX285" s="41"/>
      <c r="BY285" s="41"/>
      <c r="BZ285" s="41"/>
      <c r="CA285" s="104"/>
      <c r="CB285" s="104"/>
      <c r="CC285" s="104"/>
      <c r="CD285" s="104"/>
      <c r="CE285" s="104"/>
      <c r="CF285" s="104"/>
      <c r="CG285" s="104"/>
      <c r="CH285" s="104"/>
      <c r="CI285" s="104"/>
      <c r="CJ285" s="41"/>
      <c r="CK285" s="41"/>
      <c r="CL285" s="41"/>
      <c r="CM285" s="29"/>
      <c r="CN285" s="30"/>
      <c r="CQ285" s="81"/>
      <c r="CR285" s="81"/>
      <c r="CY285" s="126"/>
      <c r="CZ285" s="126"/>
      <c r="DB285" s="126"/>
      <c r="DC285" s="126"/>
      <c r="DE285" s="48"/>
      <c r="DG285" s="48"/>
      <c r="DI285" s="48"/>
      <c r="DK285" s="48"/>
      <c r="DM285" s="48"/>
      <c r="DO285" s="48"/>
      <c r="DQ285" s="48"/>
      <c r="DS285" s="48"/>
      <c r="DU285" s="48"/>
      <c r="DW285" s="48"/>
      <c r="DY285" s="48"/>
      <c r="EA285" s="48"/>
      <c r="EB285" s="81"/>
      <c r="EC285" s="48"/>
      <c r="EE285" s="48"/>
      <c r="EG285" s="48"/>
      <c r="EH285" s="81"/>
      <c r="EI285" s="48"/>
      <c r="EJ285" s="48"/>
      <c r="EK285" s="48"/>
      <c r="EL285" s="48"/>
      <c r="EM285" s="48"/>
      <c r="EN285" s="48"/>
      <c r="EO285" s="48"/>
      <c r="EP285" s="48"/>
      <c r="EQ285" s="48"/>
      <c r="ER285" s="48"/>
      <c r="ES285" s="48"/>
      <c r="ET285" s="48"/>
      <c r="EU285" s="48"/>
      <c r="EV285" s="48"/>
      <c r="EW285" s="48"/>
      <c r="EX285" s="48"/>
      <c r="EY285" s="48"/>
      <c r="EZ285" s="48"/>
      <c r="FA285" s="48"/>
      <c r="FB285" s="48"/>
      <c r="FC285" s="48"/>
      <c r="FD285" s="48"/>
      <c r="FE285" s="48"/>
      <c r="FF285" s="48"/>
      <c r="FG285" s="48"/>
      <c r="FH285" s="48"/>
      <c r="FI285" s="48"/>
      <c r="FJ285" s="48"/>
      <c r="FK285" s="48"/>
      <c r="FL285" s="48"/>
      <c r="FM285" s="48"/>
      <c r="FN285" s="48"/>
      <c r="FO285" s="48"/>
      <c r="FP285" s="48"/>
      <c r="FQ285" s="48"/>
      <c r="FR285" s="48"/>
      <c r="FS285" s="48"/>
      <c r="FT285" s="48"/>
      <c r="FU285" s="48"/>
      <c r="FV285" s="48"/>
      <c r="FW285" s="48"/>
      <c r="FX285" s="48"/>
      <c r="FY285" s="48"/>
      <c r="FZ285" s="48"/>
      <c r="GA285" s="48"/>
      <c r="GB285" s="48"/>
      <c r="GC285" s="48"/>
      <c r="GD285" s="48"/>
      <c r="GE285" s="48"/>
      <c r="GF285" s="48"/>
      <c r="GG285" s="48"/>
      <c r="GH285" s="2"/>
      <c r="GI285" s="2"/>
      <c r="GJ285" s="2"/>
      <c r="GK285" s="2"/>
      <c r="GL285" s="2"/>
      <c r="GM285" s="2"/>
    </row>
    <row r="286" ht="15.75" customHeight="1">
      <c r="A286" s="1"/>
      <c r="F286" s="2"/>
      <c r="G286" s="48"/>
      <c r="N286" s="29"/>
      <c r="O286" s="30"/>
      <c r="P286" s="30"/>
      <c r="Q286" s="30"/>
      <c r="R286" s="30"/>
      <c r="S286" s="30"/>
      <c r="T286" s="30"/>
      <c r="U286" s="30"/>
      <c r="V286" s="30"/>
      <c r="W286" s="30"/>
      <c r="X286" s="30"/>
      <c r="Y286" s="30"/>
      <c r="Z286" s="30"/>
      <c r="AA286" s="30"/>
      <c r="AB286" s="30"/>
      <c r="AC286" s="30"/>
      <c r="AD286" s="30"/>
      <c r="AE286" s="30"/>
      <c r="AF286" s="30"/>
      <c r="AG286" s="30"/>
      <c r="AH286" s="33"/>
      <c r="AI286" s="29"/>
      <c r="AJ286" s="30"/>
      <c r="AK286" s="30"/>
      <c r="AL286" s="30"/>
      <c r="AM286" s="30"/>
      <c r="AN286" s="30"/>
      <c r="AO286" s="30"/>
      <c r="AP286" s="30"/>
      <c r="AQ286" s="30"/>
      <c r="AR286" s="30"/>
      <c r="AS286" s="30"/>
      <c r="AT286" s="30"/>
      <c r="AU286" s="30"/>
      <c r="AV286" s="30"/>
      <c r="AW286" s="30"/>
      <c r="AX286" s="30"/>
      <c r="AY286" s="30"/>
      <c r="AZ286" s="30"/>
      <c r="BA286" s="30"/>
      <c r="BB286" s="30"/>
      <c r="BC286" s="33"/>
      <c r="BD286" s="130"/>
      <c r="BE286" s="33"/>
      <c r="BF286" s="33"/>
      <c r="BG286" s="33"/>
      <c r="BH286" s="33"/>
      <c r="BI286" s="33"/>
      <c r="BJ286" s="33"/>
      <c r="BK286" s="33"/>
      <c r="BL286" s="33"/>
      <c r="BM286" s="33"/>
      <c r="BN286" s="33"/>
      <c r="BO286" s="33"/>
      <c r="BP286" s="33"/>
      <c r="BQ286" s="35"/>
      <c r="BR286" s="131"/>
      <c r="BS286" s="132"/>
      <c r="BT286" s="133"/>
      <c r="BU286" s="39"/>
      <c r="BV286" s="41"/>
      <c r="BW286" s="41"/>
      <c r="BX286" s="41"/>
      <c r="BY286" s="41"/>
      <c r="BZ286" s="41"/>
      <c r="CA286" s="104"/>
      <c r="CB286" s="104"/>
      <c r="CC286" s="104"/>
      <c r="CD286" s="104"/>
      <c r="CE286" s="104"/>
      <c r="CF286" s="104"/>
      <c r="CG286" s="104"/>
      <c r="CH286" s="104"/>
      <c r="CI286" s="104"/>
      <c r="CJ286" s="41"/>
      <c r="CK286" s="41"/>
      <c r="CL286" s="41"/>
      <c r="CM286" s="29"/>
      <c r="CN286" s="30"/>
      <c r="CQ286" s="81"/>
      <c r="CR286" s="81"/>
      <c r="CY286" s="126"/>
      <c r="CZ286" s="126"/>
      <c r="DB286" s="126"/>
      <c r="DC286" s="126"/>
      <c r="DE286" s="48"/>
      <c r="DG286" s="48"/>
      <c r="DI286" s="48"/>
      <c r="DK286" s="48"/>
      <c r="DM286" s="48"/>
      <c r="DO286" s="48"/>
      <c r="DQ286" s="48"/>
      <c r="DS286" s="48"/>
      <c r="DU286" s="48"/>
      <c r="DW286" s="48"/>
      <c r="DY286" s="48"/>
      <c r="EA286" s="48"/>
      <c r="EB286" s="81"/>
      <c r="EC286" s="48"/>
      <c r="EE286" s="48"/>
      <c r="EG286" s="48"/>
      <c r="EH286" s="81"/>
      <c r="EI286" s="48"/>
      <c r="EJ286" s="48"/>
      <c r="EK286" s="48"/>
      <c r="EL286" s="48"/>
      <c r="EM286" s="48"/>
      <c r="EN286" s="48"/>
      <c r="EO286" s="48"/>
      <c r="EP286" s="48"/>
      <c r="EQ286" s="48"/>
      <c r="ER286" s="48"/>
      <c r="ES286" s="48"/>
      <c r="ET286" s="48"/>
      <c r="EU286" s="48"/>
      <c r="EV286" s="48"/>
      <c r="EW286" s="48"/>
      <c r="EX286" s="48"/>
      <c r="EY286" s="48"/>
      <c r="EZ286" s="48"/>
      <c r="FA286" s="48"/>
      <c r="FB286" s="48"/>
      <c r="FC286" s="48"/>
      <c r="FD286" s="48"/>
      <c r="FE286" s="48"/>
      <c r="FF286" s="48"/>
      <c r="FG286" s="48"/>
      <c r="FH286" s="48"/>
      <c r="FI286" s="48"/>
      <c r="FJ286" s="48"/>
      <c r="FK286" s="48"/>
      <c r="FL286" s="48"/>
      <c r="FM286" s="48"/>
      <c r="FN286" s="48"/>
      <c r="FO286" s="48"/>
      <c r="FP286" s="48"/>
      <c r="FQ286" s="48"/>
      <c r="FR286" s="48"/>
      <c r="FS286" s="48"/>
      <c r="FT286" s="48"/>
      <c r="FU286" s="48"/>
      <c r="FV286" s="48"/>
      <c r="FW286" s="48"/>
      <c r="FX286" s="48"/>
      <c r="FY286" s="48"/>
      <c r="FZ286" s="48"/>
      <c r="GA286" s="48"/>
      <c r="GB286" s="48"/>
      <c r="GC286" s="48"/>
      <c r="GD286" s="48"/>
      <c r="GE286" s="48"/>
      <c r="GF286" s="48"/>
      <c r="GG286" s="48"/>
      <c r="GH286" s="2"/>
      <c r="GI286" s="2"/>
      <c r="GJ286" s="2"/>
      <c r="GK286" s="2"/>
      <c r="GL286" s="2"/>
      <c r="GM286" s="2"/>
    </row>
    <row r="287" ht="15.75" customHeight="1">
      <c r="A287" s="1"/>
      <c r="F287" s="2"/>
      <c r="G287" s="48"/>
      <c r="N287" s="29"/>
      <c r="O287" s="30"/>
      <c r="P287" s="30"/>
      <c r="Q287" s="30"/>
      <c r="R287" s="30"/>
      <c r="S287" s="30"/>
      <c r="T287" s="30"/>
      <c r="U287" s="30"/>
      <c r="V287" s="30"/>
      <c r="W287" s="30"/>
      <c r="X287" s="30"/>
      <c r="Y287" s="30"/>
      <c r="Z287" s="30"/>
      <c r="AA287" s="30"/>
      <c r="AB287" s="30"/>
      <c r="AC287" s="30"/>
      <c r="AD287" s="30"/>
      <c r="AE287" s="30"/>
      <c r="AF287" s="30"/>
      <c r="AG287" s="30"/>
      <c r="AH287" s="33"/>
      <c r="AI287" s="29"/>
      <c r="AJ287" s="30"/>
      <c r="AK287" s="30"/>
      <c r="AL287" s="30"/>
      <c r="AM287" s="30"/>
      <c r="AN287" s="30"/>
      <c r="AO287" s="30"/>
      <c r="AP287" s="30"/>
      <c r="AQ287" s="30"/>
      <c r="AR287" s="30"/>
      <c r="AS287" s="30"/>
      <c r="AT287" s="30"/>
      <c r="AU287" s="30"/>
      <c r="AV287" s="30"/>
      <c r="AW287" s="30"/>
      <c r="AX287" s="30"/>
      <c r="AY287" s="30"/>
      <c r="AZ287" s="30"/>
      <c r="BA287" s="30"/>
      <c r="BB287" s="30"/>
      <c r="BC287" s="33"/>
      <c r="BD287" s="130"/>
      <c r="BE287" s="33"/>
      <c r="BF287" s="33"/>
      <c r="BG287" s="33"/>
      <c r="BH287" s="33"/>
      <c r="BI287" s="33"/>
      <c r="BJ287" s="33"/>
      <c r="BK287" s="33"/>
      <c r="BL287" s="33"/>
      <c r="BM287" s="33"/>
      <c r="BN287" s="33"/>
      <c r="BO287" s="33"/>
      <c r="BP287" s="33"/>
      <c r="BQ287" s="35"/>
      <c r="BR287" s="131"/>
      <c r="BS287" s="132"/>
      <c r="BT287" s="133"/>
      <c r="BU287" s="39"/>
      <c r="BV287" s="41"/>
      <c r="BW287" s="41"/>
      <c r="BX287" s="41"/>
      <c r="BY287" s="41"/>
      <c r="BZ287" s="41"/>
      <c r="CA287" s="104"/>
      <c r="CB287" s="104"/>
      <c r="CC287" s="104"/>
      <c r="CD287" s="104"/>
      <c r="CE287" s="104"/>
      <c r="CF287" s="104"/>
      <c r="CG287" s="104"/>
      <c r="CH287" s="104"/>
      <c r="CI287" s="104"/>
      <c r="CJ287" s="41"/>
      <c r="CK287" s="41"/>
      <c r="CL287" s="41"/>
      <c r="CM287" s="29"/>
      <c r="CN287" s="30"/>
      <c r="CQ287" s="81"/>
      <c r="CR287" s="81"/>
      <c r="CY287" s="126"/>
      <c r="CZ287" s="126"/>
      <c r="DB287" s="126"/>
      <c r="DC287" s="126"/>
      <c r="DE287" s="48"/>
      <c r="DG287" s="48"/>
      <c r="DI287" s="48"/>
      <c r="DK287" s="48"/>
      <c r="DM287" s="48"/>
      <c r="DO287" s="48"/>
      <c r="DQ287" s="48"/>
      <c r="DS287" s="48"/>
      <c r="DU287" s="48"/>
      <c r="DW287" s="48"/>
      <c r="DY287" s="48"/>
      <c r="EA287" s="48"/>
      <c r="EB287" s="81"/>
      <c r="EC287" s="48"/>
      <c r="EE287" s="48"/>
      <c r="EG287" s="48"/>
      <c r="EH287" s="81"/>
      <c r="EI287" s="48"/>
      <c r="EJ287" s="48"/>
      <c r="EK287" s="48"/>
      <c r="EL287" s="48"/>
      <c r="EM287" s="48"/>
      <c r="EN287" s="48"/>
      <c r="EO287" s="48"/>
      <c r="EP287" s="48"/>
      <c r="EQ287" s="48"/>
      <c r="ER287" s="48"/>
      <c r="ES287" s="48"/>
      <c r="ET287" s="48"/>
      <c r="EU287" s="48"/>
      <c r="EV287" s="48"/>
      <c r="EW287" s="48"/>
      <c r="EX287" s="48"/>
      <c r="EY287" s="48"/>
      <c r="EZ287" s="48"/>
      <c r="FA287" s="48"/>
      <c r="FB287" s="48"/>
      <c r="FC287" s="48"/>
      <c r="FD287" s="48"/>
      <c r="FE287" s="48"/>
      <c r="FF287" s="48"/>
      <c r="FG287" s="48"/>
      <c r="FH287" s="48"/>
      <c r="FI287" s="48"/>
      <c r="FJ287" s="48"/>
      <c r="FK287" s="48"/>
      <c r="FL287" s="48"/>
      <c r="FM287" s="48"/>
      <c r="FN287" s="48"/>
      <c r="FO287" s="48"/>
      <c r="FP287" s="48"/>
      <c r="FQ287" s="48"/>
      <c r="FR287" s="48"/>
      <c r="FS287" s="48"/>
      <c r="FT287" s="48"/>
      <c r="FU287" s="48"/>
      <c r="FV287" s="48"/>
      <c r="FW287" s="48"/>
      <c r="FX287" s="48"/>
      <c r="FY287" s="48"/>
      <c r="FZ287" s="48"/>
      <c r="GA287" s="48"/>
      <c r="GB287" s="48"/>
      <c r="GC287" s="48"/>
      <c r="GD287" s="48"/>
      <c r="GE287" s="48"/>
      <c r="GF287" s="48"/>
      <c r="GG287" s="48"/>
      <c r="GH287" s="2"/>
      <c r="GI287" s="2"/>
      <c r="GJ287" s="2"/>
      <c r="GK287" s="2"/>
      <c r="GL287" s="2"/>
      <c r="GM287" s="2"/>
    </row>
    <row r="288" ht="15.75" customHeight="1">
      <c r="A288" s="1"/>
      <c r="F288" s="2"/>
      <c r="G288" s="48"/>
      <c r="N288" s="29"/>
      <c r="O288" s="30"/>
      <c r="P288" s="30"/>
      <c r="Q288" s="30"/>
      <c r="R288" s="30"/>
      <c r="S288" s="30"/>
      <c r="T288" s="30"/>
      <c r="U288" s="30"/>
      <c r="V288" s="30"/>
      <c r="W288" s="30"/>
      <c r="X288" s="30"/>
      <c r="Y288" s="30"/>
      <c r="Z288" s="30"/>
      <c r="AA288" s="30"/>
      <c r="AB288" s="30"/>
      <c r="AC288" s="30"/>
      <c r="AD288" s="30"/>
      <c r="AE288" s="30"/>
      <c r="AF288" s="30"/>
      <c r="AG288" s="30"/>
      <c r="AH288" s="33"/>
      <c r="AI288" s="29"/>
      <c r="AJ288" s="30"/>
      <c r="AK288" s="30"/>
      <c r="AL288" s="30"/>
      <c r="AM288" s="30"/>
      <c r="AN288" s="30"/>
      <c r="AO288" s="30"/>
      <c r="AP288" s="30"/>
      <c r="AQ288" s="30"/>
      <c r="AR288" s="30"/>
      <c r="AS288" s="30"/>
      <c r="AT288" s="30"/>
      <c r="AU288" s="30"/>
      <c r="AV288" s="30"/>
      <c r="AW288" s="30"/>
      <c r="AX288" s="30"/>
      <c r="AY288" s="30"/>
      <c r="AZ288" s="30"/>
      <c r="BA288" s="30"/>
      <c r="BB288" s="30"/>
      <c r="BC288" s="33"/>
      <c r="BD288" s="130"/>
      <c r="BE288" s="33"/>
      <c r="BF288" s="33"/>
      <c r="BG288" s="33"/>
      <c r="BH288" s="33"/>
      <c r="BI288" s="33"/>
      <c r="BJ288" s="33"/>
      <c r="BK288" s="33"/>
      <c r="BL288" s="33"/>
      <c r="BM288" s="33"/>
      <c r="BN288" s="33"/>
      <c r="BO288" s="33"/>
      <c r="BP288" s="33"/>
      <c r="BQ288" s="35"/>
      <c r="BR288" s="131"/>
      <c r="BS288" s="132"/>
      <c r="BT288" s="133"/>
      <c r="BU288" s="39"/>
      <c r="BV288" s="41"/>
      <c r="BW288" s="41"/>
      <c r="BX288" s="41"/>
      <c r="BY288" s="41"/>
      <c r="BZ288" s="41"/>
      <c r="CA288" s="104"/>
      <c r="CB288" s="104"/>
      <c r="CC288" s="104"/>
      <c r="CD288" s="104"/>
      <c r="CE288" s="104"/>
      <c r="CF288" s="104"/>
      <c r="CG288" s="104"/>
      <c r="CH288" s="104"/>
      <c r="CI288" s="104"/>
      <c r="CJ288" s="41"/>
      <c r="CK288" s="41"/>
      <c r="CL288" s="41"/>
      <c r="CM288" s="29"/>
      <c r="CN288" s="30"/>
      <c r="CQ288" s="81"/>
      <c r="CR288" s="81"/>
      <c r="CY288" s="126"/>
      <c r="CZ288" s="126"/>
      <c r="DB288" s="126"/>
      <c r="DC288" s="126"/>
      <c r="DE288" s="48"/>
      <c r="DG288" s="48"/>
      <c r="DI288" s="48"/>
      <c r="DK288" s="48"/>
      <c r="DM288" s="48"/>
      <c r="DO288" s="48"/>
      <c r="DQ288" s="48"/>
      <c r="DS288" s="48"/>
      <c r="DU288" s="48"/>
      <c r="DW288" s="48"/>
      <c r="DY288" s="48"/>
      <c r="EA288" s="48"/>
      <c r="EB288" s="81"/>
      <c r="EC288" s="48"/>
      <c r="EE288" s="48"/>
      <c r="EG288" s="48"/>
      <c r="EH288" s="81"/>
      <c r="EI288" s="48"/>
      <c r="EJ288" s="48"/>
      <c r="EK288" s="48"/>
      <c r="EL288" s="48"/>
      <c r="EM288" s="48"/>
      <c r="EN288" s="48"/>
      <c r="EO288" s="48"/>
      <c r="EP288" s="48"/>
      <c r="EQ288" s="48"/>
      <c r="ER288" s="48"/>
      <c r="ES288" s="48"/>
      <c r="ET288" s="48"/>
      <c r="EU288" s="48"/>
      <c r="EV288" s="48"/>
      <c r="EW288" s="48"/>
      <c r="EX288" s="48"/>
      <c r="EY288" s="48"/>
      <c r="EZ288" s="48"/>
      <c r="FA288" s="48"/>
      <c r="FB288" s="48"/>
      <c r="FC288" s="48"/>
      <c r="FD288" s="48"/>
      <c r="FE288" s="48"/>
      <c r="FF288" s="48"/>
      <c r="FG288" s="48"/>
      <c r="FH288" s="48"/>
      <c r="FI288" s="48"/>
      <c r="FJ288" s="48"/>
      <c r="FK288" s="48"/>
      <c r="FL288" s="48"/>
      <c r="FM288" s="48"/>
      <c r="FN288" s="48"/>
      <c r="FO288" s="48"/>
      <c r="FP288" s="48"/>
      <c r="FQ288" s="48"/>
      <c r="FR288" s="48"/>
      <c r="FS288" s="48"/>
      <c r="FT288" s="48"/>
      <c r="FU288" s="48"/>
      <c r="FV288" s="48"/>
      <c r="FW288" s="48"/>
      <c r="FX288" s="48"/>
      <c r="FY288" s="48"/>
      <c r="FZ288" s="48"/>
      <c r="GA288" s="48"/>
      <c r="GB288" s="48"/>
      <c r="GC288" s="48"/>
      <c r="GD288" s="48"/>
      <c r="GE288" s="48"/>
      <c r="GF288" s="48"/>
      <c r="GG288" s="48"/>
      <c r="GH288" s="2"/>
      <c r="GI288" s="2"/>
      <c r="GJ288" s="2"/>
      <c r="GK288" s="2"/>
      <c r="GL288" s="2"/>
      <c r="GM288" s="2"/>
    </row>
    <row r="289" ht="15.75" customHeight="1">
      <c r="A289" s="1"/>
      <c r="F289" s="2"/>
      <c r="G289" s="48"/>
      <c r="N289" s="29"/>
      <c r="O289" s="30"/>
      <c r="P289" s="30"/>
      <c r="Q289" s="30"/>
      <c r="R289" s="30"/>
      <c r="S289" s="30"/>
      <c r="T289" s="30"/>
      <c r="U289" s="30"/>
      <c r="V289" s="30"/>
      <c r="W289" s="30"/>
      <c r="X289" s="30"/>
      <c r="Y289" s="30"/>
      <c r="Z289" s="30"/>
      <c r="AA289" s="30"/>
      <c r="AB289" s="30"/>
      <c r="AC289" s="30"/>
      <c r="AD289" s="30"/>
      <c r="AE289" s="30"/>
      <c r="AF289" s="30"/>
      <c r="AG289" s="30"/>
      <c r="AH289" s="33"/>
      <c r="AI289" s="29"/>
      <c r="AJ289" s="30"/>
      <c r="AK289" s="30"/>
      <c r="AL289" s="30"/>
      <c r="AM289" s="30"/>
      <c r="AN289" s="30"/>
      <c r="AO289" s="30"/>
      <c r="AP289" s="30"/>
      <c r="AQ289" s="30"/>
      <c r="AR289" s="30"/>
      <c r="AS289" s="30"/>
      <c r="AT289" s="30"/>
      <c r="AU289" s="30"/>
      <c r="AV289" s="30"/>
      <c r="AW289" s="30"/>
      <c r="AX289" s="30"/>
      <c r="AY289" s="30"/>
      <c r="AZ289" s="30"/>
      <c r="BA289" s="30"/>
      <c r="BB289" s="30"/>
      <c r="BC289" s="33"/>
      <c r="BD289" s="130"/>
      <c r="BE289" s="33"/>
      <c r="BF289" s="33"/>
      <c r="BG289" s="33"/>
      <c r="BH289" s="33"/>
      <c r="BI289" s="33"/>
      <c r="BJ289" s="33"/>
      <c r="BK289" s="33"/>
      <c r="BL289" s="33"/>
      <c r="BM289" s="33"/>
      <c r="BN289" s="33"/>
      <c r="BO289" s="33"/>
      <c r="BP289" s="33"/>
      <c r="BQ289" s="35"/>
      <c r="BR289" s="131"/>
      <c r="BS289" s="132"/>
      <c r="BT289" s="133"/>
      <c r="BU289" s="39"/>
      <c r="BV289" s="41"/>
      <c r="BW289" s="41"/>
      <c r="BX289" s="41"/>
      <c r="BY289" s="41"/>
      <c r="BZ289" s="41"/>
      <c r="CA289" s="104"/>
      <c r="CB289" s="104"/>
      <c r="CC289" s="104"/>
      <c r="CD289" s="104"/>
      <c r="CE289" s="104"/>
      <c r="CF289" s="104"/>
      <c r="CG289" s="104"/>
      <c r="CH289" s="104"/>
      <c r="CI289" s="104"/>
      <c r="CJ289" s="41"/>
      <c r="CK289" s="41"/>
      <c r="CL289" s="41"/>
      <c r="CM289" s="29"/>
      <c r="CN289" s="30"/>
      <c r="CQ289" s="81"/>
      <c r="CR289" s="81"/>
      <c r="CY289" s="126"/>
      <c r="CZ289" s="126"/>
      <c r="DB289" s="126"/>
      <c r="DC289" s="126"/>
      <c r="DE289" s="48"/>
      <c r="DG289" s="48"/>
      <c r="DI289" s="48"/>
      <c r="DK289" s="48"/>
      <c r="DM289" s="48"/>
      <c r="DO289" s="48"/>
      <c r="DQ289" s="48"/>
      <c r="DS289" s="48"/>
      <c r="DU289" s="48"/>
      <c r="DW289" s="48"/>
      <c r="DY289" s="48"/>
      <c r="EA289" s="48"/>
      <c r="EB289" s="81"/>
      <c r="EC289" s="48"/>
      <c r="EE289" s="48"/>
      <c r="EG289" s="48"/>
      <c r="EH289" s="81"/>
      <c r="EI289" s="48"/>
      <c r="EJ289" s="48"/>
      <c r="EK289" s="48"/>
      <c r="EL289" s="48"/>
      <c r="EM289" s="48"/>
      <c r="EN289" s="48"/>
      <c r="EO289" s="48"/>
      <c r="EP289" s="48"/>
      <c r="EQ289" s="48"/>
      <c r="ER289" s="48"/>
      <c r="ES289" s="48"/>
      <c r="ET289" s="48"/>
      <c r="EU289" s="48"/>
      <c r="EV289" s="48"/>
      <c r="EW289" s="48"/>
      <c r="EX289" s="48"/>
      <c r="EY289" s="48"/>
      <c r="EZ289" s="48"/>
      <c r="FA289" s="48"/>
      <c r="FB289" s="48"/>
      <c r="FC289" s="48"/>
      <c r="FD289" s="48"/>
      <c r="FE289" s="48"/>
      <c r="FF289" s="48"/>
      <c r="FG289" s="48"/>
      <c r="FH289" s="48"/>
      <c r="FI289" s="48"/>
      <c r="FJ289" s="48"/>
      <c r="FK289" s="48"/>
      <c r="FL289" s="48"/>
      <c r="FM289" s="48"/>
      <c r="FN289" s="48"/>
      <c r="FO289" s="48"/>
      <c r="FP289" s="48"/>
      <c r="FQ289" s="48"/>
      <c r="FR289" s="48"/>
      <c r="FS289" s="48"/>
      <c r="FT289" s="48"/>
      <c r="FU289" s="48"/>
      <c r="FV289" s="48"/>
      <c r="FW289" s="48"/>
      <c r="FX289" s="48"/>
      <c r="FY289" s="48"/>
      <c r="FZ289" s="48"/>
      <c r="GA289" s="48"/>
      <c r="GB289" s="48"/>
      <c r="GC289" s="48"/>
      <c r="GD289" s="48"/>
      <c r="GE289" s="48"/>
      <c r="GF289" s="48"/>
      <c r="GG289" s="48"/>
      <c r="GH289" s="2"/>
      <c r="GI289" s="2"/>
      <c r="GJ289" s="2"/>
      <c r="GK289" s="2"/>
      <c r="GL289" s="2"/>
      <c r="GM289" s="2"/>
    </row>
    <row r="290" ht="15.75" customHeight="1">
      <c r="A290" s="1"/>
      <c r="F290" s="2"/>
      <c r="G290" s="48"/>
      <c r="N290" s="29"/>
      <c r="O290" s="30"/>
      <c r="P290" s="30"/>
      <c r="Q290" s="30"/>
      <c r="R290" s="30"/>
      <c r="S290" s="30"/>
      <c r="T290" s="30"/>
      <c r="U290" s="30"/>
      <c r="V290" s="30"/>
      <c r="W290" s="30"/>
      <c r="X290" s="30"/>
      <c r="Y290" s="30"/>
      <c r="Z290" s="30"/>
      <c r="AA290" s="30"/>
      <c r="AB290" s="30"/>
      <c r="AC290" s="30"/>
      <c r="AD290" s="30"/>
      <c r="AE290" s="30"/>
      <c r="AF290" s="30"/>
      <c r="AG290" s="30"/>
      <c r="AH290" s="33"/>
      <c r="AI290" s="29"/>
      <c r="AJ290" s="30"/>
      <c r="AK290" s="30"/>
      <c r="AL290" s="30"/>
      <c r="AM290" s="30"/>
      <c r="AN290" s="30"/>
      <c r="AO290" s="30"/>
      <c r="AP290" s="30"/>
      <c r="AQ290" s="30"/>
      <c r="AR290" s="30"/>
      <c r="AS290" s="30"/>
      <c r="AT290" s="30"/>
      <c r="AU290" s="30"/>
      <c r="AV290" s="30"/>
      <c r="AW290" s="30"/>
      <c r="AX290" s="30"/>
      <c r="AY290" s="30"/>
      <c r="AZ290" s="30"/>
      <c r="BA290" s="30"/>
      <c r="BB290" s="30"/>
      <c r="BC290" s="33"/>
      <c r="BD290" s="130"/>
      <c r="BE290" s="33"/>
      <c r="BF290" s="33"/>
      <c r="BG290" s="33"/>
      <c r="BH290" s="33"/>
      <c r="BI290" s="33"/>
      <c r="BJ290" s="33"/>
      <c r="BK290" s="33"/>
      <c r="BL290" s="33"/>
      <c r="BM290" s="33"/>
      <c r="BN290" s="33"/>
      <c r="BO290" s="33"/>
      <c r="BP290" s="33"/>
      <c r="BQ290" s="35"/>
      <c r="BR290" s="131"/>
      <c r="BS290" s="132"/>
      <c r="BT290" s="133"/>
      <c r="BU290" s="39"/>
      <c r="BV290" s="41"/>
      <c r="BW290" s="41"/>
      <c r="BX290" s="41"/>
      <c r="BY290" s="41"/>
      <c r="BZ290" s="41"/>
      <c r="CA290" s="104"/>
      <c r="CB290" s="104"/>
      <c r="CC290" s="104"/>
      <c r="CD290" s="104"/>
      <c r="CE290" s="104"/>
      <c r="CF290" s="104"/>
      <c r="CG290" s="104"/>
      <c r="CH290" s="104"/>
      <c r="CI290" s="104"/>
      <c r="CJ290" s="41"/>
      <c r="CK290" s="41"/>
      <c r="CL290" s="41"/>
      <c r="CM290" s="29"/>
      <c r="CN290" s="30"/>
      <c r="CQ290" s="81"/>
      <c r="CR290" s="81"/>
      <c r="CY290" s="126"/>
      <c r="CZ290" s="126"/>
      <c r="DB290" s="126"/>
      <c r="DC290" s="126"/>
      <c r="DE290" s="48"/>
      <c r="DG290" s="48"/>
      <c r="DI290" s="48"/>
      <c r="DK290" s="48"/>
      <c r="DM290" s="48"/>
      <c r="DO290" s="48"/>
      <c r="DQ290" s="48"/>
      <c r="DS290" s="48"/>
      <c r="DU290" s="48"/>
      <c r="DW290" s="48"/>
      <c r="DY290" s="48"/>
      <c r="EA290" s="48"/>
      <c r="EB290" s="81"/>
      <c r="EC290" s="48"/>
      <c r="EE290" s="48"/>
      <c r="EG290" s="48"/>
      <c r="EH290" s="81"/>
      <c r="EI290" s="48"/>
      <c r="EJ290" s="48"/>
      <c r="EK290" s="48"/>
      <c r="EL290" s="48"/>
      <c r="EM290" s="48"/>
      <c r="EN290" s="48"/>
      <c r="EO290" s="48"/>
      <c r="EP290" s="48"/>
      <c r="EQ290" s="48"/>
      <c r="ER290" s="48"/>
      <c r="ES290" s="48"/>
      <c r="ET290" s="48"/>
      <c r="EU290" s="48"/>
      <c r="EV290" s="48"/>
      <c r="EW290" s="48"/>
      <c r="EX290" s="48"/>
      <c r="EY290" s="48"/>
      <c r="EZ290" s="48"/>
      <c r="FA290" s="48"/>
      <c r="FB290" s="48"/>
      <c r="FC290" s="48"/>
      <c r="FD290" s="48"/>
      <c r="FE290" s="48"/>
      <c r="FF290" s="48"/>
      <c r="FG290" s="48"/>
      <c r="FH290" s="48"/>
      <c r="FI290" s="48"/>
      <c r="FJ290" s="48"/>
      <c r="FK290" s="48"/>
      <c r="FL290" s="48"/>
      <c r="FM290" s="48"/>
      <c r="FN290" s="48"/>
      <c r="FO290" s="48"/>
      <c r="FP290" s="48"/>
      <c r="FQ290" s="48"/>
      <c r="FR290" s="48"/>
      <c r="FS290" s="48"/>
      <c r="FT290" s="48"/>
      <c r="FU290" s="48"/>
      <c r="FV290" s="48"/>
      <c r="FW290" s="48"/>
      <c r="FX290" s="48"/>
      <c r="FY290" s="48"/>
      <c r="FZ290" s="48"/>
      <c r="GA290" s="48"/>
      <c r="GB290" s="48"/>
      <c r="GC290" s="48"/>
      <c r="GD290" s="48"/>
      <c r="GE290" s="48"/>
      <c r="GF290" s="48"/>
      <c r="GG290" s="48"/>
      <c r="GH290" s="2"/>
      <c r="GI290" s="2"/>
      <c r="GJ290" s="2"/>
      <c r="GK290" s="2"/>
      <c r="GL290" s="2"/>
      <c r="GM290" s="2"/>
    </row>
    <row r="291" ht="15.75" customHeight="1">
      <c r="A291" s="1"/>
      <c r="F291" s="2"/>
      <c r="G291" s="48"/>
      <c r="N291" s="29"/>
      <c r="O291" s="30"/>
      <c r="P291" s="30"/>
      <c r="Q291" s="30"/>
      <c r="R291" s="30"/>
      <c r="S291" s="30"/>
      <c r="T291" s="30"/>
      <c r="U291" s="30"/>
      <c r="V291" s="30"/>
      <c r="W291" s="30"/>
      <c r="X291" s="30"/>
      <c r="Y291" s="30"/>
      <c r="Z291" s="30"/>
      <c r="AA291" s="30"/>
      <c r="AB291" s="30"/>
      <c r="AC291" s="30"/>
      <c r="AD291" s="30"/>
      <c r="AE291" s="30"/>
      <c r="AF291" s="30"/>
      <c r="AG291" s="30"/>
      <c r="AH291" s="33"/>
      <c r="AI291" s="29"/>
      <c r="AJ291" s="30"/>
      <c r="AK291" s="30"/>
      <c r="AL291" s="30"/>
      <c r="AM291" s="30"/>
      <c r="AN291" s="30"/>
      <c r="AO291" s="30"/>
      <c r="AP291" s="30"/>
      <c r="AQ291" s="30"/>
      <c r="AR291" s="30"/>
      <c r="AS291" s="30"/>
      <c r="AT291" s="30"/>
      <c r="AU291" s="30"/>
      <c r="AV291" s="30"/>
      <c r="AW291" s="30"/>
      <c r="AX291" s="30"/>
      <c r="AY291" s="30"/>
      <c r="AZ291" s="30"/>
      <c r="BA291" s="30"/>
      <c r="BB291" s="30"/>
      <c r="BC291" s="33"/>
      <c r="BD291" s="130"/>
      <c r="BE291" s="33"/>
      <c r="BF291" s="33"/>
      <c r="BG291" s="33"/>
      <c r="BH291" s="33"/>
      <c r="BI291" s="33"/>
      <c r="BJ291" s="33"/>
      <c r="BK291" s="33"/>
      <c r="BL291" s="33"/>
      <c r="BM291" s="33"/>
      <c r="BN291" s="33"/>
      <c r="BO291" s="33"/>
      <c r="BP291" s="33"/>
      <c r="BQ291" s="35"/>
      <c r="BR291" s="131"/>
      <c r="BS291" s="132"/>
      <c r="BT291" s="133"/>
      <c r="BU291" s="39"/>
      <c r="BV291" s="41"/>
      <c r="BW291" s="41"/>
      <c r="BX291" s="41"/>
      <c r="BY291" s="41"/>
      <c r="BZ291" s="41"/>
      <c r="CA291" s="104"/>
      <c r="CB291" s="104"/>
      <c r="CC291" s="104"/>
      <c r="CD291" s="104"/>
      <c r="CE291" s="104"/>
      <c r="CF291" s="104"/>
      <c r="CG291" s="104"/>
      <c r="CH291" s="104"/>
      <c r="CI291" s="104"/>
      <c r="CJ291" s="41"/>
      <c r="CK291" s="41"/>
      <c r="CL291" s="41"/>
      <c r="CM291" s="29"/>
      <c r="CN291" s="30"/>
      <c r="CQ291" s="81"/>
      <c r="CR291" s="81"/>
      <c r="CY291" s="126"/>
      <c r="CZ291" s="126"/>
      <c r="DB291" s="126"/>
      <c r="DC291" s="126"/>
      <c r="DE291" s="48"/>
      <c r="DG291" s="48"/>
      <c r="DI291" s="48"/>
      <c r="DK291" s="48"/>
      <c r="DM291" s="48"/>
      <c r="DO291" s="48"/>
      <c r="DQ291" s="48"/>
      <c r="DS291" s="48"/>
      <c r="DU291" s="48"/>
      <c r="DW291" s="48"/>
      <c r="DY291" s="48"/>
      <c r="EA291" s="48"/>
      <c r="EB291" s="81"/>
      <c r="EC291" s="48"/>
      <c r="EE291" s="48"/>
      <c r="EG291" s="48"/>
      <c r="EH291" s="81"/>
      <c r="EI291" s="48"/>
      <c r="EJ291" s="48"/>
      <c r="EK291" s="48"/>
      <c r="EL291" s="48"/>
      <c r="EM291" s="48"/>
      <c r="EN291" s="48"/>
      <c r="EO291" s="48"/>
      <c r="EP291" s="48"/>
      <c r="EQ291" s="48"/>
      <c r="ER291" s="48"/>
      <c r="ES291" s="48"/>
      <c r="ET291" s="48"/>
      <c r="EU291" s="48"/>
      <c r="EV291" s="48"/>
      <c r="EW291" s="48"/>
      <c r="EX291" s="48"/>
      <c r="EY291" s="48"/>
      <c r="EZ291" s="48"/>
      <c r="FA291" s="48"/>
      <c r="FB291" s="48"/>
      <c r="FC291" s="48"/>
      <c r="FD291" s="48"/>
      <c r="FE291" s="48"/>
      <c r="FF291" s="48"/>
      <c r="FG291" s="48"/>
      <c r="FH291" s="48"/>
      <c r="FI291" s="48"/>
      <c r="FJ291" s="48"/>
      <c r="FK291" s="48"/>
      <c r="FL291" s="48"/>
      <c r="FM291" s="48"/>
      <c r="FN291" s="48"/>
      <c r="FO291" s="48"/>
      <c r="FP291" s="48"/>
      <c r="FQ291" s="48"/>
      <c r="FR291" s="48"/>
      <c r="FS291" s="48"/>
      <c r="FT291" s="48"/>
      <c r="FU291" s="48"/>
      <c r="FV291" s="48"/>
      <c r="FW291" s="48"/>
      <c r="FX291" s="48"/>
      <c r="FY291" s="48"/>
      <c r="FZ291" s="48"/>
      <c r="GA291" s="48"/>
      <c r="GB291" s="48"/>
      <c r="GC291" s="48"/>
      <c r="GD291" s="48"/>
      <c r="GE291" s="48"/>
      <c r="GF291" s="48"/>
      <c r="GG291" s="48"/>
      <c r="GH291" s="2"/>
      <c r="GI291" s="2"/>
      <c r="GJ291" s="2"/>
      <c r="GK291" s="2"/>
      <c r="GL291" s="2"/>
      <c r="GM291" s="2"/>
    </row>
    <row r="292" ht="15.75" customHeight="1">
      <c r="A292" s="1"/>
      <c r="F292" s="2"/>
      <c r="G292" s="48"/>
      <c r="N292" s="29"/>
      <c r="O292" s="30"/>
      <c r="P292" s="30"/>
      <c r="Q292" s="30"/>
      <c r="R292" s="30"/>
      <c r="S292" s="30"/>
      <c r="T292" s="30"/>
      <c r="U292" s="30"/>
      <c r="V292" s="30"/>
      <c r="W292" s="30"/>
      <c r="X292" s="30"/>
      <c r="Y292" s="30"/>
      <c r="Z292" s="30"/>
      <c r="AA292" s="30"/>
      <c r="AB292" s="30"/>
      <c r="AC292" s="30"/>
      <c r="AD292" s="30"/>
      <c r="AE292" s="30"/>
      <c r="AF292" s="30"/>
      <c r="AG292" s="30"/>
      <c r="AH292" s="33"/>
      <c r="AI292" s="29"/>
      <c r="AJ292" s="30"/>
      <c r="AK292" s="30"/>
      <c r="AL292" s="30"/>
      <c r="AM292" s="30"/>
      <c r="AN292" s="30"/>
      <c r="AO292" s="30"/>
      <c r="AP292" s="30"/>
      <c r="AQ292" s="30"/>
      <c r="AR292" s="30"/>
      <c r="AS292" s="30"/>
      <c r="AT292" s="30"/>
      <c r="AU292" s="30"/>
      <c r="AV292" s="30"/>
      <c r="AW292" s="30"/>
      <c r="AX292" s="30"/>
      <c r="AY292" s="30"/>
      <c r="AZ292" s="30"/>
      <c r="BA292" s="30"/>
      <c r="BB292" s="30"/>
      <c r="BC292" s="33"/>
      <c r="BD292" s="130"/>
      <c r="BE292" s="33"/>
      <c r="BF292" s="33"/>
      <c r="BG292" s="33"/>
      <c r="BH292" s="33"/>
      <c r="BI292" s="33"/>
      <c r="BJ292" s="33"/>
      <c r="BK292" s="33"/>
      <c r="BL292" s="33"/>
      <c r="BM292" s="33"/>
      <c r="BN292" s="33"/>
      <c r="BO292" s="33"/>
      <c r="BP292" s="33"/>
      <c r="BQ292" s="35"/>
      <c r="BR292" s="131"/>
      <c r="BS292" s="132"/>
      <c r="BT292" s="133"/>
      <c r="BU292" s="39"/>
      <c r="BV292" s="41"/>
      <c r="BW292" s="41"/>
      <c r="BX292" s="41"/>
      <c r="BY292" s="41"/>
      <c r="BZ292" s="41"/>
      <c r="CA292" s="104"/>
      <c r="CB292" s="104"/>
      <c r="CC292" s="104"/>
      <c r="CD292" s="104"/>
      <c r="CE292" s="104"/>
      <c r="CF292" s="104"/>
      <c r="CG292" s="104"/>
      <c r="CH292" s="104"/>
      <c r="CI292" s="104"/>
      <c r="CJ292" s="41"/>
      <c r="CK292" s="41"/>
      <c r="CL292" s="41"/>
      <c r="CM292" s="29"/>
      <c r="CN292" s="30"/>
      <c r="CQ292" s="81"/>
      <c r="CR292" s="81"/>
      <c r="CY292" s="126"/>
      <c r="CZ292" s="126"/>
      <c r="DB292" s="126"/>
      <c r="DC292" s="126"/>
      <c r="DE292" s="48"/>
      <c r="DG292" s="48"/>
      <c r="DI292" s="48"/>
      <c r="DK292" s="48"/>
      <c r="DM292" s="48"/>
      <c r="DO292" s="48"/>
      <c r="DQ292" s="48"/>
      <c r="DS292" s="48"/>
      <c r="DU292" s="48"/>
      <c r="DW292" s="48"/>
      <c r="DY292" s="48"/>
      <c r="EA292" s="48"/>
      <c r="EB292" s="81"/>
      <c r="EC292" s="48"/>
      <c r="EE292" s="48"/>
      <c r="EG292" s="48"/>
      <c r="EH292" s="81"/>
      <c r="EI292" s="48"/>
      <c r="EJ292" s="48"/>
      <c r="EK292" s="48"/>
      <c r="EL292" s="48"/>
      <c r="EM292" s="48"/>
      <c r="EN292" s="48"/>
      <c r="EO292" s="48"/>
      <c r="EP292" s="48"/>
      <c r="EQ292" s="48"/>
      <c r="ER292" s="48"/>
      <c r="ES292" s="48"/>
      <c r="ET292" s="48"/>
      <c r="EU292" s="48"/>
      <c r="EV292" s="48"/>
      <c r="EW292" s="48"/>
      <c r="EX292" s="48"/>
      <c r="EY292" s="48"/>
      <c r="EZ292" s="48"/>
      <c r="FA292" s="48"/>
      <c r="FB292" s="48"/>
      <c r="FC292" s="48"/>
      <c r="FD292" s="48"/>
      <c r="FE292" s="48"/>
      <c r="FF292" s="48"/>
      <c r="FG292" s="48"/>
      <c r="FH292" s="48"/>
      <c r="FI292" s="48"/>
      <c r="FJ292" s="48"/>
      <c r="FK292" s="48"/>
      <c r="FL292" s="48"/>
      <c r="FM292" s="48"/>
      <c r="FN292" s="48"/>
      <c r="FO292" s="48"/>
      <c r="FP292" s="48"/>
      <c r="FQ292" s="48"/>
      <c r="FR292" s="48"/>
      <c r="FS292" s="48"/>
      <c r="FT292" s="48"/>
      <c r="FU292" s="48"/>
      <c r="FV292" s="48"/>
      <c r="FW292" s="48"/>
      <c r="FX292" s="48"/>
      <c r="FY292" s="48"/>
      <c r="FZ292" s="48"/>
      <c r="GA292" s="48"/>
      <c r="GB292" s="48"/>
      <c r="GC292" s="48"/>
      <c r="GD292" s="48"/>
      <c r="GE292" s="48"/>
      <c r="GF292" s="48"/>
      <c r="GG292" s="48"/>
      <c r="GH292" s="2"/>
      <c r="GI292" s="2"/>
      <c r="GJ292" s="2"/>
      <c r="GK292" s="2"/>
      <c r="GL292" s="2"/>
      <c r="GM292" s="2"/>
    </row>
    <row r="293" ht="15.75" customHeight="1">
      <c r="A293" s="1"/>
      <c r="F293" s="2"/>
      <c r="G293" s="48"/>
      <c r="N293" s="29"/>
      <c r="O293" s="30"/>
      <c r="P293" s="30"/>
      <c r="Q293" s="30"/>
      <c r="R293" s="30"/>
      <c r="S293" s="30"/>
      <c r="T293" s="30"/>
      <c r="U293" s="30"/>
      <c r="V293" s="30"/>
      <c r="W293" s="30"/>
      <c r="X293" s="30"/>
      <c r="Y293" s="30"/>
      <c r="Z293" s="30"/>
      <c r="AA293" s="30"/>
      <c r="AB293" s="30"/>
      <c r="AC293" s="30"/>
      <c r="AD293" s="30"/>
      <c r="AE293" s="30"/>
      <c r="AF293" s="30"/>
      <c r="AG293" s="30"/>
      <c r="AH293" s="33"/>
      <c r="AI293" s="29"/>
      <c r="AJ293" s="30"/>
      <c r="AK293" s="30"/>
      <c r="AL293" s="30"/>
      <c r="AM293" s="30"/>
      <c r="AN293" s="30"/>
      <c r="AO293" s="30"/>
      <c r="AP293" s="30"/>
      <c r="AQ293" s="30"/>
      <c r="AR293" s="30"/>
      <c r="AS293" s="30"/>
      <c r="AT293" s="30"/>
      <c r="AU293" s="30"/>
      <c r="AV293" s="30"/>
      <c r="AW293" s="30"/>
      <c r="AX293" s="30"/>
      <c r="AY293" s="30"/>
      <c r="AZ293" s="30"/>
      <c r="BA293" s="30"/>
      <c r="BB293" s="30"/>
      <c r="BC293" s="33"/>
      <c r="BD293" s="130"/>
      <c r="BE293" s="33"/>
      <c r="BF293" s="33"/>
      <c r="BG293" s="33"/>
      <c r="BH293" s="33"/>
      <c r="BI293" s="33"/>
      <c r="BJ293" s="33"/>
      <c r="BK293" s="33"/>
      <c r="BL293" s="33"/>
      <c r="BM293" s="33"/>
      <c r="BN293" s="33"/>
      <c r="BO293" s="33"/>
      <c r="BP293" s="33"/>
      <c r="BQ293" s="35"/>
      <c r="BR293" s="131"/>
      <c r="BS293" s="132"/>
      <c r="BT293" s="133"/>
      <c r="BU293" s="39"/>
      <c r="BV293" s="41"/>
      <c r="BW293" s="41"/>
      <c r="BX293" s="41"/>
      <c r="BY293" s="41"/>
      <c r="BZ293" s="41"/>
      <c r="CA293" s="104"/>
      <c r="CB293" s="104"/>
      <c r="CC293" s="104"/>
      <c r="CD293" s="104"/>
      <c r="CE293" s="104"/>
      <c r="CF293" s="104"/>
      <c r="CG293" s="104"/>
      <c r="CH293" s="104"/>
      <c r="CI293" s="104"/>
      <c r="CJ293" s="41"/>
      <c r="CK293" s="41"/>
      <c r="CL293" s="41"/>
      <c r="CM293" s="29"/>
      <c r="CN293" s="30"/>
      <c r="CQ293" s="81"/>
      <c r="CR293" s="81"/>
      <c r="CY293" s="126"/>
      <c r="CZ293" s="126"/>
      <c r="DB293" s="126"/>
      <c r="DC293" s="126"/>
      <c r="DE293" s="48"/>
      <c r="DG293" s="48"/>
      <c r="DI293" s="48"/>
      <c r="DK293" s="48"/>
      <c r="DM293" s="48"/>
      <c r="DO293" s="48"/>
      <c r="DQ293" s="48"/>
      <c r="DS293" s="48"/>
      <c r="DU293" s="48"/>
      <c r="DW293" s="48"/>
      <c r="DY293" s="48"/>
      <c r="EA293" s="48"/>
      <c r="EB293" s="81"/>
      <c r="EC293" s="48"/>
      <c r="EE293" s="48"/>
      <c r="EG293" s="48"/>
      <c r="EH293" s="81"/>
      <c r="EI293" s="48"/>
      <c r="EJ293" s="48"/>
      <c r="EK293" s="48"/>
      <c r="EL293" s="48"/>
      <c r="EM293" s="48"/>
      <c r="EN293" s="48"/>
      <c r="EO293" s="48"/>
      <c r="EP293" s="48"/>
      <c r="EQ293" s="48"/>
      <c r="ER293" s="48"/>
      <c r="ES293" s="48"/>
      <c r="ET293" s="48"/>
      <c r="EU293" s="48"/>
      <c r="EV293" s="48"/>
      <c r="EW293" s="48"/>
      <c r="EX293" s="48"/>
      <c r="EY293" s="48"/>
      <c r="EZ293" s="48"/>
      <c r="FA293" s="48"/>
      <c r="FB293" s="48"/>
      <c r="FC293" s="48"/>
      <c r="FD293" s="48"/>
      <c r="FE293" s="48"/>
      <c r="FF293" s="48"/>
      <c r="FG293" s="48"/>
      <c r="FH293" s="48"/>
      <c r="FI293" s="48"/>
      <c r="FJ293" s="48"/>
      <c r="FK293" s="48"/>
      <c r="FL293" s="48"/>
      <c r="FM293" s="48"/>
      <c r="FN293" s="48"/>
      <c r="FO293" s="48"/>
      <c r="FP293" s="48"/>
      <c r="FQ293" s="48"/>
      <c r="FR293" s="48"/>
      <c r="FS293" s="48"/>
      <c r="FT293" s="48"/>
      <c r="FU293" s="48"/>
      <c r="FV293" s="48"/>
      <c r="FW293" s="48"/>
      <c r="FX293" s="48"/>
      <c r="FY293" s="48"/>
      <c r="FZ293" s="48"/>
      <c r="GA293" s="48"/>
      <c r="GB293" s="48"/>
      <c r="GC293" s="48"/>
      <c r="GD293" s="48"/>
      <c r="GE293" s="48"/>
      <c r="GF293" s="48"/>
      <c r="GG293" s="48"/>
      <c r="GH293" s="2"/>
      <c r="GI293" s="2"/>
      <c r="GJ293" s="2"/>
      <c r="GK293" s="2"/>
      <c r="GL293" s="2"/>
      <c r="GM293" s="2"/>
    </row>
    <row r="294" ht="15.75" customHeight="1">
      <c r="A294" s="1"/>
      <c r="F294" s="2"/>
      <c r="G294" s="48"/>
      <c r="N294" s="29"/>
      <c r="O294" s="30"/>
      <c r="P294" s="30"/>
      <c r="Q294" s="30"/>
      <c r="R294" s="30"/>
      <c r="S294" s="30"/>
      <c r="T294" s="30"/>
      <c r="U294" s="30"/>
      <c r="V294" s="30"/>
      <c r="W294" s="30"/>
      <c r="X294" s="30"/>
      <c r="Y294" s="30"/>
      <c r="Z294" s="30"/>
      <c r="AA294" s="30"/>
      <c r="AB294" s="30"/>
      <c r="AC294" s="30"/>
      <c r="AD294" s="30"/>
      <c r="AE294" s="30"/>
      <c r="AF294" s="30"/>
      <c r="AG294" s="30"/>
      <c r="AH294" s="33"/>
      <c r="AI294" s="29"/>
      <c r="AJ294" s="30"/>
      <c r="AK294" s="30"/>
      <c r="AL294" s="30"/>
      <c r="AM294" s="30"/>
      <c r="AN294" s="30"/>
      <c r="AO294" s="30"/>
      <c r="AP294" s="30"/>
      <c r="AQ294" s="30"/>
      <c r="AR294" s="30"/>
      <c r="AS294" s="30"/>
      <c r="AT294" s="30"/>
      <c r="AU294" s="30"/>
      <c r="AV294" s="30"/>
      <c r="AW294" s="30"/>
      <c r="AX294" s="30"/>
      <c r="AY294" s="30"/>
      <c r="AZ294" s="30"/>
      <c r="BA294" s="30"/>
      <c r="BB294" s="30"/>
      <c r="BC294" s="33"/>
      <c r="BD294" s="130"/>
      <c r="BE294" s="33"/>
      <c r="BF294" s="33"/>
      <c r="BG294" s="33"/>
      <c r="BH294" s="33"/>
      <c r="BI294" s="33"/>
      <c r="BJ294" s="33"/>
      <c r="BK294" s="33"/>
      <c r="BL294" s="33"/>
      <c r="BM294" s="33"/>
      <c r="BN294" s="33"/>
      <c r="BO294" s="33"/>
      <c r="BP294" s="33"/>
      <c r="BQ294" s="35"/>
      <c r="BR294" s="131"/>
      <c r="BS294" s="132"/>
      <c r="BT294" s="133"/>
      <c r="BU294" s="39"/>
      <c r="BV294" s="41"/>
      <c r="BW294" s="41"/>
      <c r="BX294" s="41"/>
      <c r="BY294" s="41"/>
      <c r="BZ294" s="41"/>
      <c r="CA294" s="104"/>
      <c r="CB294" s="104"/>
      <c r="CC294" s="104"/>
      <c r="CD294" s="104"/>
      <c r="CE294" s="104"/>
      <c r="CF294" s="104"/>
      <c r="CG294" s="104"/>
      <c r="CH294" s="104"/>
      <c r="CI294" s="104"/>
      <c r="CJ294" s="41"/>
      <c r="CK294" s="41"/>
      <c r="CL294" s="41"/>
      <c r="CM294" s="29"/>
      <c r="CN294" s="30"/>
      <c r="CQ294" s="81"/>
      <c r="CR294" s="81"/>
      <c r="CY294" s="126"/>
      <c r="CZ294" s="126"/>
      <c r="DB294" s="126"/>
      <c r="DC294" s="126"/>
      <c r="DE294" s="48"/>
      <c r="DG294" s="48"/>
      <c r="DI294" s="48"/>
      <c r="DK294" s="48"/>
      <c r="DM294" s="48"/>
      <c r="DO294" s="48"/>
      <c r="DQ294" s="48"/>
      <c r="DS294" s="48"/>
      <c r="DU294" s="48"/>
      <c r="DW294" s="48"/>
      <c r="DY294" s="48"/>
      <c r="EA294" s="48"/>
      <c r="EB294" s="81"/>
      <c r="EC294" s="48"/>
      <c r="EE294" s="48"/>
      <c r="EG294" s="48"/>
      <c r="EH294" s="81"/>
      <c r="EI294" s="48"/>
      <c r="EJ294" s="48"/>
      <c r="EK294" s="48"/>
      <c r="EL294" s="48"/>
      <c r="EM294" s="48"/>
      <c r="EN294" s="48"/>
      <c r="EO294" s="48"/>
      <c r="EP294" s="48"/>
      <c r="EQ294" s="48"/>
      <c r="ER294" s="48"/>
      <c r="ES294" s="48"/>
      <c r="ET294" s="48"/>
      <c r="EU294" s="48"/>
      <c r="EV294" s="48"/>
      <c r="EW294" s="48"/>
      <c r="EX294" s="48"/>
      <c r="EY294" s="48"/>
      <c r="EZ294" s="48"/>
      <c r="FA294" s="48"/>
      <c r="FB294" s="48"/>
      <c r="FC294" s="48"/>
      <c r="FD294" s="48"/>
      <c r="FE294" s="48"/>
      <c r="FF294" s="48"/>
      <c r="FG294" s="48"/>
      <c r="FH294" s="48"/>
      <c r="FI294" s="48"/>
      <c r="FJ294" s="48"/>
      <c r="FK294" s="48"/>
      <c r="FL294" s="48"/>
      <c r="FM294" s="48"/>
      <c r="FN294" s="48"/>
      <c r="FO294" s="48"/>
      <c r="FP294" s="48"/>
      <c r="FQ294" s="48"/>
      <c r="FR294" s="48"/>
      <c r="FS294" s="48"/>
      <c r="FT294" s="48"/>
      <c r="FU294" s="48"/>
      <c r="FV294" s="48"/>
      <c r="FW294" s="48"/>
      <c r="FX294" s="48"/>
      <c r="FY294" s="48"/>
      <c r="FZ294" s="48"/>
      <c r="GA294" s="48"/>
      <c r="GB294" s="48"/>
      <c r="GC294" s="48"/>
      <c r="GD294" s="48"/>
      <c r="GE294" s="48"/>
      <c r="GF294" s="48"/>
      <c r="GG294" s="48"/>
      <c r="GH294" s="2"/>
      <c r="GI294" s="2"/>
      <c r="GJ294" s="2"/>
      <c r="GK294" s="2"/>
      <c r="GL294" s="2"/>
      <c r="GM294" s="2"/>
    </row>
    <row r="295" ht="15.75" customHeight="1">
      <c r="A295" s="1"/>
      <c r="F295" s="2"/>
      <c r="G295" s="48"/>
      <c r="N295" s="29"/>
      <c r="O295" s="30"/>
      <c r="P295" s="30"/>
      <c r="Q295" s="30"/>
      <c r="R295" s="30"/>
      <c r="S295" s="30"/>
      <c r="T295" s="30"/>
      <c r="U295" s="30"/>
      <c r="V295" s="30"/>
      <c r="W295" s="30"/>
      <c r="X295" s="30"/>
      <c r="Y295" s="30"/>
      <c r="Z295" s="30"/>
      <c r="AA295" s="30"/>
      <c r="AB295" s="30"/>
      <c r="AC295" s="30"/>
      <c r="AD295" s="30"/>
      <c r="AE295" s="30"/>
      <c r="AF295" s="30"/>
      <c r="AG295" s="30"/>
      <c r="AH295" s="33"/>
      <c r="AI295" s="29"/>
      <c r="AJ295" s="30"/>
      <c r="AK295" s="30"/>
      <c r="AL295" s="30"/>
      <c r="AM295" s="30"/>
      <c r="AN295" s="30"/>
      <c r="AO295" s="30"/>
      <c r="AP295" s="30"/>
      <c r="AQ295" s="30"/>
      <c r="AR295" s="30"/>
      <c r="AS295" s="30"/>
      <c r="AT295" s="30"/>
      <c r="AU295" s="30"/>
      <c r="AV295" s="30"/>
      <c r="AW295" s="30"/>
      <c r="AX295" s="30"/>
      <c r="AY295" s="30"/>
      <c r="AZ295" s="30"/>
      <c r="BA295" s="30"/>
      <c r="BB295" s="30"/>
      <c r="BC295" s="33"/>
      <c r="BD295" s="130"/>
      <c r="BE295" s="33"/>
      <c r="BF295" s="33"/>
      <c r="BG295" s="33"/>
      <c r="BH295" s="33"/>
      <c r="BI295" s="33"/>
      <c r="BJ295" s="33"/>
      <c r="BK295" s="33"/>
      <c r="BL295" s="33"/>
      <c r="BM295" s="33"/>
      <c r="BN295" s="33"/>
      <c r="BO295" s="33"/>
      <c r="BP295" s="33"/>
      <c r="BQ295" s="35"/>
      <c r="BR295" s="131"/>
      <c r="BS295" s="132"/>
      <c r="BT295" s="133"/>
      <c r="BU295" s="39"/>
      <c r="BV295" s="41"/>
      <c r="BW295" s="41"/>
      <c r="BX295" s="41"/>
      <c r="BY295" s="41"/>
      <c r="BZ295" s="41"/>
      <c r="CA295" s="104"/>
      <c r="CB295" s="104"/>
      <c r="CC295" s="104"/>
      <c r="CD295" s="104"/>
      <c r="CE295" s="104"/>
      <c r="CF295" s="104"/>
      <c r="CG295" s="104"/>
      <c r="CH295" s="104"/>
      <c r="CI295" s="104"/>
      <c r="CJ295" s="41"/>
      <c r="CK295" s="41"/>
      <c r="CL295" s="41"/>
      <c r="CM295" s="29"/>
      <c r="CN295" s="30"/>
      <c r="CQ295" s="81"/>
      <c r="CR295" s="81"/>
      <c r="CY295" s="126"/>
      <c r="CZ295" s="126"/>
      <c r="DB295" s="126"/>
      <c r="DC295" s="126"/>
      <c r="DE295" s="48"/>
      <c r="DG295" s="48"/>
      <c r="DI295" s="48"/>
      <c r="DK295" s="48"/>
      <c r="DM295" s="48"/>
      <c r="DO295" s="48"/>
      <c r="DQ295" s="48"/>
      <c r="DS295" s="48"/>
      <c r="DU295" s="48"/>
      <c r="DW295" s="48"/>
      <c r="DY295" s="48"/>
      <c r="EA295" s="48"/>
      <c r="EB295" s="81"/>
      <c r="EC295" s="48"/>
      <c r="EE295" s="48"/>
      <c r="EG295" s="48"/>
      <c r="EH295" s="81"/>
      <c r="EI295" s="48"/>
      <c r="EJ295" s="48"/>
      <c r="EK295" s="48"/>
      <c r="EL295" s="48"/>
      <c r="EM295" s="48"/>
      <c r="EN295" s="48"/>
      <c r="EO295" s="48"/>
      <c r="EP295" s="48"/>
      <c r="EQ295" s="48"/>
      <c r="ER295" s="48"/>
      <c r="ES295" s="48"/>
      <c r="ET295" s="48"/>
      <c r="EU295" s="48"/>
      <c r="EV295" s="48"/>
      <c r="EW295" s="48"/>
      <c r="EX295" s="48"/>
      <c r="EY295" s="48"/>
      <c r="EZ295" s="48"/>
      <c r="FA295" s="48"/>
      <c r="FB295" s="48"/>
      <c r="FC295" s="48"/>
      <c r="FD295" s="48"/>
      <c r="FE295" s="48"/>
      <c r="FF295" s="48"/>
      <c r="FG295" s="48"/>
      <c r="FH295" s="48"/>
      <c r="FI295" s="48"/>
      <c r="FJ295" s="48"/>
      <c r="FK295" s="48"/>
      <c r="FL295" s="48"/>
      <c r="FM295" s="48"/>
      <c r="FN295" s="48"/>
      <c r="FO295" s="48"/>
      <c r="FP295" s="48"/>
      <c r="FQ295" s="48"/>
      <c r="FR295" s="48"/>
      <c r="FS295" s="48"/>
      <c r="FT295" s="48"/>
      <c r="FU295" s="48"/>
      <c r="FV295" s="48"/>
      <c r="FW295" s="48"/>
      <c r="FX295" s="48"/>
      <c r="FY295" s="48"/>
      <c r="FZ295" s="48"/>
      <c r="GA295" s="48"/>
      <c r="GB295" s="48"/>
      <c r="GC295" s="48"/>
      <c r="GD295" s="48"/>
      <c r="GE295" s="48"/>
      <c r="GF295" s="48"/>
      <c r="GG295" s="48"/>
      <c r="GH295" s="2"/>
      <c r="GI295" s="2"/>
      <c r="GJ295" s="2"/>
      <c r="GK295" s="2"/>
      <c r="GL295" s="2"/>
      <c r="GM295" s="2"/>
    </row>
    <row r="296" ht="15.75" customHeight="1">
      <c r="A296" s="1"/>
      <c r="F296" s="2"/>
      <c r="G296" s="48"/>
      <c r="N296" s="29"/>
      <c r="O296" s="30"/>
      <c r="P296" s="30"/>
      <c r="Q296" s="30"/>
      <c r="R296" s="30"/>
      <c r="S296" s="30"/>
      <c r="T296" s="30"/>
      <c r="U296" s="30"/>
      <c r="V296" s="30"/>
      <c r="W296" s="30"/>
      <c r="X296" s="30"/>
      <c r="Y296" s="30"/>
      <c r="Z296" s="30"/>
      <c r="AA296" s="30"/>
      <c r="AB296" s="30"/>
      <c r="AC296" s="30"/>
      <c r="AD296" s="30"/>
      <c r="AE296" s="30"/>
      <c r="AF296" s="30"/>
      <c r="AG296" s="30"/>
      <c r="AH296" s="33"/>
      <c r="AI296" s="29"/>
      <c r="AJ296" s="30"/>
      <c r="AK296" s="30"/>
      <c r="AL296" s="30"/>
      <c r="AM296" s="30"/>
      <c r="AN296" s="30"/>
      <c r="AO296" s="30"/>
      <c r="AP296" s="30"/>
      <c r="AQ296" s="30"/>
      <c r="AR296" s="30"/>
      <c r="AS296" s="30"/>
      <c r="AT296" s="30"/>
      <c r="AU296" s="30"/>
      <c r="AV296" s="30"/>
      <c r="AW296" s="30"/>
      <c r="AX296" s="30"/>
      <c r="AY296" s="30"/>
      <c r="AZ296" s="30"/>
      <c r="BA296" s="30"/>
      <c r="BB296" s="30"/>
      <c r="BC296" s="33"/>
      <c r="BD296" s="130"/>
      <c r="BE296" s="33"/>
      <c r="BF296" s="33"/>
      <c r="BG296" s="33"/>
      <c r="BH296" s="33"/>
      <c r="BI296" s="33"/>
      <c r="BJ296" s="33"/>
      <c r="BK296" s="33"/>
      <c r="BL296" s="33"/>
      <c r="BM296" s="33"/>
      <c r="BN296" s="33"/>
      <c r="BO296" s="33"/>
      <c r="BP296" s="33"/>
      <c r="BQ296" s="35"/>
      <c r="BR296" s="131"/>
      <c r="BS296" s="132"/>
      <c r="BT296" s="133"/>
      <c r="BU296" s="39"/>
      <c r="BV296" s="41"/>
      <c r="BW296" s="41"/>
      <c r="BX296" s="41"/>
      <c r="BY296" s="41"/>
      <c r="BZ296" s="41"/>
      <c r="CA296" s="104"/>
      <c r="CB296" s="104"/>
      <c r="CC296" s="104"/>
      <c r="CD296" s="104"/>
      <c r="CE296" s="104"/>
      <c r="CF296" s="104"/>
      <c r="CG296" s="104"/>
      <c r="CH296" s="104"/>
      <c r="CI296" s="104"/>
      <c r="CJ296" s="41"/>
      <c r="CK296" s="41"/>
      <c r="CL296" s="41"/>
      <c r="CM296" s="29"/>
      <c r="CN296" s="30"/>
      <c r="CQ296" s="81"/>
      <c r="CR296" s="81"/>
      <c r="CY296" s="126"/>
      <c r="CZ296" s="126"/>
      <c r="DB296" s="126"/>
      <c r="DC296" s="126"/>
      <c r="DE296" s="48"/>
      <c r="DG296" s="48"/>
      <c r="DI296" s="48"/>
      <c r="DK296" s="48"/>
      <c r="DM296" s="48"/>
      <c r="DO296" s="48"/>
      <c r="DQ296" s="48"/>
      <c r="DS296" s="48"/>
      <c r="DU296" s="48"/>
      <c r="DW296" s="48"/>
      <c r="DY296" s="48"/>
      <c r="EA296" s="48"/>
      <c r="EB296" s="81"/>
      <c r="EC296" s="48"/>
      <c r="EE296" s="48"/>
      <c r="EG296" s="48"/>
      <c r="EH296" s="81"/>
      <c r="EI296" s="48"/>
      <c r="EJ296" s="48"/>
      <c r="EK296" s="48"/>
      <c r="EL296" s="48"/>
      <c r="EM296" s="48"/>
      <c r="EN296" s="48"/>
      <c r="EO296" s="48"/>
      <c r="EP296" s="48"/>
      <c r="EQ296" s="48"/>
      <c r="ER296" s="48"/>
      <c r="ES296" s="48"/>
      <c r="ET296" s="48"/>
      <c r="EU296" s="48"/>
      <c r="EV296" s="48"/>
      <c r="EW296" s="48"/>
      <c r="EX296" s="48"/>
      <c r="EY296" s="48"/>
      <c r="EZ296" s="48"/>
      <c r="FA296" s="48"/>
      <c r="FB296" s="48"/>
      <c r="FC296" s="48"/>
      <c r="FD296" s="48"/>
      <c r="FE296" s="48"/>
      <c r="FF296" s="48"/>
      <c r="FG296" s="48"/>
      <c r="FH296" s="48"/>
      <c r="FI296" s="48"/>
      <c r="FJ296" s="48"/>
      <c r="FK296" s="48"/>
      <c r="FL296" s="48"/>
      <c r="FM296" s="48"/>
      <c r="FN296" s="48"/>
      <c r="FO296" s="48"/>
      <c r="FP296" s="48"/>
      <c r="FQ296" s="48"/>
      <c r="FR296" s="48"/>
      <c r="FS296" s="48"/>
      <c r="FT296" s="48"/>
      <c r="FU296" s="48"/>
      <c r="FV296" s="48"/>
      <c r="FW296" s="48"/>
      <c r="FX296" s="48"/>
      <c r="FY296" s="48"/>
      <c r="FZ296" s="48"/>
      <c r="GA296" s="48"/>
      <c r="GB296" s="48"/>
      <c r="GC296" s="48"/>
      <c r="GD296" s="48"/>
      <c r="GE296" s="48"/>
      <c r="GF296" s="48"/>
      <c r="GG296" s="48"/>
      <c r="GH296" s="2"/>
      <c r="GI296" s="2"/>
      <c r="GJ296" s="2"/>
      <c r="GK296" s="2"/>
      <c r="GL296" s="2"/>
      <c r="GM296" s="2"/>
    </row>
    <row r="297" ht="15.75" customHeight="1">
      <c r="A297" s="1"/>
      <c r="F297" s="2"/>
      <c r="G297" s="48"/>
      <c r="N297" s="29"/>
      <c r="O297" s="30"/>
      <c r="P297" s="30"/>
      <c r="Q297" s="30"/>
      <c r="R297" s="30"/>
      <c r="S297" s="30"/>
      <c r="T297" s="30"/>
      <c r="U297" s="30"/>
      <c r="V297" s="30"/>
      <c r="W297" s="30"/>
      <c r="X297" s="30"/>
      <c r="Y297" s="30"/>
      <c r="Z297" s="30"/>
      <c r="AA297" s="30"/>
      <c r="AB297" s="30"/>
      <c r="AC297" s="30"/>
      <c r="AD297" s="30"/>
      <c r="AE297" s="30"/>
      <c r="AF297" s="30"/>
      <c r="AG297" s="30"/>
      <c r="AH297" s="33"/>
      <c r="AI297" s="29"/>
      <c r="AJ297" s="30"/>
      <c r="AK297" s="30"/>
      <c r="AL297" s="30"/>
      <c r="AM297" s="30"/>
      <c r="AN297" s="30"/>
      <c r="AO297" s="30"/>
      <c r="AP297" s="30"/>
      <c r="AQ297" s="30"/>
      <c r="AR297" s="30"/>
      <c r="AS297" s="30"/>
      <c r="AT297" s="30"/>
      <c r="AU297" s="30"/>
      <c r="AV297" s="30"/>
      <c r="AW297" s="30"/>
      <c r="AX297" s="30"/>
      <c r="AY297" s="30"/>
      <c r="AZ297" s="30"/>
      <c r="BA297" s="30"/>
      <c r="BB297" s="30"/>
      <c r="BC297" s="33"/>
      <c r="BD297" s="130"/>
      <c r="BE297" s="33"/>
      <c r="BF297" s="33"/>
      <c r="BG297" s="33"/>
      <c r="BH297" s="33"/>
      <c r="BI297" s="33"/>
      <c r="BJ297" s="33"/>
      <c r="BK297" s="33"/>
      <c r="BL297" s="33"/>
      <c r="BM297" s="33"/>
      <c r="BN297" s="33"/>
      <c r="BO297" s="33"/>
      <c r="BP297" s="33"/>
      <c r="BQ297" s="35"/>
      <c r="BR297" s="131"/>
      <c r="BS297" s="132"/>
      <c r="BT297" s="133"/>
      <c r="BU297" s="39"/>
      <c r="BV297" s="41"/>
      <c r="BW297" s="41"/>
      <c r="BX297" s="41"/>
      <c r="BY297" s="41"/>
      <c r="BZ297" s="41"/>
      <c r="CA297" s="104"/>
      <c r="CB297" s="104"/>
      <c r="CC297" s="104"/>
      <c r="CD297" s="104"/>
      <c r="CE297" s="104"/>
      <c r="CF297" s="104"/>
      <c r="CG297" s="104"/>
      <c r="CH297" s="104"/>
      <c r="CI297" s="104"/>
      <c r="CJ297" s="41"/>
      <c r="CK297" s="41"/>
      <c r="CL297" s="41"/>
      <c r="CM297" s="29"/>
      <c r="CN297" s="30"/>
      <c r="CQ297" s="81"/>
      <c r="CR297" s="81"/>
      <c r="CY297" s="126"/>
      <c r="CZ297" s="126"/>
      <c r="DB297" s="126"/>
      <c r="DC297" s="126"/>
      <c r="DE297" s="48"/>
      <c r="DG297" s="48"/>
      <c r="DI297" s="48"/>
      <c r="DK297" s="48"/>
      <c r="DM297" s="48"/>
      <c r="DO297" s="48"/>
      <c r="DQ297" s="48"/>
      <c r="DS297" s="48"/>
      <c r="DU297" s="48"/>
      <c r="DW297" s="48"/>
      <c r="DY297" s="48"/>
      <c r="EA297" s="48"/>
      <c r="EB297" s="81"/>
      <c r="EC297" s="48"/>
      <c r="EE297" s="48"/>
      <c r="EG297" s="48"/>
      <c r="EH297" s="81"/>
      <c r="EI297" s="48"/>
      <c r="EJ297" s="48"/>
      <c r="EK297" s="48"/>
      <c r="EL297" s="48"/>
      <c r="EM297" s="48"/>
      <c r="EN297" s="48"/>
      <c r="EO297" s="48"/>
      <c r="EP297" s="48"/>
      <c r="EQ297" s="48"/>
      <c r="ER297" s="48"/>
      <c r="ES297" s="48"/>
      <c r="ET297" s="48"/>
      <c r="EU297" s="48"/>
      <c r="EV297" s="48"/>
      <c r="EW297" s="48"/>
      <c r="EX297" s="48"/>
      <c r="EY297" s="48"/>
      <c r="EZ297" s="48"/>
      <c r="FA297" s="48"/>
      <c r="FB297" s="48"/>
      <c r="FC297" s="48"/>
      <c r="FD297" s="48"/>
      <c r="FE297" s="48"/>
      <c r="FF297" s="48"/>
      <c r="FG297" s="48"/>
      <c r="FH297" s="48"/>
      <c r="FI297" s="48"/>
      <c r="FJ297" s="48"/>
      <c r="FK297" s="48"/>
      <c r="FL297" s="48"/>
      <c r="FM297" s="48"/>
      <c r="FN297" s="48"/>
      <c r="FO297" s="48"/>
      <c r="FP297" s="48"/>
      <c r="FQ297" s="48"/>
      <c r="FR297" s="48"/>
      <c r="FS297" s="48"/>
      <c r="FT297" s="48"/>
      <c r="FU297" s="48"/>
      <c r="FV297" s="48"/>
      <c r="FW297" s="48"/>
      <c r="FX297" s="48"/>
      <c r="FY297" s="48"/>
      <c r="FZ297" s="48"/>
      <c r="GA297" s="48"/>
      <c r="GB297" s="48"/>
      <c r="GC297" s="48"/>
      <c r="GD297" s="48"/>
      <c r="GE297" s="48"/>
      <c r="GF297" s="48"/>
      <c r="GG297" s="48"/>
      <c r="GH297" s="2"/>
      <c r="GI297" s="2"/>
      <c r="GJ297" s="2"/>
      <c r="GK297" s="2"/>
      <c r="GL297" s="2"/>
      <c r="GM297" s="2"/>
    </row>
    <row r="298" ht="15.75" customHeight="1">
      <c r="A298" s="1"/>
      <c r="F298" s="2"/>
      <c r="G298" s="48"/>
      <c r="N298" s="29"/>
      <c r="O298" s="30"/>
      <c r="P298" s="30"/>
      <c r="Q298" s="30"/>
      <c r="R298" s="30"/>
      <c r="S298" s="30"/>
      <c r="T298" s="30"/>
      <c r="U298" s="30"/>
      <c r="V298" s="30"/>
      <c r="W298" s="30"/>
      <c r="X298" s="30"/>
      <c r="Y298" s="30"/>
      <c r="Z298" s="30"/>
      <c r="AA298" s="30"/>
      <c r="AB298" s="30"/>
      <c r="AC298" s="30"/>
      <c r="AD298" s="30"/>
      <c r="AE298" s="30"/>
      <c r="AF298" s="30"/>
      <c r="AG298" s="30"/>
      <c r="AH298" s="33"/>
      <c r="AI298" s="29"/>
      <c r="AJ298" s="30"/>
      <c r="AK298" s="30"/>
      <c r="AL298" s="30"/>
      <c r="AM298" s="30"/>
      <c r="AN298" s="30"/>
      <c r="AO298" s="30"/>
      <c r="AP298" s="30"/>
      <c r="AQ298" s="30"/>
      <c r="AR298" s="30"/>
      <c r="AS298" s="30"/>
      <c r="AT298" s="30"/>
      <c r="AU298" s="30"/>
      <c r="AV298" s="30"/>
      <c r="AW298" s="30"/>
      <c r="AX298" s="30"/>
      <c r="AY298" s="30"/>
      <c r="AZ298" s="30"/>
      <c r="BA298" s="30"/>
      <c r="BB298" s="30"/>
      <c r="BC298" s="33"/>
      <c r="BD298" s="130"/>
      <c r="BE298" s="33"/>
      <c r="BF298" s="33"/>
      <c r="BG298" s="33"/>
      <c r="BH298" s="33"/>
      <c r="BI298" s="33"/>
      <c r="BJ298" s="33"/>
      <c r="BK298" s="33"/>
      <c r="BL298" s="33"/>
      <c r="BM298" s="33"/>
      <c r="BN298" s="33"/>
      <c r="BO298" s="33"/>
      <c r="BP298" s="33"/>
      <c r="BQ298" s="35"/>
      <c r="BR298" s="131"/>
      <c r="BS298" s="132"/>
      <c r="BT298" s="133"/>
      <c r="BU298" s="39"/>
      <c r="BV298" s="41"/>
      <c r="BW298" s="41"/>
      <c r="BX298" s="41"/>
      <c r="BY298" s="41"/>
      <c r="BZ298" s="41"/>
      <c r="CA298" s="104"/>
      <c r="CB298" s="104"/>
      <c r="CC298" s="104"/>
      <c r="CD298" s="104"/>
      <c r="CE298" s="104"/>
      <c r="CF298" s="104"/>
      <c r="CG298" s="104"/>
      <c r="CH298" s="104"/>
      <c r="CI298" s="104"/>
      <c r="CJ298" s="41"/>
      <c r="CK298" s="41"/>
      <c r="CL298" s="41"/>
      <c r="CM298" s="29"/>
      <c r="CN298" s="30"/>
      <c r="CQ298" s="81"/>
      <c r="CR298" s="81"/>
      <c r="CY298" s="126"/>
      <c r="CZ298" s="126"/>
      <c r="DB298" s="126"/>
      <c r="DC298" s="126"/>
      <c r="DE298" s="48"/>
      <c r="DG298" s="48"/>
      <c r="DI298" s="48"/>
      <c r="DK298" s="48"/>
      <c r="DM298" s="48"/>
      <c r="DO298" s="48"/>
      <c r="DQ298" s="48"/>
      <c r="DS298" s="48"/>
      <c r="DU298" s="48"/>
      <c r="DW298" s="48"/>
      <c r="DY298" s="48"/>
      <c r="EA298" s="48"/>
      <c r="EB298" s="81"/>
      <c r="EC298" s="48"/>
      <c r="EE298" s="48"/>
      <c r="EG298" s="48"/>
      <c r="EH298" s="81"/>
      <c r="EI298" s="48"/>
      <c r="EJ298" s="48"/>
      <c r="EK298" s="48"/>
      <c r="EL298" s="48"/>
      <c r="EM298" s="48"/>
      <c r="EN298" s="48"/>
      <c r="EO298" s="48"/>
      <c r="EP298" s="48"/>
      <c r="EQ298" s="48"/>
      <c r="ER298" s="48"/>
      <c r="ES298" s="48"/>
      <c r="ET298" s="48"/>
      <c r="EU298" s="48"/>
      <c r="EV298" s="48"/>
      <c r="EW298" s="48"/>
      <c r="EX298" s="48"/>
      <c r="EY298" s="48"/>
      <c r="EZ298" s="48"/>
      <c r="FA298" s="48"/>
      <c r="FB298" s="48"/>
      <c r="FC298" s="48"/>
      <c r="FD298" s="48"/>
      <c r="FE298" s="48"/>
      <c r="FF298" s="48"/>
      <c r="FG298" s="48"/>
      <c r="FH298" s="48"/>
      <c r="FI298" s="48"/>
      <c r="FJ298" s="48"/>
      <c r="FK298" s="48"/>
      <c r="FL298" s="48"/>
      <c r="FM298" s="48"/>
      <c r="FN298" s="48"/>
      <c r="FO298" s="48"/>
      <c r="FP298" s="48"/>
      <c r="FQ298" s="48"/>
      <c r="FR298" s="48"/>
      <c r="FS298" s="48"/>
      <c r="FT298" s="48"/>
      <c r="FU298" s="48"/>
      <c r="FV298" s="48"/>
      <c r="FW298" s="48"/>
      <c r="FX298" s="48"/>
      <c r="FY298" s="48"/>
      <c r="FZ298" s="48"/>
      <c r="GA298" s="48"/>
      <c r="GB298" s="48"/>
      <c r="GC298" s="48"/>
      <c r="GD298" s="48"/>
      <c r="GE298" s="48"/>
      <c r="GF298" s="48"/>
      <c r="GG298" s="48"/>
      <c r="GH298" s="2"/>
      <c r="GI298" s="2"/>
      <c r="GJ298" s="2"/>
      <c r="GK298" s="2"/>
      <c r="GL298" s="2"/>
      <c r="GM298" s="2"/>
    </row>
    <row r="299" ht="15.75" customHeight="1">
      <c r="A299" s="1"/>
      <c r="F299" s="2"/>
      <c r="G299" s="48"/>
      <c r="N299" s="29"/>
      <c r="O299" s="30"/>
      <c r="P299" s="30"/>
      <c r="Q299" s="30"/>
      <c r="R299" s="30"/>
      <c r="S299" s="30"/>
      <c r="T299" s="30"/>
      <c r="U299" s="30"/>
      <c r="V299" s="30"/>
      <c r="W299" s="30"/>
      <c r="X299" s="30"/>
      <c r="Y299" s="30"/>
      <c r="Z299" s="30"/>
      <c r="AA299" s="30"/>
      <c r="AB299" s="30"/>
      <c r="AC299" s="30"/>
      <c r="AD299" s="30"/>
      <c r="AE299" s="30"/>
      <c r="AF299" s="30"/>
      <c r="AG299" s="30"/>
      <c r="AH299" s="33"/>
      <c r="AI299" s="29"/>
      <c r="AJ299" s="30"/>
      <c r="AK299" s="30"/>
      <c r="AL299" s="30"/>
      <c r="AM299" s="30"/>
      <c r="AN299" s="30"/>
      <c r="AO299" s="30"/>
      <c r="AP299" s="30"/>
      <c r="AQ299" s="30"/>
      <c r="AR299" s="30"/>
      <c r="AS299" s="30"/>
      <c r="AT299" s="30"/>
      <c r="AU299" s="30"/>
      <c r="AV299" s="30"/>
      <c r="AW299" s="30"/>
      <c r="AX299" s="30"/>
      <c r="AY299" s="30"/>
      <c r="AZ299" s="30"/>
      <c r="BA299" s="30"/>
      <c r="BB299" s="30"/>
      <c r="BC299" s="33"/>
      <c r="BD299" s="130"/>
      <c r="BE299" s="33"/>
      <c r="BF299" s="33"/>
      <c r="BG299" s="33"/>
      <c r="BH299" s="33"/>
      <c r="BI299" s="33"/>
      <c r="BJ299" s="33"/>
      <c r="BK299" s="33"/>
      <c r="BL299" s="33"/>
      <c r="BM299" s="33"/>
      <c r="BN299" s="33"/>
      <c r="BO299" s="33"/>
      <c r="BP299" s="33"/>
      <c r="BQ299" s="35"/>
      <c r="BR299" s="131"/>
      <c r="BS299" s="132"/>
      <c r="BT299" s="133"/>
      <c r="BU299" s="39"/>
      <c r="BV299" s="41"/>
      <c r="BW299" s="41"/>
      <c r="BX299" s="41"/>
      <c r="BY299" s="41"/>
      <c r="BZ299" s="41"/>
      <c r="CA299" s="104"/>
      <c r="CB299" s="104"/>
      <c r="CC299" s="104"/>
      <c r="CD299" s="104"/>
      <c r="CE299" s="104"/>
      <c r="CF299" s="104"/>
      <c r="CG299" s="104"/>
      <c r="CH299" s="104"/>
      <c r="CI299" s="104"/>
      <c r="CJ299" s="41"/>
      <c r="CK299" s="41"/>
      <c r="CL299" s="41"/>
      <c r="CM299" s="29"/>
      <c r="CN299" s="30"/>
      <c r="CQ299" s="81"/>
      <c r="CR299" s="81"/>
      <c r="CY299" s="126"/>
      <c r="CZ299" s="126"/>
      <c r="DB299" s="126"/>
      <c r="DC299" s="126"/>
      <c r="DE299" s="48"/>
      <c r="DG299" s="48"/>
      <c r="DI299" s="48"/>
      <c r="DK299" s="48"/>
      <c r="DM299" s="48"/>
      <c r="DO299" s="48"/>
      <c r="DQ299" s="48"/>
      <c r="DS299" s="48"/>
      <c r="DU299" s="48"/>
      <c r="DW299" s="48"/>
      <c r="DY299" s="48"/>
      <c r="EA299" s="48"/>
      <c r="EB299" s="81"/>
      <c r="EC299" s="48"/>
      <c r="EE299" s="48"/>
      <c r="EG299" s="48"/>
      <c r="EH299" s="81"/>
      <c r="EI299" s="48"/>
      <c r="EJ299" s="48"/>
      <c r="EK299" s="48"/>
      <c r="EL299" s="48"/>
      <c r="EM299" s="48"/>
      <c r="EN299" s="48"/>
      <c r="EO299" s="48"/>
      <c r="EP299" s="48"/>
      <c r="EQ299" s="48"/>
      <c r="ER299" s="48"/>
      <c r="ES299" s="48"/>
      <c r="ET299" s="48"/>
      <c r="EU299" s="48"/>
      <c r="EV299" s="48"/>
      <c r="EW299" s="48"/>
      <c r="EX299" s="48"/>
      <c r="EY299" s="48"/>
      <c r="EZ299" s="48"/>
      <c r="FA299" s="48"/>
      <c r="FB299" s="48"/>
      <c r="FC299" s="48"/>
      <c r="FD299" s="48"/>
      <c r="FE299" s="48"/>
      <c r="FF299" s="48"/>
      <c r="FG299" s="48"/>
      <c r="FH299" s="48"/>
      <c r="FI299" s="48"/>
      <c r="FJ299" s="48"/>
      <c r="FK299" s="48"/>
      <c r="FL299" s="48"/>
      <c r="FM299" s="48"/>
      <c r="FN299" s="48"/>
      <c r="FO299" s="48"/>
      <c r="FP299" s="48"/>
      <c r="FQ299" s="48"/>
      <c r="FR299" s="48"/>
      <c r="FS299" s="48"/>
      <c r="FT299" s="48"/>
      <c r="FU299" s="48"/>
      <c r="FV299" s="48"/>
      <c r="FW299" s="48"/>
      <c r="FX299" s="48"/>
      <c r="FY299" s="48"/>
      <c r="FZ299" s="48"/>
      <c r="GA299" s="48"/>
      <c r="GB299" s="48"/>
      <c r="GC299" s="48"/>
      <c r="GD299" s="48"/>
      <c r="GE299" s="48"/>
      <c r="GF299" s="48"/>
      <c r="GG299" s="48"/>
      <c r="GH299" s="2"/>
      <c r="GI299" s="2"/>
      <c r="GJ299" s="2"/>
      <c r="GK299" s="2"/>
      <c r="GL299" s="2"/>
      <c r="GM299" s="2"/>
    </row>
    <row r="300" ht="15.75" customHeight="1">
      <c r="A300" s="1"/>
      <c r="F300" s="2"/>
      <c r="G300" s="48"/>
      <c r="N300" s="29"/>
      <c r="O300" s="30"/>
      <c r="P300" s="30"/>
      <c r="Q300" s="30"/>
      <c r="R300" s="30"/>
      <c r="S300" s="30"/>
      <c r="T300" s="30"/>
      <c r="U300" s="30"/>
      <c r="V300" s="30"/>
      <c r="W300" s="30"/>
      <c r="X300" s="30"/>
      <c r="Y300" s="30"/>
      <c r="Z300" s="30"/>
      <c r="AA300" s="30"/>
      <c r="AB300" s="30"/>
      <c r="AC300" s="30"/>
      <c r="AD300" s="30"/>
      <c r="AE300" s="30"/>
      <c r="AF300" s="30"/>
      <c r="AG300" s="30"/>
      <c r="AH300" s="33"/>
      <c r="AI300" s="29"/>
      <c r="AJ300" s="30"/>
      <c r="AK300" s="30"/>
      <c r="AL300" s="30"/>
      <c r="AM300" s="30"/>
      <c r="AN300" s="30"/>
      <c r="AO300" s="30"/>
      <c r="AP300" s="30"/>
      <c r="AQ300" s="30"/>
      <c r="AR300" s="30"/>
      <c r="AS300" s="30"/>
      <c r="AT300" s="30"/>
      <c r="AU300" s="30"/>
      <c r="AV300" s="30"/>
      <c r="AW300" s="30"/>
      <c r="AX300" s="30"/>
      <c r="AY300" s="30"/>
      <c r="AZ300" s="30"/>
      <c r="BA300" s="30"/>
      <c r="BB300" s="30"/>
      <c r="BC300" s="33"/>
      <c r="BD300" s="130"/>
      <c r="BE300" s="33"/>
      <c r="BF300" s="33"/>
      <c r="BG300" s="33"/>
      <c r="BH300" s="33"/>
      <c r="BI300" s="33"/>
      <c r="BJ300" s="33"/>
      <c r="BK300" s="33"/>
      <c r="BL300" s="33"/>
      <c r="BM300" s="33"/>
      <c r="BN300" s="33"/>
      <c r="BO300" s="33"/>
      <c r="BP300" s="33"/>
      <c r="BQ300" s="35"/>
      <c r="BR300" s="131"/>
      <c r="BS300" s="132"/>
      <c r="BT300" s="133"/>
      <c r="BU300" s="39"/>
      <c r="BV300" s="41"/>
      <c r="BW300" s="41"/>
      <c r="BX300" s="41"/>
      <c r="BY300" s="41"/>
      <c r="BZ300" s="41"/>
      <c r="CA300" s="104"/>
      <c r="CB300" s="104"/>
      <c r="CC300" s="104"/>
      <c r="CD300" s="104"/>
      <c r="CE300" s="104"/>
      <c r="CF300" s="104"/>
      <c r="CG300" s="104"/>
      <c r="CH300" s="104"/>
      <c r="CI300" s="104"/>
      <c r="CJ300" s="41"/>
      <c r="CK300" s="41"/>
      <c r="CL300" s="41"/>
      <c r="CM300" s="29"/>
      <c r="CN300" s="30"/>
      <c r="CQ300" s="81"/>
      <c r="CR300" s="81"/>
      <c r="CY300" s="126"/>
      <c r="CZ300" s="126"/>
      <c r="DB300" s="126"/>
      <c r="DC300" s="126"/>
      <c r="DE300" s="48"/>
      <c r="DG300" s="48"/>
      <c r="DI300" s="48"/>
      <c r="DK300" s="48"/>
      <c r="DM300" s="48"/>
      <c r="DO300" s="48"/>
      <c r="DQ300" s="48"/>
      <c r="DS300" s="48"/>
      <c r="DU300" s="48"/>
      <c r="DW300" s="48"/>
      <c r="DY300" s="48"/>
      <c r="EA300" s="48"/>
      <c r="EB300" s="81"/>
      <c r="EC300" s="48"/>
      <c r="EE300" s="48"/>
      <c r="EG300" s="48"/>
      <c r="EH300" s="81"/>
      <c r="EI300" s="48"/>
      <c r="EJ300" s="48"/>
      <c r="EK300" s="48"/>
      <c r="EL300" s="48"/>
      <c r="EM300" s="48"/>
      <c r="EN300" s="48"/>
      <c r="EO300" s="48"/>
      <c r="EP300" s="48"/>
      <c r="EQ300" s="48"/>
      <c r="ER300" s="48"/>
      <c r="ES300" s="48"/>
      <c r="ET300" s="48"/>
      <c r="EU300" s="48"/>
      <c r="EV300" s="48"/>
      <c r="EW300" s="48"/>
      <c r="EX300" s="48"/>
      <c r="EY300" s="48"/>
      <c r="EZ300" s="48"/>
      <c r="FA300" s="48"/>
      <c r="FB300" s="48"/>
      <c r="FC300" s="48"/>
      <c r="FD300" s="48"/>
      <c r="FE300" s="48"/>
      <c r="FF300" s="48"/>
      <c r="FG300" s="48"/>
      <c r="FH300" s="48"/>
      <c r="FI300" s="48"/>
      <c r="FJ300" s="48"/>
      <c r="FK300" s="48"/>
      <c r="FL300" s="48"/>
      <c r="FM300" s="48"/>
      <c r="FN300" s="48"/>
      <c r="FO300" s="48"/>
      <c r="FP300" s="48"/>
      <c r="FQ300" s="48"/>
      <c r="FR300" s="48"/>
      <c r="FS300" s="48"/>
      <c r="FT300" s="48"/>
      <c r="FU300" s="48"/>
      <c r="FV300" s="48"/>
      <c r="FW300" s="48"/>
      <c r="FX300" s="48"/>
      <c r="FY300" s="48"/>
      <c r="FZ300" s="48"/>
      <c r="GA300" s="48"/>
      <c r="GB300" s="48"/>
      <c r="GC300" s="48"/>
      <c r="GD300" s="48"/>
      <c r="GE300" s="48"/>
      <c r="GF300" s="48"/>
      <c r="GG300" s="48"/>
      <c r="GH300" s="2"/>
      <c r="GI300" s="2"/>
      <c r="GJ300" s="2"/>
      <c r="GK300" s="2"/>
      <c r="GL300" s="2"/>
      <c r="GM300" s="2"/>
    </row>
    <row r="301" ht="15.75" customHeight="1">
      <c r="A301" s="1"/>
      <c r="F301" s="2"/>
      <c r="G301" s="48"/>
      <c r="N301" s="29"/>
      <c r="O301" s="30"/>
      <c r="P301" s="30"/>
      <c r="Q301" s="30"/>
      <c r="R301" s="30"/>
      <c r="S301" s="30"/>
      <c r="T301" s="30"/>
      <c r="U301" s="30"/>
      <c r="V301" s="30"/>
      <c r="W301" s="30"/>
      <c r="X301" s="30"/>
      <c r="Y301" s="30"/>
      <c r="Z301" s="30"/>
      <c r="AA301" s="30"/>
      <c r="AB301" s="30"/>
      <c r="AC301" s="30"/>
      <c r="AD301" s="30"/>
      <c r="AE301" s="30"/>
      <c r="AF301" s="30"/>
      <c r="AG301" s="30"/>
      <c r="AH301" s="33"/>
      <c r="AI301" s="29"/>
      <c r="AJ301" s="30"/>
      <c r="AK301" s="30"/>
      <c r="AL301" s="30"/>
      <c r="AM301" s="30"/>
      <c r="AN301" s="30"/>
      <c r="AO301" s="30"/>
      <c r="AP301" s="30"/>
      <c r="AQ301" s="30"/>
      <c r="AR301" s="30"/>
      <c r="AS301" s="30"/>
      <c r="AT301" s="30"/>
      <c r="AU301" s="30"/>
      <c r="AV301" s="30"/>
      <c r="AW301" s="30"/>
      <c r="AX301" s="30"/>
      <c r="AY301" s="30"/>
      <c r="AZ301" s="30"/>
      <c r="BA301" s="30"/>
      <c r="BB301" s="30"/>
      <c r="BC301" s="33"/>
      <c r="BD301" s="130"/>
      <c r="BE301" s="33"/>
      <c r="BF301" s="33"/>
      <c r="BG301" s="33"/>
      <c r="BH301" s="33"/>
      <c r="BI301" s="33"/>
      <c r="BJ301" s="33"/>
      <c r="BK301" s="33"/>
      <c r="BL301" s="33"/>
      <c r="BM301" s="33"/>
      <c r="BN301" s="33"/>
      <c r="BO301" s="33"/>
      <c r="BP301" s="33"/>
      <c r="BQ301" s="35"/>
      <c r="BR301" s="131"/>
      <c r="BS301" s="132"/>
      <c r="BT301" s="133"/>
      <c r="BU301" s="39"/>
      <c r="BV301" s="41"/>
      <c r="BW301" s="41"/>
      <c r="BX301" s="41"/>
      <c r="BY301" s="41"/>
      <c r="BZ301" s="41"/>
      <c r="CA301" s="104"/>
      <c r="CB301" s="104"/>
      <c r="CC301" s="104"/>
      <c r="CD301" s="104"/>
      <c r="CE301" s="104"/>
      <c r="CF301" s="104"/>
      <c r="CG301" s="104"/>
      <c r="CH301" s="104"/>
      <c r="CI301" s="104"/>
      <c r="CJ301" s="41"/>
      <c r="CK301" s="41"/>
      <c r="CL301" s="41"/>
      <c r="CM301" s="29"/>
      <c r="CN301" s="30"/>
      <c r="CQ301" s="81"/>
      <c r="CR301" s="81"/>
      <c r="CY301" s="126"/>
      <c r="CZ301" s="126"/>
      <c r="DB301" s="126"/>
      <c r="DC301" s="126"/>
      <c r="DE301" s="48"/>
      <c r="DG301" s="48"/>
      <c r="DI301" s="48"/>
      <c r="DK301" s="48"/>
      <c r="DM301" s="48"/>
      <c r="DO301" s="48"/>
      <c r="DQ301" s="48"/>
      <c r="DS301" s="48"/>
      <c r="DU301" s="48"/>
      <c r="DW301" s="48"/>
      <c r="DY301" s="48"/>
      <c r="EA301" s="48"/>
      <c r="EB301" s="81"/>
      <c r="EC301" s="48"/>
      <c r="EE301" s="48"/>
      <c r="EG301" s="48"/>
      <c r="EH301" s="81"/>
      <c r="EI301" s="48"/>
      <c r="EJ301" s="48"/>
      <c r="EK301" s="48"/>
      <c r="EL301" s="48"/>
      <c r="EM301" s="48"/>
      <c r="EN301" s="48"/>
      <c r="EO301" s="48"/>
      <c r="EP301" s="48"/>
      <c r="EQ301" s="48"/>
      <c r="ER301" s="48"/>
      <c r="ES301" s="48"/>
      <c r="ET301" s="48"/>
      <c r="EU301" s="48"/>
      <c r="EV301" s="48"/>
      <c r="EW301" s="48"/>
      <c r="EX301" s="48"/>
      <c r="EY301" s="48"/>
      <c r="EZ301" s="48"/>
      <c r="FA301" s="48"/>
      <c r="FB301" s="48"/>
      <c r="FC301" s="48"/>
      <c r="FD301" s="48"/>
      <c r="FE301" s="48"/>
      <c r="FF301" s="48"/>
      <c r="FG301" s="48"/>
      <c r="FH301" s="48"/>
      <c r="FI301" s="48"/>
      <c r="FJ301" s="48"/>
      <c r="FK301" s="48"/>
      <c r="FL301" s="48"/>
      <c r="FM301" s="48"/>
      <c r="FN301" s="48"/>
      <c r="FO301" s="48"/>
      <c r="FP301" s="48"/>
      <c r="FQ301" s="48"/>
      <c r="FR301" s="48"/>
      <c r="FS301" s="48"/>
      <c r="FT301" s="48"/>
      <c r="FU301" s="48"/>
      <c r="FV301" s="48"/>
      <c r="FW301" s="48"/>
      <c r="FX301" s="48"/>
      <c r="FY301" s="48"/>
      <c r="FZ301" s="48"/>
      <c r="GA301" s="48"/>
      <c r="GB301" s="48"/>
      <c r="GC301" s="48"/>
      <c r="GD301" s="48"/>
      <c r="GE301" s="48"/>
      <c r="GF301" s="48"/>
      <c r="GG301" s="48"/>
      <c r="GH301" s="2"/>
      <c r="GI301" s="2"/>
      <c r="GJ301" s="2"/>
      <c r="GK301" s="2"/>
      <c r="GL301" s="2"/>
      <c r="GM301" s="2"/>
    </row>
    <row r="302" ht="15.75" customHeight="1">
      <c r="A302" s="1"/>
      <c r="F302" s="2"/>
      <c r="G302" s="48"/>
      <c r="N302" s="29"/>
      <c r="O302" s="30"/>
      <c r="P302" s="30"/>
      <c r="Q302" s="30"/>
      <c r="R302" s="30"/>
      <c r="S302" s="30"/>
      <c r="T302" s="30"/>
      <c r="U302" s="30"/>
      <c r="V302" s="30"/>
      <c r="W302" s="30"/>
      <c r="X302" s="30"/>
      <c r="Y302" s="30"/>
      <c r="Z302" s="30"/>
      <c r="AA302" s="30"/>
      <c r="AB302" s="30"/>
      <c r="AC302" s="30"/>
      <c r="AD302" s="30"/>
      <c r="AE302" s="30"/>
      <c r="AF302" s="30"/>
      <c r="AG302" s="30"/>
      <c r="AH302" s="33"/>
      <c r="AI302" s="29"/>
      <c r="AJ302" s="30"/>
      <c r="AK302" s="30"/>
      <c r="AL302" s="30"/>
      <c r="AM302" s="30"/>
      <c r="AN302" s="30"/>
      <c r="AO302" s="30"/>
      <c r="AP302" s="30"/>
      <c r="AQ302" s="30"/>
      <c r="AR302" s="30"/>
      <c r="AS302" s="30"/>
      <c r="AT302" s="30"/>
      <c r="AU302" s="30"/>
      <c r="AV302" s="30"/>
      <c r="AW302" s="30"/>
      <c r="AX302" s="30"/>
      <c r="AY302" s="30"/>
      <c r="AZ302" s="30"/>
      <c r="BA302" s="30"/>
      <c r="BB302" s="30"/>
      <c r="BC302" s="33"/>
      <c r="BD302" s="130"/>
      <c r="BE302" s="33"/>
      <c r="BF302" s="33"/>
      <c r="BG302" s="33"/>
      <c r="BH302" s="33"/>
      <c r="BI302" s="33"/>
      <c r="BJ302" s="33"/>
      <c r="BK302" s="33"/>
      <c r="BL302" s="33"/>
      <c r="BM302" s="33"/>
      <c r="BN302" s="33"/>
      <c r="BO302" s="33"/>
      <c r="BP302" s="33"/>
      <c r="BQ302" s="35"/>
      <c r="BR302" s="131"/>
      <c r="BS302" s="132"/>
      <c r="BT302" s="133"/>
      <c r="BU302" s="39"/>
      <c r="BV302" s="41"/>
      <c r="BW302" s="41"/>
      <c r="BX302" s="41"/>
      <c r="BY302" s="41"/>
      <c r="BZ302" s="41"/>
      <c r="CA302" s="104"/>
      <c r="CB302" s="104"/>
      <c r="CC302" s="104"/>
      <c r="CD302" s="104"/>
      <c r="CE302" s="104"/>
      <c r="CF302" s="104"/>
      <c r="CG302" s="104"/>
      <c r="CH302" s="104"/>
      <c r="CI302" s="104"/>
      <c r="CJ302" s="41"/>
      <c r="CK302" s="41"/>
      <c r="CL302" s="41"/>
      <c r="CM302" s="29"/>
      <c r="CN302" s="30"/>
      <c r="CQ302" s="81"/>
      <c r="CR302" s="81"/>
      <c r="CY302" s="126"/>
      <c r="CZ302" s="126"/>
      <c r="DB302" s="126"/>
      <c r="DC302" s="126"/>
      <c r="DE302" s="48"/>
      <c r="DG302" s="48"/>
      <c r="DI302" s="48"/>
      <c r="DK302" s="48"/>
      <c r="DM302" s="48"/>
      <c r="DO302" s="48"/>
      <c r="DQ302" s="48"/>
      <c r="DS302" s="48"/>
      <c r="DU302" s="48"/>
      <c r="DW302" s="48"/>
      <c r="DY302" s="48"/>
      <c r="EA302" s="48"/>
      <c r="EB302" s="81"/>
      <c r="EC302" s="48"/>
      <c r="EE302" s="48"/>
      <c r="EG302" s="48"/>
      <c r="EH302" s="81"/>
      <c r="EI302" s="48"/>
      <c r="EJ302" s="48"/>
      <c r="EK302" s="48"/>
      <c r="EL302" s="48"/>
      <c r="EM302" s="48"/>
      <c r="EN302" s="48"/>
      <c r="EO302" s="48"/>
      <c r="EP302" s="48"/>
      <c r="EQ302" s="48"/>
      <c r="ER302" s="48"/>
      <c r="ES302" s="48"/>
      <c r="ET302" s="48"/>
      <c r="EU302" s="48"/>
      <c r="EV302" s="48"/>
      <c r="EW302" s="48"/>
      <c r="EX302" s="48"/>
      <c r="EY302" s="48"/>
      <c r="EZ302" s="48"/>
      <c r="FA302" s="48"/>
      <c r="FB302" s="48"/>
      <c r="FC302" s="48"/>
      <c r="FD302" s="48"/>
      <c r="FE302" s="48"/>
      <c r="FF302" s="48"/>
      <c r="FG302" s="48"/>
      <c r="FH302" s="48"/>
      <c r="FI302" s="48"/>
      <c r="FJ302" s="48"/>
      <c r="FK302" s="48"/>
      <c r="FL302" s="48"/>
      <c r="FM302" s="48"/>
      <c r="FN302" s="48"/>
      <c r="FO302" s="48"/>
      <c r="FP302" s="48"/>
      <c r="FQ302" s="48"/>
      <c r="FR302" s="48"/>
      <c r="FS302" s="48"/>
      <c r="FT302" s="48"/>
      <c r="FU302" s="48"/>
      <c r="FV302" s="48"/>
      <c r="FW302" s="48"/>
      <c r="FX302" s="48"/>
      <c r="FY302" s="48"/>
      <c r="FZ302" s="48"/>
      <c r="GA302" s="48"/>
      <c r="GB302" s="48"/>
      <c r="GC302" s="48"/>
      <c r="GD302" s="48"/>
      <c r="GE302" s="48"/>
      <c r="GF302" s="48"/>
      <c r="GG302" s="48"/>
      <c r="GH302" s="2"/>
      <c r="GI302" s="2"/>
      <c r="GJ302" s="2"/>
      <c r="GK302" s="2"/>
      <c r="GL302" s="2"/>
      <c r="GM302" s="2"/>
    </row>
    <row r="303" ht="15.75" customHeight="1">
      <c r="A303" s="1"/>
      <c r="F303" s="2"/>
      <c r="G303" s="48"/>
      <c r="N303" s="29"/>
      <c r="O303" s="30"/>
      <c r="P303" s="30"/>
      <c r="Q303" s="30"/>
      <c r="R303" s="30"/>
      <c r="S303" s="30"/>
      <c r="T303" s="30"/>
      <c r="U303" s="30"/>
      <c r="V303" s="30"/>
      <c r="W303" s="30"/>
      <c r="X303" s="30"/>
      <c r="Y303" s="30"/>
      <c r="Z303" s="30"/>
      <c r="AA303" s="30"/>
      <c r="AB303" s="30"/>
      <c r="AC303" s="30"/>
      <c r="AD303" s="30"/>
      <c r="AE303" s="30"/>
      <c r="AF303" s="30"/>
      <c r="AG303" s="30"/>
      <c r="AH303" s="33"/>
      <c r="AI303" s="29"/>
      <c r="AJ303" s="30"/>
      <c r="AK303" s="30"/>
      <c r="AL303" s="30"/>
      <c r="AM303" s="30"/>
      <c r="AN303" s="30"/>
      <c r="AO303" s="30"/>
      <c r="AP303" s="30"/>
      <c r="AQ303" s="30"/>
      <c r="AR303" s="30"/>
      <c r="AS303" s="30"/>
      <c r="AT303" s="30"/>
      <c r="AU303" s="30"/>
      <c r="AV303" s="30"/>
      <c r="AW303" s="30"/>
      <c r="AX303" s="30"/>
      <c r="AY303" s="30"/>
      <c r="AZ303" s="30"/>
      <c r="BA303" s="30"/>
      <c r="BB303" s="30"/>
      <c r="BC303" s="33"/>
      <c r="BD303" s="130"/>
      <c r="BE303" s="33"/>
      <c r="BF303" s="33"/>
      <c r="BG303" s="33"/>
      <c r="BH303" s="33"/>
      <c r="BI303" s="33"/>
      <c r="BJ303" s="33"/>
      <c r="BK303" s="33"/>
      <c r="BL303" s="33"/>
      <c r="BM303" s="33"/>
      <c r="BN303" s="33"/>
      <c r="BO303" s="33"/>
      <c r="BP303" s="33"/>
      <c r="BQ303" s="35"/>
      <c r="BR303" s="131"/>
      <c r="BS303" s="132"/>
      <c r="BT303" s="133"/>
      <c r="BU303" s="39"/>
      <c r="BV303" s="41"/>
      <c r="BW303" s="41"/>
      <c r="BX303" s="41"/>
      <c r="BY303" s="41"/>
      <c r="BZ303" s="41"/>
      <c r="CA303" s="104"/>
      <c r="CB303" s="104"/>
      <c r="CC303" s="104"/>
      <c r="CD303" s="104"/>
      <c r="CE303" s="104"/>
      <c r="CF303" s="104"/>
      <c r="CG303" s="104"/>
      <c r="CH303" s="104"/>
      <c r="CI303" s="104"/>
      <c r="CJ303" s="41"/>
      <c r="CK303" s="41"/>
      <c r="CL303" s="41"/>
      <c r="CM303" s="29"/>
      <c r="CN303" s="30"/>
      <c r="CQ303" s="81"/>
      <c r="CR303" s="81"/>
      <c r="CY303" s="126"/>
      <c r="CZ303" s="126"/>
      <c r="DB303" s="126"/>
      <c r="DC303" s="126"/>
      <c r="DE303" s="48"/>
      <c r="DG303" s="48"/>
      <c r="DI303" s="48"/>
      <c r="DK303" s="48"/>
      <c r="DM303" s="48"/>
      <c r="DO303" s="48"/>
      <c r="DQ303" s="48"/>
      <c r="DS303" s="48"/>
      <c r="DU303" s="48"/>
      <c r="DW303" s="48"/>
      <c r="DY303" s="48"/>
      <c r="EA303" s="48"/>
      <c r="EB303" s="81"/>
      <c r="EC303" s="48"/>
      <c r="EE303" s="48"/>
      <c r="EG303" s="48"/>
      <c r="EH303" s="81"/>
      <c r="EI303" s="48"/>
      <c r="EJ303" s="48"/>
      <c r="EK303" s="48"/>
      <c r="EL303" s="48"/>
      <c r="EM303" s="48"/>
      <c r="EN303" s="48"/>
      <c r="EO303" s="48"/>
      <c r="EP303" s="48"/>
      <c r="EQ303" s="48"/>
      <c r="ER303" s="48"/>
      <c r="ES303" s="48"/>
      <c r="ET303" s="48"/>
      <c r="EU303" s="48"/>
      <c r="EV303" s="48"/>
      <c r="EW303" s="48"/>
      <c r="EX303" s="48"/>
      <c r="EY303" s="48"/>
      <c r="EZ303" s="48"/>
      <c r="FA303" s="48"/>
      <c r="FB303" s="48"/>
      <c r="FC303" s="48"/>
      <c r="FD303" s="48"/>
      <c r="FE303" s="48"/>
      <c r="FF303" s="48"/>
      <c r="FG303" s="48"/>
      <c r="FH303" s="48"/>
      <c r="FI303" s="48"/>
      <c r="FJ303" s="48"/>
      <c r="FK303" s="48"/>
      <c r="FL303" s="48"/>
      <c r="FM303" s="48"/>
      <c r="FN303" s="48"/>
      <c r="FO303" s="48"/>
      <c r="FP303" s="48"/>
      <c r="FQ303" s="48"/>
      <c r="FR303" s="48"/>
      <c r="FS303" s="48"/>
      <c r="FT303" s="48"/>
      <c r="FU303" s="48"/>
      <c r="FV303" s="48"/>
      <c r="FW303" s="48"/>
      <c r="FX303" s="48"/>
      <c r="FY303" s="48"/>
      <c r="FZ303" s="48"/>
      <c r="GA303" s="48"/>
      <c r="GB303" s="48"/>
      <c r="GC303" s="48"/>
      <c r="GD303" s="48"/>
      <c r="GE303" s="48"/>
      <c r="GF303" s="48"/>
      <c r="GG303" s="48"/>
      <c r="GH303" s="2"/>
      <c r="GI303" s="2"/>
      <c r="GJ303" s="2"/>
      <c r="GK303" s="2"/>
      <c r="GL303" s="2"/>
      <c r="GM303" s="2"/>
    </row>
    <row r="304" ht="15.75" customHeight="1">
      <c r="A304" s="1"/>
      <c r="F304" s="2"/>
      <c r="G304" s="48"/>
      <c r="N304" s="29"/>
      <c r="O304" s="30"/>
      <c r="P304" s="30"/>
      <c r="Q304" s="30"/>
      <c r="R304" s="30"/>
      <c r="S304" s="30"/>
      <c r="T304" s="30"/>
      <c r="U304" s="30"/>
      <c r="V304" s="30"/>
      <c r="W304" s="30"/>
      <c r="X304" s="30"/>
      <c r="Y304" s="30"/>
      <c r="Z304" s="30"/>
      <c r="AA304" s="30"/>
      <c r="AB304" s="30"/>
      <c r="AC304" s="30"/>
      <c r="AD304" s="30"/>
      <c r="AE304" s="30"/>
      <c r="AF304" s="30"/>
      <c r="AG304" s="30"/>
      <c r="AH304" s="33"/>
      <c r="AI304" s="29"/>
      <c r="AJ304" s="30"/>
      <c r="AK304" s="30"/>
      <c r="AL304" s="30"/>
      <c r="AM304" s="30"/>
      <c r="AN304" s="30"/>
      <c r="AO304" s="30"/>
      <c r="AP304" s="30"/>
      <c r="AQ304" s="30"/>
      <c r="AR304" s="30"/>
      <c r="AS304" s="30"/>
      <c r="AT304" s="30"/>
      <c r="AU304" s="30"/>
      <c r="AV304" s="30"/>
      <c r="AW304" s="30"/>
      <c r="AX304" s="30"/>
      <c r="AY304" s="30"/>
      <c r="AZ304" s="30"/>
      <c r="BA304" s="30"/>
      <c r="BB304" s="30"/>
      <c r="BC304" s="33"/>
      <c r="BD304" s="130"/>
      <c r="BE304" s="33"/>
      <c r="BF304" s="33"/>
      <c r="BG304" s="33"/>
      <c r="BH304" s="33"/>
      <c r="BI304" s="33"/>
      <c r="BJ304" s="33"/>
      <c r="BK304" s="33"/>
      <c r="BL304" s="33"/>
      <c r="BM304" s="33"/>
      <c r="BN304" s="33"/>
      <c r="BO304" s="33"/>
      <c r="BP304" s="33"/>
      <c r="BQ304" s="35"/>
      <c r="BR304" s="131"/>
      <c r="BS304" s="132"/>
      <c r="BT304" s="133"/>
      <c r="BU304" s="39"/>
      <c r="BV304" s="41"/>
      <c r="BW304" s="41"/>
      <c r="BX304" s="41"/>
      <c r="BY304" s="41"/>
      <c r="BZ304" s="41"/>
      <c r="CA304" s="104"/>
      <c r="CB304" s="104"/>
      <c r="CC304" s="104"/>
      <c r="CD304" s="104"/>
      <c r="CE304" s="104"/>
      <c r="CF304" s="104"/>
      <c r="CG304" s="104"/>
      <c r="CH304" s="104"/>
      <c r="CI304" s="104"/>
      <c r="CJ304" s="41"/>
      <c r="CK304" s="41"/>
      <c r="CL304" s="41"/>
      <c r="CM304" s="29"/>
      <c r="CN304" s="30"/>
      <c r="CQ304" s="81"/>
      <c r="CR304" s="81"/>
      <c r="CY304" s="126"/>
      <c r="CZ304" s="126"/>
      <c r="DB304" s="126"/>
      <c r="DC304" s="126"/>
      <c r="DE304" s="48"/>
      <c r="DG304" s="48"/>
      <c r="DI304" s="48"/>
      <c r="DK304" s="48"/>
      <c r="DM304" s="48"/>
      <c r="DO304" s="48"/>
      <c r="DQ304" s="48"/>
      <c r="DS304" s="48"/>
      <c r="DU304" s="48"/>
      <c r="DW304" s="48"/>
      <c r="DY304" s="48"/>
      <c r="EA304" s="48"/>
      <c r="EB304" s="81"/>
      <c r="EC304" s="48"/>
      <c r="EE304" s="48"/>
      <c r="EG304" s="48"/>
      <c r="EH304" s="81"/>
      <c r="EI304" s="48"/>
      <c r="EJ304" s="48"/>
      <c r="EK304" s="48"/>
      <c r="EL304" s="48"/>
      <c r="EM304" s="48"/>
      <c r="EN304" s="48"/>
      <c r="EO304" s="48"/>
      <c r="EP304" s="48"/>
      <c r="EQ304" s="48"/>
      <c r="ER304" s="48"/>
      <c r="ES304" s="48"/>
      <c r="ET304" s="48"/>
      <c r="EU304" s="48"/>
      <c r="EV304" s="48"/>
      <c r="EW304" s="48"/>
      <c r="EX304" s="48"/>
      <c r="EY304" s="48"/>
      <c r="EZ304" s="48"/>
      <c r="FA304" s="48"/>
      <c r="FB304" s="48"/>
      <c r="FC304" s="48"/>
      <c r="FD304" s="48"/>
      <c r="FE304" s="48"/>
      <c r="FF304" s="48"/>
      <c r="FG304" s="48"/>
      <c r="FH304" s="48"/>
      <c r="FI304" s="48"/>
      <c r="FJ304" s="48"/>
      <c r="FK304" s="48"/>
      <c r="FL304" s="48"/>
      <c r="FM304" s="48"/>
      <c r="FN304" s="48"/>
      <c r="FO304" s="48"/>
      <c r="FP304" s="48"/>
      <c r="FQ304" s="48"/>
      <c r="FR304" s="48"/>
      <c r="FS304" s="48"/>
      <c r="FT304" s="48"/>
      <c r="FU304" s="48"/>
      <c r="FV304" s="48"/>
      <c r="FW304" s="48"/>
      <c r="FX304" s="48"/>
      <c r="FY304" s="48"/>
      <c r="FZ304" s="48"/>
      <c r="GA304" s="48"/>
      <c r="GB304" s="48"/>
      <c r="GC304" s="48"/>
      <c r="GD304" s="48"/>
      <c r="GE304" s="48"/>
      <c r="GF304" s="48"/>
      <c r="GG304" s="48"/>
      <c r="GH304" s="2"/>
      <c r="GI304" s="2"/>
      <c r="GJ304" s="2"/>
      <c r="GK304" s="2"/>
      <c r="GL304" s="2"/>
      <c r="GM304" s="2"/>
    </row>
    <row r="305" ht="15.75" customHeight="1">
      <c r="A305" s="1"/>
      <c r="F305" s="2"/>
      <c r="G305" s="48"/>
      <c r="N305" s="29"/>
      <c r="O305" s="30"/>
      <c r="P305" s="30"/>
      <c r="Q305" s="30"/>
      <c r="R305" s="30"/>
      <c r="S305" s="30"/>
      <c r="T305" s="30"/>
      <c r="U305" s="30"/>
      <c r="V305" s="30"/>
      <c r="W305" s="30"/>
      <c r="X305" s="30"/>
      <c r="Y305" s="30"/>
      <c r="Z305" s="30"/>
      <c r="AA305" s="30"/>
      <c r="AB305" s="30"/>
      <c r="AC305" s="30"/>
      <c r="AD305" s="30"/>
      <c r="AE305" s="30"/>
      <c r="AF305" s="30"/>
      <c r="AG305" s="30"/>
      <c r="AH305" s="33"/>
      <c r="AI305" s="29"/>
      <c r="AJ305" s="30"/>
      <c r="AK305" s="30"/>
      <c r="AL305" s="30"/>
      <c r="AM305" s="30"/>
      <c r="AN305" s="30"/>
      <c r="AO305" s="30"/>
      <c r="AP305" s="30"/>
      <c r="AQ305" s="30"/>
      <c r="AR305" s="30"/>
      <c r="AS305" s="30"/>
      <c r="AT305" s="30"/>
      <c r="AU305" s="30"/>
      <c r="AV305" s="30"/>
      <c r="AW305" s="30"/>
      <c r="AX305" s="30"/>
      <c r="AY305" s="30"/>
      <c r="AZ305" s="30"/>
      <c r="BA305" s="30"/>
      <c r="BB305" s="30"/>
      <c r="BC305" s="33"/>
      <c r="BD305" s="130"/>
      <c r="BE305" s="33"/>
      <c r="BF305" s="33"/>
      <c r="BG305" s="33"/>
      <c r="BH305" s="33"/>
      <c r="BI305" s="33"/>
      <c r="BJ305" s="33"/>
      <c r="BK305" s="33"/>
      <c r="BL305" s="33"/>
      <c r="BM305" s="33"/>
      <c r="BN305" s="33"/>
      <c r="BO305" s="33"/>
      <c r="BP305" s="33"/>
      <c r="BQ305" s="35"/>
      <c r="BR305" s="131"/>
      <c r="BS305" s="132"/>
      <c r="BT305" s="133"/>
      <c r="BU305" s="39"/>
      <c r="BV305" s="41"/>
      <c r="BW305" s="41"/>
      <c r="BX305" s="41"/>
      <c r="BY305" s="41"/>
      <c r="BZ305" s="41"/>
      <c r="CA305" s="104"/>
      <c r="CB305" s="104"/>
      <c r="CC305" s="104"/>
      <c r="CD305" s="104"/>
      <c r="CE305" s="104"/>
      <c r="CF305" s="104"/>
      <c r="CG305" s="104"/>
      <c r="CH305" s="104"/>
      <c r="CI305" s="104"/>
      <c r="CJ305" s="41"/>
      <c r="CK305" s="41"/>
      <c r="CL305" s="41"/>
      <c r="CM305" s="29"/>
      <c r="CN305" s="30"/>
      <c r="CQ305" s="81"/>
      <c r="CR305" s="81"/>
      <c r="CY305" s="126"/>
      <c r="CZ305" s="126"/>
      <c r="DB305" s="126"/>
      <c r="DC305" s="126"/>
      <c r="DE305" s="48"/>
      <c r="DG305" s="48"/>
      <c r="DI305" s="48"/>
      <c r="DK305" s="48"/>
      <c r="DM305" s="48"/>
      <c r="DO305" s="48"/>
      <c r="DQ305" s="48"/>
      <c r="DS305" s="48"/>
      <c r="DU305" s="48"/>
      <c r="DW305" s="48"/>
      <c r="DY305" s="48"/>
      <c r="EA305" s="48"/>
      <c r="EB305" s="81"/>
      <c r="EC305" s="48"/>
      <c r="EE305" s="48"/>
      <c r="EG305" s="48"/>
      <c r="EH305" s="81"/>
      <c r="EI305" s="48"/>
      <c r="EJ305" s="48"/>
      <c r="EK305" s="48"/>
      <c r="EL305" s="48"/>
      <c r="EM305" s="48"/>
      <c r="EN305" s="48"/>
      <c r="EO305" s="48"/>
      <c r="EP305" s="48"/>
      <c r="EQ305" s="48"/>
      <c r="ER305" s="48"/>
      <c r="ES305" s="48"/>
      <c r="ET305" s="48"/>
      <c r="EU305" s="48"/>
      <c r="EV305" s="48"/>
      <c r="EW305" s="48"/>
      <c r="EX305" s="48"/>
      <c r="EY305" s="48"/>
      <c r="EZ305" s="48"/>
      <c r="FA305" s="48"/>
      <c r="FB305" s="48"/>
      <c r="FC305" s="48"/>
      <c r="FD305" s="48"/>
      <c r="FE305" s="48"/>
      <c r="FF305" s="48"/>
      <c r="FG305" s="48"/>
      <c r="FH305" s="48"/>
      <c r="FI305" s="48"/>
      <c r="FJ305" s="48"/>
      <c r="FK305" s="48"/>
      <c r="FL305" s="48"/>
      <c r="FM305" s="48"/>
      <c r="FN305" s="48"/>
      <c r="FO305" s="48"/>
      <c r="FP305" s="48"/>
      <c r="FQ305" s="48"/>
      <c r="FR305" s="48"/>
      <c r="FS305" s="48"/>
      <c r="FT305" s="48"/>
      <c r="FU305" s="48"/>
      <c r="FV305" s="48"/>
      <c r="FW305" s="48"/>
      <c r="FX305" s="48"/>
      <c r="FY305" s="48"/>
      <c r="FZ305" s="48"/>
      <c r="GA305" s="48"/>
      <c r="GB305" s="48"/>
      <c r="GC305" s="48"/>
      <c r="GD305" s="48"/>
      <c r="GE305" s="48"/>
      <c r="GF305" s="48"/>
      <c r="GG305" s="48"/>
      <c r="GH305" s="2"/>
      <c r="GI305" s="2"/>
      <c r="GJ305" s="2"/>
      <c r="GK305" s="2"/>
      <c r="GL305" s="2"/>
      <c r="GM305" s="2"/>
    </row>
    <row r="306" ht="15.75" customHeight="1">
      <c r="A306" s="1"/>
      <c r="F306" s="2"/>
      <c r="G306" s="48"/>
      <c r="N306" s="29"/>
      <c r="O306" s="30"/>
      <c r="P306" s="30"/>
      <c r="Q306" s="30"/>
      <c r="R306" s="30"/>
      <c r="S306" s="30"/>
      <c r="T306" s="30"/>
      <c r="U306" s="30"/>
      <c r="V306" s="30"/>
      <c r="W306" s="30"/>
      <c r="X306" s="30"/>
      <c r="Y306" s="30"/>
      <c r="Z306" s="30"/>
      <c r="AA306" s="30"/>
      <c r="AB306" s="30"/>
      <c r="AC306" s="30"/>
      <c r="AD306" s="30"/>
      <c r="AE306" s="30"/>
      <c r="AF306" s="30"/>
      <c r="AG306" s="30"/>
      <c r="AH306" s="33"/>
      <c r="AI306" s="29"/>
      <c r="AJ306" s="30"/>
      <c r="AK306" s="30"/>
      <c r="AL306" s="30"/>
      <c r="AM306" s="30"/>
      <c r="AN306" s="30"/>
      <c r="AO306" s="30"/>
      <c r="AP306" s="30"/>
      <c r="AQ306" s="30"/>
      <c r="AR306" s="30"/>
      <c r="AS306" s="30"/>
      <c r="AT306" s="30"/>
      <c r="AU306" s="30"/>
      <c r="AV306" s="30"/>
      <c r="AW306" s="30"/>
      <c r="AX306" s="30"/>
      <c r="AY306" s="30"/>
      <c r="AZ306" s="30"/>
      <c r="BA306" s="30"/>
      <c r="BB306" s="30"/>
      <c r="BC306" s="33"/>
      <c r="BD306" s="130"/>
      <c r="BE306" s="33"/>
      <c r="BF306" s="33"/>
      <c r="BG306" s="33"/>
      <c r="BH306" s="33"/>
      <c r="BI306" s="33"/>
      <c r="BJ306" s="33"/>
      <c r="BK306" s="33"/>
      <c r="BL306" s="33"/>
      <c r="BM306" s="33"/>
      <c r="BN306" s="33"/>
      <c r="BO306" s="33"/>
      <c r="BP306" s="33"/>
      <c r="BQ306" s="35"/>
      <c r="BR306" s="131"/>
      <c r="BS306" s="132"/>
      <c r="BT306" s="133"/>
      <c r="BU306" s="39"/>
      <c r="BV306" s="41"/>
      <c r="BW306" s="41"/>
      <c r="BX306" s="41"/>
      <c r="BY306" s="41"/>
      <c r="BZ306" s="41"/>
      <c r="CA306" s="104"/>
      <c r="CB306" s="104"/>
      <c r="CC306" s="104"/>
      <c r="CD306" s="104"/>
      <c r="CE306" s="104"/>
      <c r="CF306" s="104"/>
      <c r="CG306" s="104"/>
      <c r="CH306" s="104"/>
      <c r="CI306" s="104"/>
      <c r="CJ306" s="41"/>
      <c r="CK306" s="41"/>
      <c r="CL306" s="41"/>
      <c r="CM306" s="29"/>
      <c r="CN306" s="30"/>
      <c r="CQ306" s="81"/>
      <c r="CR306" s="81"/>
      <c r="CY306" s="126"/>
      <c r="CZ306" s="126"/>
      <c r="DB306" s="126"/>
      <c r="DC306" s="126"/>
      <c r="DE306" s="48"/>
      <c r="DG306" s="48"/>
      <c r="DI306" s="48"/>
      <c r="DK306" s="48"/>
      <c r="DM306" s="48"/>
      <c r="DO306" s="48"/>
      <c r="DQ306" s="48"/>
      <c r="DS306" s="48"/>
      <c r="DU306" s="48"/>
      <c r="DW306" s="48"/>
      <c r="DY306" s="48"/>
      <c r="EA306" s="48"/>
      <c r="EB306" s="81"/>
      <c r="EC306" s="48"/>
      <c r="EE306" s="48"/>
      <c r="EG306" s="48"/>
      <c r="EH306" s="81"/>
      <c r="EI306" s="48"/>
      <c r="EJ306" s="48"/>
      <c r="EK306" s="48"/>
      <c r="EL306" s="48"/>
      <c r="EM306" s="48"/>
      <c r="EN306" s="48"/>
      <c r="EO306" s="48"/>
      <c r="EP306" s="48"/>
      <c r="EQ306" s="48"/>
      <c r="ER306" s="48"/>
      <c r="ES306" s="48"/>
      <c r="ET306" s="48"/>
      <c r="EU306" s="48"/>
      <c r="EV306" s="48"/>
      <c r="EW306" s="48"/>
      <c r="EX306" s="48"/>
      <c r="EY306" s="48"/>
      <c r="EZ306" s="48"/>
      <c r="FA306" s="48"/>
      <c r="FB306" s="48"/>
      <c r="FC306" s="48"/>
      <c r="FD306" s="48"/>
      <c r="FE306" s="48"/>
      <c r="FF306" s="48"/>
      <c r="FG306" s="48"/>
      <c r="FH306" s="48"/>
      <c r="FI306" s="48"/>
      <c r="FJ306" s="48"/>
      <c r="FK306" s="48"/>
      <c r="FL306" s="48"/>
      <c r="FM306" s="48"/>
      <c r="FN306" s="48"/>
      <c r="FO306" s="48"/>
      <c r="FP306" s="48"/>
      <c r="FQ306" s="48"/>
      <c r="FR306" s="48"/>
      <c r="FS306" s="48"/>
      <c r="FT306" s="48"/>
      <c r="FU306" s="48"/>
      <c r="FV306" s="48"/>
      <c r="FW306" s="48"/>
      <c r="FX306" s="48"/>
      <c r="FY306" s="48"/>
      <c r="FZ306" s="48"/>
      <c r="GA306" s="48"/>
      <c r="GB306" s="48"/>
      <c r="GC306" s="48"/>
      <c r="GD306" s="48"/>
      <c r="GE306" s="48"/>
      <c r="GF306" s="48"/>
      <c r="GG306" s="48"/>
      <c r="GH306" s="2"/>
      <c r="GI306" s="2"/>
      <c r="GJ306" s="2"/>
      <c r="GK306" s="2"/>
      <c r="GL306" s="2"/>
      <c r="GM306" s="2"/>
    </row>
    <row r="307" ht="15.75" customHeight="1">
      <c r="A307" s="1"/>
      <c r="F307" s="2"/>
      <c r="G307" s="48"/>
      <c r="N307" s="29"/>
      <c r="O307" s="30"/>
      <c r="P307" s="30"/>
      <c r="Q307" s="30"/>
      <c r="R307" s="30"/>
      <c r="S307" s="30"/>
      <c r="T307" s="30"/>
      <c r="U307" s="30"/>
      <c r="V307" s="30"/>
      <c r="W307" s="30"/>
      <c r="X307" s="30"/>
      <c r="Y307" s="30"/>
      <c r="Z307" s="30"/>
      <c r="AA307" s="30"/>
      <c r="AB307" s="30"/>
      <c r="AC307" s="30"/>
      <c r="AD307" s="30"/>
      <c r="AE307" s="30"/>
      <c r="AF307" s="30"/>
      <c r="AG307" s="30"/>
      <c r="AH307" s="33"/>
      <c r="AI307" s="29"/>
      <c r="AJ307" s="30"/>
      <c r="AK307" s="30"/>
      <c r="AL307" s="30"/>
      <c r="AM307" s="30"/>
      <c r="AN307" s="30"/>
      <c r="AO307" s="30"/>
      <c r="AP307" s="30"/>
      <c r="AQ307" s="30"/>
      <c r="AR307" s="30"/>
      <c r="AS307" s="30"/>
      <c r="AT307" s="30"/>
      <c r="AU307" s="30"/>
      <c r="AV307" s="30"/>
      <c r="AW307" s="30"/>
      <c r="AX307" s="30"/>
      <c r="AY307" s="30"/>
      <c r="AZ307" s="30"/>
      <c r="BA307" s="30"/>
      <c r="BB307" s="30"/>
      <c r="BC307" s="33"/>
      <c r="BD307" s="130"/>
      <c r="BE307" s="33"/>
      <c r="BF307" s="33"/>
      <c r="BG307" s="33"/>
      <c r="BH307" s="33"/>
      <c r="BI307" s="33"/>
      <c r="BJ307" s="33"/>
      <c r="BK307" s="33"/>
      <c r="BL307" s="33"/>
      <c r="BM307" s="33"/>
      <c r="BN307" s="33"/>
      <c r="BO307" s="33"/>
      <c r="BP307" s="33"/>
      <c r="BQ307" s="35"/>
      <c r="BR307" s="131"/>
      <c r="BS307" s="132"/>
      <c r="BT307" s="133"/>
      <c r="BU307" s="39"/>
      <c r="BV307" s="41"/>
      <c r="BW307" s="41"/>
      <c r="BX307" s="41"/>
      <c r="BY307" s="41"/>
      <c r="BZ307" s="41"/>
      <c r="CA307" s="104"/>
      <c r="CB307" s="104"/>
      <c r="CC307" s="104"/>
      <c r="CD307" s="104"/>
      <c r="CE307" s="104"/>
      <c r="CF307" s="104"/>
      <c r="CG307" s="104"/>
      <c r="CH307" s="104"/>
      <c r="CI307" s="104"/>
      <c r="CJ307" s="41"/>
      <c r="CK307" s="41"/>
      <c r="CL307" s="41"/>
      <c r="CM307" s="29"/>
      <c r="CN307" s="30"/>
      <c r="CQ307" s="81"/>
      <c r="CR307" s="81"/>
      <c r="CY307" s="126"/>
      <c r="CZ307" s="126"/>
      <c r="DB307" s="126"/>
      <c r="DC307" s="126"/>
      <c r="DE307" s="48"/>
      <c r="DG307" s="48"/>
      <c r="DI307" s="48"/>
      <c r="DK307" s="48"/>
      <c r="DM307" s="48"/>
      <c r="DO307" s="48"/>
      <c r="DQ307" s="48"/>
      <c r="DS307" s="48"/>
      <c r="DU307" s="48"/>
      <c r="DW307" s="48"/>
      <c r="DY307" s="48"/>
      <c r="EA307" s="48"/>
      <c r="EB307" s="81"/>
      <c r="EC307" s="48"/>
      <c r="EE307" s="48"/>
      <c r="EG307" s="48"/>
      <c r="EH307" s="81"/>
      <c r="EI307" s="48"/>
      <c r="EJ307" s="48"/>
      <c r="EK307" s="48"/>
      <c r="EL307" s="48"/>
      <c r="EM307" s="48"/>
      <c r="EN307" s="48"/>
      <c r="EO307" s="48"/>
      <c r="EP307" s="48"/>
      <c r="EQ307" s="48"/>
      <c r="ER307" s="48"/>
      <c r="ES307" s="48"/>
      <c r="ET307" s="48"/>
      <c r="EU307" s="48"/>
      <c r="EV307" s="48"/>
      <c r="EW307" s="48"/>
      <c r="EX307" s="48"/>
      <c r="EY307" s="48"/>
      <c r="EZ307" s="48"/>
      <c r="FA307" s="48"/>
      <c r="FB307" s="48"/>
      <c r="FC307" s="48"/>
      <c r="FD307" s="48"/>
      <c r="FE307" s="48"/>
      <c r="FF307" s="48"/>
      <c r="FG307" s="48"/>
      <c r="FH307" s="48"/>
      <c r="FI307" s="48"/>
      <c r="FJ307" s="48"/>
      <c r="FK307" s="48"/>
      <c r="FL307" s="48"/>
      <c r="FM307" s="48"/>
      <c r="FN307" s="48"/>
      <c r="FO307" s="48"/>
      <c r="FP307" s="48"/>
      <c r="FQ307" s="48"/>
      <c r="FR307" s="48"/>
      <c r="FS307" s="48"/>
      <c r="FT307" s="48"/>
      <c r="FU307" s="48"/>
      <c r="FV307" s="48"/>
      <c r="FW307" s="48"/>
      <c r="FX307" s="48"/>
      <c r="FY307" s="48"/>
      <c r="FZ307" s="48"/>
      <c r="GA307" s="48"/>
      <c r="GB307" s="48"/>
      <c r="GC307" s="48"/>
      <c r="GD307" s="48"/>
      <c r="GE307" s="48"/>
      <c r="GF307" s="48"/>
      <c r="GG307" s="48"/>
      <c r="GH307" s="2"/>
      <c r="GI307" s="2"/>
      <c r="GJ307" s="2"/>
      <c r="GK307" s="2"/>
      <c r="GL307" s="2"/>
      <c r="GM307" s="2"/>
    </row>
    <row r="308" ht="15.75" customHeight="1">
      <c r="A308" s="1"/>
      <c r="F308" s="2"/>
      <c r="G308" s="48"/>
      <c r="N308" s="29"/>
      <c r="O308" s="30"/>
      <c r="P308" s="30"/>
      <c r="Q308" s="30"/>
      <c r="R308" s="30"/>
      <c r="S308" s="30"/>
      <c r="T308" s="30"/>
      <c r="U308" s="30"/>
      <c r="V308" s="30"/>
      <c r="W308" s="30"/>
      <c r="X308" s="30"/>
      <c r="Y308" s="30"/>
      <c r="Z308" s="30"/>
      <c r="AA308" s="30"/>
      <c r="AB308" s="30"/>
      <c r="AC308" s="30"/>
      <c r="AD308" s="30"/>
      <c r="AE308" s="30"/>
      <c r="AF308" s="30"/>
      <c r="AG308" s="30"/>
      <c r="AH308" s="33"/>
      <c r="AI308" s="29"/>
      <c r="AJ308" s="30"/>
      <c r="AK308" s="30"/>
      <c r="AL308" s="30"/>
      <c r="AM308" s="30"/>
      <c r="AN308" s="30"/>
      <c r="AO308" s="30"/>
      <c r="AP308" s="30"/>
      <c r="AQ308" s="30"/>
      <c r="AR308" s="30"/>
      <c r="AS308" s="30"/>
      <c r="AT308" s="30"/>
      <c r="AU308" s="30"/>
      <c r="AV308" s="30"/>
      <c r="AW308" s="30"/>
      <c r="AX308" s="30"/>
      <c r="AY308" s="30"/>
      <c r="AZ308" s="30"/>
      <c r="BA308" s="30"/>
      <c r="BB308" s="30"/>
      <c r="BC308" s="33"/>
      <c r="BD308" s="130"/>
      <c r="BE308" s="33"/>
      <c r="BF308" s="33"/>
      <c r="BG308" s="33"/>
      <c r="BH308" s="33"/>
      <c r="BI308" s="33"/>
      <c r="BJ308" s="33"/>
      <c r="BK308" s="33"/>
      <c r="BL308" s="33"/>
      <c r="BM308" s="33"/>
      <c r="BN308" s="33"/>
      <c r="BO308" s="33"/>
      <c r="BP308" s="33"/>
      <c r="BQ308" s="35"/>
      <c r="BR308" s="131"/>
      <c r="BS308" s="132"/>
      <c r="BT308" s="133"/>
      <c r="BU308" s="39"/>
      <c r="BV308" s="41"/>
      <c r="BW308" s="41"/>
      <c r="BX308" s="41"/>
      <c r="BY308" s="41"/>
      <c r="BZ308" s="41"/>
      <c r="CA308" s="104"/>
      <c r="CB308" s="104"/>
      <c r="CC308" s="104"/>
      <c r="CD308" s="104"/>
      <c r="CE308" s="104"/>
      <c r="CF308" s="104"/>
      <c r="CG308" s="104"/>
      <c r="CH308" s="104"/>
      <c r="CI308" s="104"/>
      <c r="CJ308" s="41"/>
      <c r="CK308" s="41"/>
      <c r="CL308" s="41"/>
      <c r="CM308" s="29"/>
      <c r="CN308" s="30"/>
      <c r="CQ308" s="81"/>
      <c r="CR308" s="81"/>
      <c r="CY308" s="126"/>
      <c r="CZ308" s="126"/>
      <c r="DB308" s="126"/>
      <c r="DC308" s="126"/>
      <c r="DE308" s="48"/>
      <c r="DG308" s="48"/>
      <c r="DI308" s="48"/>
      <c r="DK308" s="48"/>
      <c r="DM308" s="48"/>
      <c r="DO308" s="48"/>
      <c r="DQ308" s="48"/>
      <c r="DS308" s="48"/>
      <c r="DU308" s="48"/>
      <c r="DW308" s="48"/>
      <c r="DY308" s="48"/>
      <c r="EA308" s="48"/>
      <c r="EB308" s="81"/>
      <c r="EC308" s="48"/>
      <c r="EE308" s="48"/>
      <c r="EG308" s="48"/>
      <c r="EH308" s="81"/>
      <c r="EI308" s="48"/>
      <c r="EJ308" s="48"/>
      <c r="EK308" s="48"/>
      <c r="EL308" s="48"/>
      <c r="EM308" s="48"/>
      <c r="EN308" s="48"/>
      <c r="EO308" s="48"/>
      <c r="EP308" s="48"/>
      <c r="EQ308" s="48"/>
      <c r="ER308" s="48"/>
      <c r="ES308" s="48"/>
      <c r="ET308" s="48"/>
      <c r="EU308" s="48"/>
      <c r="EV308" s="48"/>
      <c r="EW308" s="48"/>
      <c r="EX308" s="48"/>
      <c r="EY308" s="48"/>
      <c r="EZ308" s="48"/>
      <c r="FA308" s="48"/>
      <c r="FB308" s="48"/>
      <c r="FC308" s="48"/>
      <c r="FD308" s="48"/>
      <c r="FE308" s="48"/>
      <c r="FF308" s="48"/>
      <c r="FG308" s="48"/>
      <c r="FH308" s="48"/>
      <c r="FI308" s="48"/>
      <c r="FJ308" s="48"/>
      <c r="FK308" s="48"/>
      <c r="FL308" s="48"/>
      <c r="FM308" s="48"/>
      <c r="FN308" s="48"/>
      <c r="FO308" s="48"/>
      <c r="FP308" s="48"/>
      <c r="FQ308" s="48"/>
      <c r="FR308" s="48"/>
      <c r="FS308" s="48"/>
      <c r="FT308" s="48"/>
      <c r="FU308" s="48"/>
      <c r="FV308" s="48"/>
      <c r="FW308" s="48"/>
      <c r="FX308" s="48"/>
      <c r="FY308" s="48"/>
      <c r="FZ308" s="48"/>
      <c r="GA308" s="48"/>
      <c r="GB308" s="48"/>
      <c r="GC308" s="48"/>
      <c r="GD308" s="48"/>
      <c r="GE308" s="48"/>
      <c r="GF308" s="48"/>
      <c r="GG308" s="48"/>
      <c r="GH308" s="2"/>
      <c r="GI308" s="2"/>
      <c r="GJ308" s="2"/>
      <c r="GK308" s="2"/>
      <c r="GL308" s="2"/>
      <c r="GM308" s="2"/>
    </row>
    <row r="309" ht="15.75" customHeight="1">
      <c r="A309" s="1"/>
      <c r="F309" s="2"/>
      <c r="G309" s="48"/>
      <c r="N309" s="29"/>
      <c r="O309" s="30"/>
      <c r="P309" s="30"/>
      <c r="Q309" s="30"/>
      <c r="R309" s="30"/>
      <c r="S309" s="30"/>
      <c r="T309" s="30"/>
      <c r="U309" s="30"/>
      <c r="V309" s="30"/>
      <c r="W309" s="30"/>
      <c r="X309" s="30"/>
      <c r="Y309" s="30"/>
      <c r="Z309" s="30"/>
      <c r="AA309" s="30"/>
      <c r="AB309" s="30"/>
      <c r="AC309" s="30"/>
      <c r="AD309" s="30"/>
      <c r="AE309" s="30"/>
      <c r="AF309" s="30"/>
      <c r="AG309" s="30"/>
      <c r="AH309" s="33"/>
      <c r="AI309" s="29"/>
      <c r="AJ309" s="30"/>
      <c r="AK309" s="30"/>
      <c r="AL309" s="30"/>
      <c r="AM309" s="30"/>
      <c r="AN309" s="30"/>
      <c r="AO309" s="30"/>
      <c r="AP309" s="30"/>
      <c r="AQ309" s="30"/>
      <c r="AR309" s="30"/>
      <c r="AS309" s="30"/>
      <c r="AT309" s="30"/>
      <c r="AU309" s="30"/>
      <c r="AV309" s="30"/>
      <c r="AW309" s="30"/>
      <c r="AX309" s="30"/>
      <c r="AY309" s="30"/>
      <c r="AZ309" s="30"/>
      <c r="BA309" s="30"/>
      <c r="BB309" s="30"/>
      <c r="BC309" s="33"/>
      <c r="BD309" s="130"/>
      <c r="BE309" s="33"/>
      <c r="BF309" s="33"/>
      <c r="BG309" s="33"/>
      <c r="BH309" s="33"/>
      <c r="BI309" s="33"/>
      <c r="BJ309" s="33"/>
      <c r="BK309" s="33"/>
      <c r="BL309" s="33"/>
      <c r="BM309" s="33"/>
      <c r="BN309" s="33"/>
      <c r="BO309" s="33"/>
      <c r="BP309" s="33"/>
      <c r="BQ309" s="35"/>
      <c r="BR309" s="131"/>
      <c r="BS309" s="132"/>
      <c r="BT309" s="133"/>
      <c r="BU309" s="39"/>
      <c r="BV309" s="41"/>
      <c r="BW309" s="41"/>
      <c r="BX309" s="41"/>
      <c r="BY309" s="41"/>
      <c r="BZ309" s="41"/>
      <c r="CA309" s="104"/>
      <c r="CB309" s="104"/>
      <c r="CC309" s="104"/>
      <c r="CD309" s="104"/>
      <c r="CE309" s="104"/>
      <c r="CF309" s="104"/>
      <c r="CG309" s="104"/>
      <c r="CH309" s="104"/>
      <c r="CI309" s="104"/>
      <c r="CJ309" s="41"/>
      <c r="CK309" s="41"/>
      <c r="CL309" s="41"/>
      <c r="CM309" s="29"/>
      <c r="CN309" s="30"/>
      <c r="CQ309" s="81"/>
      <c r="CR309" s="81"/>
      <c r="CY309" s="126"/>
      <c r="CZ309" s="126"/>
      <c r="DB309" s="126"/>
      <c r="DC309" s="126"/>
      <c r="DE309" s="48"/>
      <c r="DG309" s="48"/>
      <c r="DI309" s="48"/>
      <c r="DK309" s="48"/>
      <c r="DM309" s="48"/>
      <c r="DO309" s="48"/>
      <c r="DQ309" s="48"/>
      <c r="DS309" s="48"/>
      <c r="DU309" s="48"/>
      <c r="DW309" s="48"/>
      <c r="DY309" s="48"/>
      <c r="EA309" s="48"/>
      <c r="EB309" s="81"/>
      <c r="EC309" s="48"/>
      <c r="EE309" s="48"/>
      <c r="EG309" s="48"/>
      <c r="EH309" s="81"/>
      <c r="EI309" s="48"/>
      <c r="EJ309" s="48"/>
      <c r="EK309" s="48"/>
      <c r="EL309" s="48"/>
      <c r="EM309" s="48"/>
      <c r="EN309" s="48"/>
      <c r="EO309" s="48"/>
      <c r="EP309" s="48"/>
      <c r="EQ309" s="48"/>
      <c r="ER309" s="48"/>
      <c r="ES309" s="48"/>
      <c r="ET309" s="48"/>
      <c r="EU309" s="48"/>
      <c r="EV309" s="48"/>
      <c r="EW309" s="48"/>
      <c r="EX309" s="48"/>
      <c r="EY309" s="48"/>
      <c r="EZ309" s="48"/>
      <c r="FA309" s="48"/>
      <c r="FB309" s="48"/>
      <c r="FC309" s="48"/>
      <c r="FD309" s="48"/>
      <c r="FE309" s="48"/>
      <c r="FF309" s="48"/>
      <c r="FG309" s="48"/>
      <c r="FH309" s="48"/>
      <c r="FI309" s="48"/>
      <c r="FJ309" s="48"/>
      <c r="FK309" s="48"/>
      <c r="FL309" s="48"/>
      <c r="FM309" s="48"/>
      <c r="FN309" s="48"/>
      <c r="FO309" s="48"/>
      <c r="FP309" s="48"/>
      <c r="FQ309" s="48"/>
      <c r="FR309" s="48"/>
      <c r="FS309" s="48"/>
      <c r="FT309" s="48"/>
      <c r="FU309" s="48"/>
      <c r="FV309" s="48"/>
      <c r="FW309" s="48"/>
      <c r="FX309" s="48"/>
      <c r="FY309" s="48"/>
      <c r="FZ309" s="48"/>
      <c r="GA309" s="48"/>
      <c r="GB309" s="48"/>
      <c r="GC309" s="48"/>
      <c r="GD309" s="48"/>
      <c r="GE309" s="48"/>
      <c r="GF309" s="48"/>
      <c r="GG309" s="48"/>
      <c r="GH309" s="2"/>
      <c r="GI309" s="2"/>
      <c r="GJ309" s="2"/>
      <c r="GK309" s="2"/>
      <c r="GL309" s="2"/>
      <c r="GM309" s="2"/>
    </row>
    <row r="310" ht="15.75" customHeight="1">
      <c r="A310" s="1"/>
      <c r="F310" s="2"/>
      <c r="G310" s="48"/>
      <c r="N310" s="29"/>
      <c r="O310" s="30"/>
      <c r="P310" s="30"/>
      <c r="Q310" s="30"/>
      <c r="R310" s="30"/>
      <c r="S310" s="30"/>
      <c r="T310" s="30"/>
      <c r="U310" s="30"/>
      <c r="V310" s="30"/>
      <c r="W310" s="30"/>
      <c r="X310" s="30"/>
      <c r="Y310" s="30"/>
      <c r="Z310" s="30"/>
      <c r="AA310" s="30"/>
      <c r="AB310" s="30"/>
      <c r="AC310" s="30"/>
      <c r="AD310" s="30"/>
      <c r="AE310" s="30"/>
      <c r="AF310" s="30"/>
      <c r="AG310" s="30"/>
      <c r="AH310" s="33"/>
      <c r="AI310" s="29"/>
      <c r="AJ310" s="30"/>
      <c r="AK310" s="30"/>
      <c r="AL310" s="30"/>
      <c r="AM310" s="30"/>
      <c r="AN310" s="30"/>
      <c r="AO310" s="30"/>
      <c r="AP310" s="30"/>
      <c r="AQ310" s="30"/>
      <c r="AR310" s="30"/>
      <c r="AS310" s="30"/>
      <c r="AT310" s="30"/>
      <c r="AU310" s="30"/>
      <c r="AV310" s="30"/>
      <c r="AW310" s="30"/>
      <c r="AX310" s="30"/>
      <c r="AY310" s="30"/>
      <c r="AZ310" s="30"/>
      <c r="BA310" s="30"/>
      <c r="BB310" s="30"/>
      <c r="BC310" s="33"/>
      <c r="BD310" s="130"/>
      <c r="BE310" s="33"/>
      <c r="BF310" s="33"/>
      <c r="BG310" s="33"/>
      <c r="BH310" s="33"/>
      <c r="BI310" s="33"/>
      <c r="BJ310" s="33"/>
      <c r="BK310" s="33"/>
      <c r="BL310" s="33"/>
      <c r="BM310" s="33"/>
      <c r="BN310" s="33"/>
      <c r="BO310" s="33"/>
      <c r="BP310" s="33"/>
      <c r="BQ310" s="35"/>
      <c r="BR310" s="131"/>
      <c r="BS310" s="132"/>
      <c r="BT310" s="133"/>
      <c r="BU310" s="39"/>
      <c r="BV310" s="41"/>
      <c r="BW310" s="41"/>
      <c r="BX310" s="41"/>
      <c r="BY310" s="41"/>
      <c r="BZ310" s="41"/>
      <c r="CA310" s="104"/>
      <c r="CB310" s="104"/>
      <c r="CC310" s="104"/>
      <c r="CD310" s="104"/>
      <c r="CE310" s="104"/>
      <c r="CF310" s="104"/>
      <c r="CG310" s="104"/>
      <c r="CH310" s="104"/>
      <c r="CI310" s="104"/>
      <c r="CJ310" s="41"/>
      <c r="CK310" s="41"/>
      <c r="CL310" s="41"/>
      <c r="CM310" s="29"/>
      <c r="CN310" s="30"/>
      <c r="CQ310" s="81"/>
      <c r="CR310" s="81"/>
      <c r="CY310" s="126"/>
      <c r="CZ310" s="126"/>
      <c r="DB310" s="126"/>
      <c r="DC310" s="126"/>
      <c r="DE310" s="48"/>
      <c r="DG310" s="48"/>
      <c r="DI310" s="48"/>
      <c r="DK310" s="48"/>
      <c r="DM310" s="48"/>
      <c r="DO310" s="48"/>
      <c r="DQ310" s="48"/>
      <c r="DS310" s="48"/>
      <c r="DU310" s="48"/>
      <c r="DW310" s="48"/>
      <c r="DY310" s="48"/>
      <c r="EA310" s="48"/>
      <c r="EB310" s="81"/>
      <c r="EC310" s="48"/>
      <c r="EE310" s="48"/>
      <c r="EG310" s="48"/>
      <c r="EH310" s="81"/>
      <c r="EI310" s="48"/>
      <c r="EJ310" s="48"/>
      <c r="EK310" s="48"/>
      <c r="EL310" s="48"/>
      <c r="EM310" s="48"/>
      <c r="EN310" s="48"/>
      <c r="EO310" s="48"/>
      <c r="EP310" s="48"/>
      <c r="EQ310" s="48"/>
      <c r="ER310" s="48"/>
      <c r="ES310" s="48"/>
      <c r="ET310" s="48"/>
      <c r="EU310" s="48"/>
      <c r="EV310" s="48"/>
      <c r="EW310" s="48"/>
      <c r="EX310" s="48"/>
      <c r="EY310" s="48"/>
      <c r="EZ310" s="48"/>
      <c r="FA310" s="48"/>
      <c r="FB310" s="48"/>
      <c r="FC310" s="48"/>
      <c r="FD310" s="48"/>
      <c r="FE310" s="48"/>
      <c r="FF310" s="48"/>
      <c r="FG310" s="48"/>
      <c r="FH310" s="48"/>
      <c r="FI310" s="48"/>
      <c r="FJ310" s="48"/>
      <c r="FK310" s="48"/>
      <c r="FL310" s="48"/>
      <c r="FM310" s="48"/>
      <c r="FN310" s="48"/>
      <c r="FO310" s="48"/>
      <c r="FP310" s="48"/>
      <c r="FQ310" s="48"/>
      <c r="FR310" s="48"/>
      <c r="FS310" s="48"/>
      <c r="FT310" s="48"/>
      <c r="FU310" s="48"/>
      <c r="FV310" s="48"/>
      <c r="FW310" s="48"/>
      <c r="FX310" s="48"/>
      <c r="FY310" s="48"/>
      <c r="FZ310" s="48"/>
      <c r="GA310" s="48"/>
      <c r="GB310" s="48"/>
      <c r="GC310" s="48"/>
      <c r="GD310" s="48"/>
      <c r="GE310" s="48"/>
      <c r="GF310" s="48"/>
      <c r="GG310" s="48"/>
      <c r="GH310" s="2"/>
      <c r="GI310" s="2"/>
      <c r="GJ310" s="2"/>
      <c r="GK310" s="2"/>
      <c r="GL310" s="2"/>
      <c r="GM310" s="2"/>
    </row>
    <row r="311" ht="15.75" customHeight="1">
      <c r="A311" s="1"/>
      <c r="F311" s="2"/>
      <c r="G311" s="48"/>
      <c r="N311" s="29"/>
      <c r="O311" s="30"/>
      <c r="P311" s="30"/>
      <c r="Q311" s="30"/>
      <c r="R311" s="30"/>
      <c r="S311" s="30"/>
      <c r="T311" s="30"/>
      <c r="U311" s="30"/>
      <c r="V311" s="30"/>
      <c r="W311" s="30"/>
      <c r="X311" s="30"/>
      <c r="Y311" s="30"/>
      <c r="Z311" s="30"/>
      <c r="AA311" s="30"/>
      <c r="AB311" s="30"/>
      <c r="AC311" s="30"/>
      <c r="AD311" s="30"/>
      <c r="AE311" s="30"/>
      <c r="AF311" s="30"/>
      <c r="AG311" s="30"/>
      <c r="AH311" s="33"/>
      <c r="AI311" s="29"/>
      <c r="AJ311" s="30"/>
      <c r="AK311" s="30"/>
      <c r="AL311" s="30"/>
      <c r="AM311" s="30"/>
      <c r="AN311" s="30"/>
      <c r="AO311" s="30"/>
      <c r="AP311" s="30"/>
      <c r="AQ311" s="30"/>
      <c r="AR311" s="30"/>
      <c r="AS311" s="30"/>
      <c r="AT311" s="30"/>
      <c r="AU311" s="30"/>
      <c r="AV311" s="30"/>
      <c r="AW311" s="30"/>
      <c r="AX311" s="30"/>
      <c r="AY311" s="30"/>
      <c r="AZ311" s="30"/>
      <c r="BA311" s="30"/>
      <c r="BB311" s="30"/>
      <c r="BC311" s="33"/>
      <c r="BD311" s="130"/>
      <c r="BE311" s="33"/>
      <c r="BF311" s="33"/>
      <c r="BG311" s="33"/>
      <c r="BH311" s="33"/>
      <c r="BI311" s="33"/>
      <c r="BJ311" s="33"/>
      <c r="BK311" s="33"/>
      <c r="BL311" s="33"/>
      <c r="BM311" s="33"/>
      <c r="BN311" s="33"/>
      <c r="BO311" s="33"/>
      <c r="BP311" s="33"/>
      <c r="BQ311" s="35"/>
      <c r="BR311" s="131"/>
      <c r="BS311" s="132"/>
      <c r="BT311" s="133"/>
      <c r="BU311" s="39"/>
      <c r="BV311" s="41"/>
      <c r="BW311" s="41"/>
      <c r="BX311" s="41"/>
      <c r="BY311" s="41"/>
      <c r="BZ311" s="41"/>
      <c r="CA311" s="104"/>
      <c r="CB311" s="104"/>
      <c r="CC311" s="104"/>
      <c r="CD311" s="104"/>
      <c r="CE311" s="104"/>
      <c r="CF311" s="104"/>
      <c r="CG311" s="104"/>
      <c r="CH311" s="104"/>
      <c r="CI311" s="104"/>
      <c r="CJ311" s="41"/>
      <c r="CK311" s="41"/>
      <c r="CL311" s="41"/>
      <c r="CM311" s="29"/>
      <c r="CN311" s="30"/>
      <c r="CQ311" s="81"/>
      <c r="CR311" s="81"/>
      <c r="CY311" s="126"/>
      <c r="CZ311" s="126"/>
      <c r="DB311" s="126"/>
      <c r="DC311" s="126"/>
      <c r="DE311" s="48"/>
      <c r="DG311" s="48"/>
      <c r="DI311" s="48"/>
      <c r="DK311" s="48"/>
      <c r="DM311" s="48"/>
      <c r="DO311" s="48"/>
      <c r="DQ311" s="48"/>
      <c r="DS311" s="48"/>
      <c r="DU311" s="48"/>
      <c r="DW311" s="48"/>
      <c r="DY311" s="48"/>
      <c r="EA311" s="48"/>
      <c r="EB311" s="81"/>
      <c r="EC311" s="48"/>
      <c r="EE311" s="48"/>
      <c r="EG311" s="48"/>
      <c r="EH311" s="81"/>
      <c r="EI311" s="48"/>
      <c r="EJ311" s="48"/>
      <c r="EK311" s="48"/>
      <c r="EL311" s="48"/>
      <c r="EM311" s="48"/>
      <c r="EN311" s="48"/>
      <c r="EO311" s="48"/>
      <c r="EP311" s="48"/>
      <c r="EQ311" s="48"/>
      <c r="ER311" s="48"/>
      <c r="ES311" s="48"/>
      <c r="ET311" s="48"/>
      <c r="EU311" s="48"/>
      <c r="EV311" s="48"/>
      <c r="EW311" s="48"/>
      <c r="EX311" s="48"/>
      <c r="EY311" s="48"/>
      <c r="EZ311" s="48"/>
      <c r="FA311" s="48"/>
      <c r="FB311" s="48"/>
      <c r="FC311" s="48"/>
      <c r="FD311" s="48"/>
      <c r="FE311" s="48"/>
      <c r="FF311" s="48"/>
      <c r="FG311" s="48"/>
      <c r="FH311" s="48"/>
      <c r="FI311" s="48"/>
      <c r="FJ311" s="48"/>
      <c r="FK311" s="48"/>
      <c r="FL311" s="48"/>
      <c r="FM311" s="48"/>
      <c r="FN311" s="48"/>
      <c r="FO311" s="48"/>
      <c r="FP311" s="48"/>
      <c r="FQ311" s="48"/>
      <c r="FR311" s="48"/>
      <c r="FS311" s="48"/>
      <c r="FT311" s="48"/>
      <c r="FU311" s="48"/>
      <c r="FV311" s="48"/>
      <c r="FW311" s="48"/>
      <c r="FX311" s="48"/>
      <c r="FY311" s="48"/>
      <c r="FZ311" s="48"/>
      <c r="GA311" s="48"/>
      <c r="GB311" s="48"/>
      <c r="GC311" s="48"/>
      <c r="GD311" s="48"/>
      <c r="GE311" s="48"/>
      <c r="GF311" s="48"/>
      <c r="GG311" s="48"/>
      <c r="GH311" s="2"/>
      <c r="GI311" s="2"/>
      <c r="GJ311" s="2"/>
      <c r="GK311" s="2"/>
      <c r="GL311" s="2"/>
      <c r="GM311" s="2"/>
    </row>
    <row r="312" ht="15.75" customHeight="1">
      <c r="A312" s="1"/>
      <c r="F312" s="2"/>
      <c r="G312" s="48"/>
      <c r="N312" s="29"/>
      <c r="O312" s="30"/>
      <c r="P312" s="30"/>
      <c r="Q312" s="30"/>
      <c r="R312" s="30"/>
      <c r="S312" s="30"/>
      <c r="T312" s="30"/>
      <c r="U312" s="30"/>
      <c r="V312" s="30"/>
      <c r="W312" s="30"/>
      <c r="X312" s="30"/>
      <c r="Y312" s="30"/>
      <c r="Z312" s="30"/>
      <c r="AA312" s="30"/>
      <c r="AB312" s="30"/>
      <c r="AC312" s="30"/>
      <c r="AD312" s="30"/>
      <c r="AE312" s="30"/>
      <c r="AF312" s="30"/>
      <c r="AG312" s="30"/>
      <c r="AH312" s="33"/>
      <c r="AI312" s="29"/>
      <c r="AJ312" s="30"/>
      <c r="AK312" s="30"/>
      <c r="AL312" s="30"/>
      <c r="AM312" s="30"/>
      <c r="AN312" s="30"/>
      <c r="AO312" s="30"/>
      <c r="AP312" s="30"/>
      <c r="AQ312" s="30"/>
      <c r="AR312" s="30"/>
      <c r="AS312" s="30"/>
      <c r="AT312" s="30"/>
      <c r="AU312" s="30"/>
      <c r="AV312" s="30"/>
      <c r="AW312" s="30"/>
      <c r="AX312" s="30"/>
      <c r="AY312" s="30"/>
      <c r="AZ312" s="30"/>
      <c r="BA312" s="30"/>
      <c r="BB312" s="30"/>
      <c r="BC312" s="33"/>
      <c r="BD312" s="130"/>
      <c r="BE312" s="33"/>
      <c r="BF312" s="33"/>
      <c r="BG312" s="33"/>
      <c r="BH312" s="33"/>
      <c r="BI312" s="33"/>
      <c r="BJ312" s="33"/>
      <c r="BK312" s="33"/>
      <c r="BL312" s="33"/>
      <c r="BM312" s="33"/>
      <c r="BN312" s="33"/>
      <c r="BO312" s="33"/>
      <c r="BP312" s="33"/>
      <c r="BQ312" s="35"/>
      <c r="BR312" s="131"/>
      <c r="BS312" s="132"/>
      <c r="BT312" s="133"/>
      <c r="BU312" s="39"/>
      <c r="BV312" s="41"/>
      <c r="BW312" s="41"/>
      <c r="BX312" s="41"/>
      <c r="BY312" s="41"/>
      <c r="BZ312" s="41"/>
      <c r="CA312" s="104"/>
      <c r="CB312" s="104"/>
      <c r="CC312" s="104"/>
      <c r="CD312" s="104"/>
      <c r="CE312" s="104"/>
      <c r="CF312" s="104"/>
      <c r="CG312" s="104"/>
      <c r="CH312" s="104"/>
      <c r="CI312" s="104"/>
      <c r="CJ312" s="41"/>
      <c r="CK312" s="41"/>
      <c r="CL312" s="41"/>
      <c r="CM312" s="29"/>
      <c r="CN312" s="30"/>
      <c r="CQ312" s="81"/>
      <c r="CR312" s="81"/>
      <c r="CY312" s="126"/>
      <c r="CZ312" s="126"/>
      <c r="DB312" s="126"/>
      <c r="DC312" s="126"/>
      <c r="DE312" s="48"/>
      <c r="DG312" s="48"/>
      <c r="DI312" s="48"/>
      <c r="DK312" s="48"/>
      <c r="DM312" s="48"/>
      <c r="DO312" s="48"/>
      <c r="DQ312" s="48"/>
      <c r="DS312" s="48"/>
      <c r="DU312" s="48"/>
      <c r="DW312" s="48"/>
      <c r="DY312" s="48"/>
      <c r="EA312" s="48"/>
      <c r="EB312" s="81"/>
      <c r="EC312" s="48"/>
      <c r="EE312" s="48"/>
      <c r="EG312" s="48"/>
      <c r="EH312" s="81"/>
      <c r="EI312" s="48"/>
      <c r="EJ312" s="48"/>
      <c r="EK312" s="48"/>
      <c r="EL312" s="48"/>
      <c r="EM312" s="48"/>
      <c r="EN312" s="48"/>
      <c r="EO312" s="48"/>
      <c r="EP312" s="48"/>
      <c r="EQ312" s="48"/>
      <c r="ER312" s="48"/>
      <c r="ES312" s="48"/>
      <c r="ET312" s="48"/>
      <c r="EU312" s="48"/>
      <c r="EV312" s="48"/>
      <c r="EW312" s="48"/>
      <c r="EX312" s="48"/>
      <c r="EY312" s="48"/>
      <c r="EZ312" s="48"/>
      <c r="FA312" s="48"/>
      <c r="FB312" s="48"/>
      <c r="FC312" s="48"/>
      <c r="FD312" s="48"/>
      <c r="FE312" s="48"/>
      <c r="FF312" s="48"/>
      <c r="FG312" s="48"/>
      <c r="FH312" s="48"/>
      <c r="FI312" s="48"/>
      <c r="FJ312" s="48"/>
      <c r="FK312" s="48"/>
      <c r="FL312" s="48"/>
      <c r="FM312" s="48"/>
      <c r="FN312" s="48"/>
      <c r="FO312" s="48"/>
      <c r="FP312" s="48"/>
      <c r="FQ312" s="48"/>
      <c r="FR312" s="48"/>
      <c r="FS312" s="48"/>
      <c r="FT312" s="48"/>
      <c r="FU312" s="48"/>
      <c r="FV312" s="48"/>
      <c r="FW312" s="48"/>
      <c r="FX312" s="48"/>
      <c r="FY312" s="48"/>
      <c r="FZ312" s="48"/>
      <c r="GA312" s="48"/>
      <c r="GB312" s="48"/>
      <c r="GC312" s="48"/>
      <c r="GD312" s="48"/>
      <c r="GE312" s="48"/>
      <c r="GF312" s="48"/>
      <c r="GG312" s="48"/>
      <c r="GH312" s="2"/>
      <c r="GI312" s="2"/>
      <c r="GJ312" s="2"/>
      <c r="GK312" s="2"/>
      <c r="GL312" s="2"/>
      <c r="GM312" s="2"/>
    </row>
    <row r="313" ht="15.75" customHeight="1">
      <c r="A313" s="1"/>
      <c r="F313" s="2"/>
      <c r="G313" s="48"/>
      <c r="N313" s="29"/>
      <c r="O313" s="30"/>
      <c r="P313" s="30"/>
      <c r="Q313" s="30"/>
      <c r="R313" s="30"/>
      <c r="S313" s="30"/>
      <c r="T313" s="30"/>
      <c r="U313" s="30"/>
      <c r="V313" s="30"/>
      <c r="W313" s="30"/>
      <c r="X313" s="30"/>
      <c r="Y313" s="30"/>
      <c r="Z313" s="30"/>
      <c r="AA313" s="30"/>
      <c r="AB313" s="30"/>
      <c r="AC313" s="30"/>
      <c r="AD313" s="30"/>
      <c r="AE313" s="30"/>
      <c r="AF313" s="30"/>
      <c r="AG313" s="30"/>
      <c r="AH313" s="33"/>
      <c r="AI313" s="29"/>
      <c r="AJ313" s="30"/>
      <c r="AK313" s="30"/>
      <c r="AL313" s="30"/>
      <c r="AM313" s="30"/>
      <c r="AN313" s="30"/>
      <c r="AO313" s="30"/>
      <c r="AP313" s="30"/>
      <c r="AQ313" s="30"/>
      <c r="AR313" s="30"/>
      <c r="AS313" s="30"/>
      <c r="AT313" s="30"/>
      <c r="AU313" s="30"/>
      <c r="AV313" s="30"/>
      <c r="AW313" s="30"/>
      <c r="AX313" s="30"/>
      <c r="AY313" s="30"/>
      <c r="AZ313" s="30"/>
      <c r="BA313" s="30"/>
      <c r="BB313" s="30"/>
      <c r="BC313" s="33"/>
      <c r="BD313" s="130"/>
      <c r="BE313" s="33"/>
      <c r="BF313" s="33"/>
      <c r="BG313" s="33"/>
      <c r="BH313" s="33"/>
      <c r="BI313" s="33"/>
      <c r="BJ313" s="33"/>
      <c r="BK313" s="33"/>
      <c r="BL313" s="33"/>
      <c r="BM313" s="33"/>
      <c r="BN313" s="33"/>
      <c r="BO313" s="33"/>
      <c r="BP313" s="33"/>
      <c r="BQ313" s="35"/>
      <c r="BR313" s="131"/>
      <c r="BS313" s="132"/>
      <c r="BT313" s="133"/>
      <c r="BU313" s="39"/>
      <c r="BV313" s="41"/>
      <c r="BW313" s="41"/>
      <c r="BX313" s="41"/>
      <c r="BY313" s="41"/>
      <c r="BZ313" s="41"/>
      <c r="CA313" s="104"/>
      <c r="CB313" s="104"/>
      <c r="CC313" s="104"/>
      <c r="CD313" s="104"/>
      <c r="CE313" s="104"/>
      <c r="CF313" s="104"/>
      <c r="CG313" s="104"/>
      <c r="CH313" s="104"/>
      <c r="CI313" s="104"/>
      <c r="CJ313" s="41"/>
      <c r="CK313" s="41"/>
      <c r="CL313" s="41"/>
      <c r="CM313" s="29"/>
      <c r="CN313" s="30"/>
      <c r="CQ313" s="81"/>
      <c r="CR313" s="81"/>
      <c r="CY313" s="126"/>
      <c r="CZ313" s="126"/>
      <c r="DB313" s="126"/>
      <c r="DC313" s="126"/>
      <c r="DE313" s="48"/>
      <c r="DG313" s="48"/>
      <c r="DI313" s="48"/>
      <c r="DK313" s="48"/>
      <c r="DM313" s="48"/>
      <c r="DO313" s="48"/>
      <c r="DQ313" s="48"/>
      <c r="DS313" s="48"/>
      <c r="DU313" s="48"/>
      <c r="DW313" s="48"/>
      <c r="DY313" s="48"/>
      <c r="EA313" s="48"/>
      <c r="EB313" s="81"/>
      <c r="EC313" s="48"/>
      <c r="EE313" s="48"/>
      <c r="EG313" s="48"/>
      <c r="EH313" s="81"/>
      <c r="EI313" s="48"/>
      <c r="EJ313" s="48"/>
      <c r="EK313" s="48"/>
      <c r="EL313" s="48"/>
      <c r="EM313" s="48"/>
      <c r="EN313" s="48"/>
      <c r="EO313" s="48"/>
      <c r="EP313" s="48"/>
      <c r="EQ313" s="48"/>
      <c r="ER313" s="48"/>
      <c r="ES313" s="48"/>
      <c r="ET313" s="48"/>
      <c r="EU313" s="48"/>
      <c r="EV313" s="48"/>
      <c r="EW313" s="48"/>
      <c r="EX313" s="48"/>
      <c r="EY313" s="48"/>
      <c r="EZ313" s="48"/>
      <c r="FA313" s="48"/>
      <c r="FB313" s="48"/>
      <c r="FC313" s="48"/>
      <c r="FD313" s="48"/>
      <c r="FE313" s="48"/>
      <c r="FF313" s="48"/>
      <c r="FG313" s="48"/>
      <c r="FH313" s="48"/>
      <c r="FI313" s="48"/>
      <c r="FJ313" s="48"/>
      <c r="FK313" s="48"/>
      <c r="FL313" s="48"/>
      <c r="FM313" s="48"/>
      <c r="FN313" s="48"/>
      <c r="FO313" s="48"/>
      <c r="FP313" s="48"/>
      <c r="FQ313" s="48"/>
      <c r="FR313" s="48"/>
      <c r="FS313" s="48"/>
      <c r="FT313" s="48"/>
      <c r="FU313" s="48"/>
      <c r="FV313" s="48"/>
      <c r="FW313" s="48"/>
      <c r="FX313" s="48"/>
      <c r="FY313" s="48"/>
      <c r="FZ313" s="48"/>
      <c r="GA313" s="48"/>
      <c r="GB313" s="48"/>
      <c r="GC313" s="48"/>
      <c r="GD313" s="48"/>
      <c r="GE313" s="48"/>
      <c r="GF313" s="48"/>
      <c r="GG313" s="48"/>
      <c r="GH313" s="2"/>
      <c r="GI313" s="2"/>
      <c r="GJ313" s="2"/>
      <c r="GK313" s="2"/>
      <c r="GL313" s="2"/>
      <c r="GM313" s="2"/>
    </row>
    <row r="314" ht="15.75" customHeight="1">
      <c r="A314" s="1"/>
      <c r="F314" s="2"/>
      <c r="G314" s="48"/>
      <c r="N314" s="29"/>
      <c r="O314" s="30"/>
      <c r="P314" s="30"/>
      <c r="Q314" s="30"/>
      <c r="R314" s="30"/>
      <c r="S314" s="30"/>
      <c r="T314" s="30"/>
      <c r="U314" s="30"/>
      <c r="V314" s="30"/>
      <c r="W314" s="30"/>
      <c r="X314" s="30"/>
      <c r="Y314" s="30"/>
      <c r="Z314" s="30"/>
      <c r="AA314" s="30"/>
      <c r="AB314" s="30"/>
      <c r="AC314" s="30"/>
      <c r="AD314" s="30"/>
      <c r="AE314" s="30"/>
      <c r="AF314" s="30"/>
      <c r="AG314" s="30"/>
      <c r="AH314" s="33"/>
      <c r="AI314" s="29"/>
      <c r="AJ314" s="30"/>
      <c r="AK314" s="30"/>
      <c r="AL314" s="30"/>
      <c r="AM314" s="30"/>
      <c r="AN314" s="30"/>
      <c r="AO314" s="30"/>
      <c r="AP314" s="30"/>
      <c r="AQ314" s="30"/>
      <c r="AR314" s="30"/>
      <c r="AS314" s="30"/>
      <c r="AT314" s="30"/>
      <c r="AU314" s="30"/>
      <c r="AV314" s="30"/>
      <c r="AW314" s="30"/>
      <c r="AX314" s="30"/>
      <c r="AY314" s="30"/>
      <c r="AZ314" s="30"/>
      <c r="BA314" s="30"/>
      <c r="BB314" s="30"/>
      <c r="BC314" s="33"/>
      <c r="BD314" s="130"/>
      <c r="BE314" s="33"/>
      <c r="BF314" s="33"/>
      <c r="BG314" s="33"/>
      <c r="BH314" s="33"/>
      <c r="BI314" s="33"/>
      <c r="BJ314" s="33"/>
      <c r="BK314" s="33"/>
      <c r="BL314" s="33"/>
      <c r="BM314" s="33"/>
      <c r="BN314" s="33"/>
      <c r="BO314" s="33"/>
      <c r="BP314" s="33"/>
      <c r="BQ314" s="35"/>
      <c r="BR314" s="131"/>
      <c r="BS314" s="132"/>
      <c r="BT314" s="133"/>
      <c r="BU314" s="39"/>
      <c r="BV314" s="41"/>
      <c r="BW314" s="41"/>
      <c r="BX314" s="41"/>
      <c r="BY314" s="41"/>
      <c r="BZ314" s="41"/>
      <c r="CA314" s="104"/>
      <c r="CB314" s="104"/>
      <c r="CC314" s="104"/>
      <c r="CD314" s="104"/>
      <c r="CE314" s="104"/>
      <c r="CF314" s="104"/>
      <c r="CG314" s="104"/>
      <c r="CH314" s="104"/>
      <c r="CI314" s="104"/>
      <c r="CJ314" s="41"/>
      <c r="CK314" s="41"/>
      <c r="CL314" s="41"/>
      <c r="CM314" s="29"/>
      <c r="CN314" s="30"/>
      <c r="CQ314" s="81"/>
      <c r="CR314" s="81"/>
      <c r="CY314" s="126"/>
      <c r="CZ314" s="126"/>
      <c r="DB314" s="126"/>
      <c r="DC314" s="126"/>
      <c r="DE314" s="48"/>
      <c r="DG314" s="48"/>
      <c r="DI314" s="48"/>
      <c r="DK314" s="48"/>
      <c r="DM314" s="48"/>
      <c r="DO314" s="48"/>
      <c r="DQ314" s="48"/>
      <c r="DS314" s="48"/>
      <c r="DU314" s="48"/>
      <c r="DW314" s="48"/>
      <c r="DY314" s="48"/>
      <c r="EA314" s="48"/>
      <c r="EB314" s="81"/>
      <c r="EC314" s="48"/>
      <c r="EE314" s="48"/>
      <c r="EG314" s="48"/>
      <c r="EH314" s="81"/>
      <c r="EI314" s="48"/>
      <c r="EJ314" s="48"/>
      <c r="EK314" s="48"/>
      <c r="EL314" s="48"/>
      <c r="EM314" s="48"/>
      <c r="EN314" s="48"/>
      <c r="EO314" s="48"/>
      <c r="EP314" s="48"/>
      <c r="EQ314" s="48"/>
      <c r="ER314" s="48"/>
      <c r="ES314" s="48"/>
      <c r="ET314" s="48"/>
      <c r="EU314" s="48"/>
      <c r="EV314" s="48"/>
      <c r="EW314" s="48"/>
      <c r="EX314" s="48"/>
      <c r="EY314" s="48"/>
      <c r="EZ314" s="48"/>
      <c r="FA314" s="48"/>
      <c r="FB314" s="48"/>
      <c r="FC314" s="48"/>
      <c r="FD314" s="48"/>
      <c r="FE314" s="48"/>
      <c r="FF314" s="48"/>
      <c r="FG314" s="48"/>
      <c r="FH314" s="48"/>
      <c r="FI314" s="48"/>
      <c r="FJ314" s="48"/>
      <c r="FK314" s="48"/>
      <c r="FL314" s="48"/>
      <c r="FM314" s="48"/>
      <c r="FN314" s="48"/>
      <c r="FO314" s="48"/>
      <c r="FP314" s="48"/>
      <c r="FQ314" s="48"/>
      <c r="FR314" s="48"/>
      <c r="FS314" s="48"/>
      <c r="FT314" s="48"/>
      <c r="FU314" s="48"/>
      <c r="FV314" s="48"/>
      <c r="FW314" s="48"/>
      <c r="FX314" s="48"/>
      <c r="FY314" s="48"/>
      <c r="FZ314" s="48"/>
      <c r="GA314" s="48"/>
      <c r="GB314" s="48"/>
      <c r="GC314" s="48"/>
      <c r="GD314" s="48"/>
      <c r="GE314" s="48"/>
      <c r="GF314" s="48"/>
      <c r="GG314" s="48"/>
      <c r="GH314" s="2"/>
      <c r="GI314" s="2"/>
      <c r="GJ314" s="2"/>
      <c r="GK314" s="2"/>
      <c r="GL314" s="2"/>
      <c r="GM314" s="2"/>
    </row>
    <row r="315" ht="15.75" customHeight="1">
      <c r="A315" s="1"/>
      <c r="F315" s="2"/>
      <c r="G315" s="48"/>
      <c r="N315" s="29"/>
      <c r="O315" s="30"/>
      <c r="P315" s="30"/>
      <c r="Q315" s="30"/>
      <c r="R315" s="30"/>
      <c r="S315" s="30"/>
      <c r="T315" s="30"/>
      <c r="U315" s="30"/>
      <c r="V315" s="30"/>
      <c r="W315" s="30"/>
      <c r="X315" s="30"/>
      <c r="Y315" s="30"/>
      <c r="Z315" s="30"/>
      <c r="AA315" s="30"/>
      <c r="AB315" s="30"/>
      <c r="AC315" s="30"/>
      <c r="AD315" s="30"/>
      <c r="AE315" s="30"/>
      <c r="AF315" s="30"/>
      <c r="AG315" s="30"/>
      <c r="AH315" s="33"/>
      <c r="AI315" s="29"/>
      <c r="AJ315" s="30"/>
      <c r="AK315" s="30"/>
      <c r="AL315" s="30"/>
      <c r="AM315" s="30"/>
      <c r="AN315" s="30"/>
      <c r="AO315" s="30"/>
      <c r="AP315" s="30"/>
      <c r="AQ315" s="30"/>
      <c r="AR315" s="30"/>
      <c r="AS315" s="30"/>
      <c r="AT315" s="30"/>
      <c r="AU315" s="30"/>
      <c r="AV315" s="30"/>
      <c r="AW315" s="30"/>
      <c r="AX315" s="30"/>
      <c r="AY315" s="30"/>
      <c r="AZ315" s="30"/>
      <c r="BA315" s="30"/>
      <c r="BB315" s="30"/>
      <c r="BC315" s="33"/>
      <c r="BD315" s="130"/>
      <c r="BE315" s="33"/>
      <c r="BF315" s="33"/>
      <c r="BG315" s="33"/>
      <c r="BH315" s="33"/>
      <c r="BI315" s="33"/>
      <c r="BJ315" s="33"/>
      <c r="BK315" s="33"/>
      <c r="BL315" s="33"/>
      <c r="BM315" s="33"/>
      <c r="BN315" s="33"/>
      <c r="BO315" s="33"/>
      <c r="BP315" s="33"/>
      <c r="BQ315" s="35"/>
      <c r="BR315" s="131"/>
      <c r="BS315" s="132"/>
      <c r="BT315" s="133"/>
      <c r="BU315" s="39"/>
      <c r="BV315" s="41"/>
      <c r="BW315" s="41"/>
      <c r="BX315" s="41"/>
      <c r="BY315" s="41"/>
      <c r="BZ315" s="41"/>
      <c r="CA315" s="104"/>
      <c r="CB315" s="104"/>
      <c r="CC315" s="104"/>
      <c r="CD315" s="104"/>
      <c r="CE315" s="104"/>
      <c r="CF315" s="104"/>
      <c r="CG315" s="104"/>
      <c r="CH315" s="104"/>
      <c r="CI315" s="104"/>
      <c r="CJ315" s="41"/>
      <c r="CK315" s="41"/>
      <c r="CL315" s="41"/>
      <c r="CM315" s="29"/>
      <c r="CN315" s="30"/>
      <c r="CQ315" s="81"/>
      <c r="CR315" s="81"/>
      <c r="CY315" s="126"/>
      <c r="CZ315" s="126"/>
      <c r="DB315" s="126"/>
      <c r="DC315" s="126"/>
      <c r="DE315" s="48"/>
      <c r="DG315" s="48"/>
      <c r="DI315" s="48"/>
      <c r="DK315" s="48"/>
      <c r="DM315" s="48"/>
      <c r="DO315" s="48"/>
      <c r="DQ315" s="48"/>
      <c r="DS315" s="48"/>
      <c r="DU315" s="48"/>
      <c r="DW315" s="48"/>
      <c r="DY315" s="48"/>
      <c r="EA315" s="48"/>
      <c r="EB315" s="81"/>
      <c r="EC315" s="48"/>
      <c r="EE315" s="48"/>
      <c r="EG315" s="48"/>
      <c r="EH315" s="81"/>
      <c r="EI315" s="48"/>
      <c r="EJ315" s="48"/>
      <c r="EK315" s="48"/>
      <c r="EL315" s="48"/>
      <c r="EM315" s="48"/>
      <c r="EN315" s="48"/>
      <c r="EO315" s="48"/>
      <c r="EP315" s="48"/>
      <c r="EQ315" s="48"/>
      <c r="ER315" s="48"/>
      <c r="ES315" s="48"/>
      <c r="ET315" s="48"/>
      <c r="EU315" s="48"/>
      <c r="EV315" s="48"/>
      <c r="EW315" s="48"/>
      <c r="EX315" s="48"/>
      <c r="EY315" s="48"/>
      <c r="EZ315" s="48"/>
      <c r="FA315" s="48"/>
      <c r="FB315" s="48"/>
      <c r="FC315" s="48"/>
      <c r="FD315" s="48"/>
      <c r="FE315" s="48"/>
      <c r="FF315" s="48"/>
      <c r="FG315" s="48"/>
      <c r="FH315" s="48"/>
      <c r="FI315" s="48"/>
      <c r="FJ315" s="48"/>
      <c r="FK315" s="48"/>
      <c r="FL315" s="48"/>
      <c r="FM315" s="48"/>
      <c r="FN315" s="48"/>
      <c r="FO315" s="48"/>
      <c r="FP315" s="48"/>
      <c r="FQ315" s="48"/>
      <c r="FR315" s="48"/>
      <c r="FS315" s="48"/>
      <c r="FT315" s="48"/>
      <c r="FU315" s="48"/>
      <c r="FV315" s="48"/>
      <c r="FW315" s="48"/>
      <c r="FX315" s="48"/>
      <c r="FY315" s="48"/>
      <c r="FZ315" s="48"/>
      <c r="GA315" s="48"/>
      <c r="GB315" s="48"/>
      <c r="GC315" s="48"/>
      <c r="GD315" s="48"/>
      <c r="GE315" s="48"/>
      <c r="GF315" s="48"/>
      <c r="GG315" s="48"/>
      <c r="GH315" s="2"/>
      <c r="GI315" s="2"/>
      <c r="GJ315" s="2"/>
      <c r="GK315" s="2"/>
      <c r="GL315" s="2"/>
      <c r="GM315" s="2"/>
    </row>
    <row r="316" ht="15.75" customHeight="1">
      <c r="A316" s="1"/>
      <c r="F316" s="2"/>
      <c r="G316" s="48"/>
      <c r="N316" s="29"/>
      <c r="O316" s="30"/>
      <c r="P316" s="30"/>
      <c r="Q316" s="30"/>
      <c r="R316" s="30"/>
      <c r="S316" s="30"/>
      <c r="T316" s="30"/>
      <c r="U316" s="30"/>
      <c r="V316" s="30"/>
      <c r="W316" s="30"/>
      <c r="X316" s="30"/>
      <c r="Y316" s="30"/>
      <c r="Z316" s="30"/>
      <c r="AA316" s="30"/>
      <c r="AB316" s="30"/>
      <c r="AC316" s="30"/>
      <c r="AD316" s="30"/>
      <c r="AE316" s="30"/>
      <c r="AF316" s="30"/>
      <c r="AG316" s="30"/>
      <c r="AH316" s="33"/>
      <c r="AI316" s="29"/>
      <c r="AJ316" s="30"/>
      <c r="AK316" s="30"/>
      <c r="AL316" s="30"/>
      <c r="AM316" s="30"/>
      <c r="AN316" s="30"/>
      <c r="AO316" s="30"/>
      <c r="AP316" s="30"/>
      <c r="AQ316" s="30"/>
      <c r="AR316" s="30"/>
      <c r="AS316" s="30"/>
      <c r="AT316" s="30"/>
      <c r="AU316" s="30"/>
      <c r="AV316" s="30"/>
      <c r="AW316" s="30"/>
      <c r="AX316" s="30"/>
      <c r="AY316" s="30"/>
      <c r="AZ316" s="30"/>
      <c r="BA316" s="30"/>
      <c r="BB316" s="30"/>
      <c r="BC316" s="33"/>
      <c r="BD316" s="130"/>
      <c r="BE316" s="33"/>
      <c r="BF316" s="33"/>
      <c r="BG316" s="33"/>
      <c r="BH316" s="33"/>
      <c r="BI316" s="33"/>
      <c r="BJ316" s="33"/>
      <c r="BK316" s="33"/>
      <c r="BL316" s="33"/>
      <c r="BM316" s="33"/>
      <c r="BN316" s="33"/>
      <c r="BO316" s="33"/>
      <c r="BP316" s="33"/>
      <c r="BQ316" s="35"/>
      <c r="BR316" s="131"/>
      <c r="BS316" s="132"/>
      <c r="BT316" s="133"/>
      <c r="BU316" s="39"/>
      <c r="BV316" s="41"/>
      <c r="BW316" s="41"/>
      <c r="BX316" s="41"/>
      <c r="BY316" s="41"/>
      <c r="BZ316" s="41"/>
      <c r="CA316" s="104"/>
      <c r="CB316" s="104"/>
      <c r="CC316" s="104"/>
      <c r="CD316" s="104"/>
      <c r="CE316" s="104"/>
      <c r="CF316" s="104"/>
      <c r="CG316" s="104"/>
      <c r="CH316" s="104"/>
      <c r="CI316" s="104"/>
      <c r="CJ316" s="41"/>
      <c r="CK316" s="41"/>
      <c r="CL316" s="41"/>
      <c r="CM316" s="29"/>
      <c r="CN316" s="30"/>
      <c r="CQ316" s="81"/>
      <c r="CR316" s="81"/>
      <c r="CY316" s="126"/>
      <c r="CZ316" s="126"/>
      <c r="DB316" s="126"/>
      <c r="DC316" s="126"/>
      <c r="DE316" s="48"/>
      <c r="DG316" s="48"/>
      <c r="DI316" s="48"/>
      <c r="DK316" s="48"/>
      <c r="DM316" s="48"/>
      <c r="DO316" s="48"/>
      <c r="DQ316" s="48"/>
      <c r="DS316" s="48"/>
      <c r="DU316" s="48"/>
      <c r="DW316" s="48"/>
      <c r="DY316" s="48"/>
      <c r="EA316" s="48"/>
      <c r="EB316" s="81"/>
      <c r="EC316" s="48"/>
      <c r="EE316" s="48"/>
      <c r="EG316" s="48"/>
      <c r="EH316" s="81"/>
      <c r="EI316" s="48"/>
      <c r="EJ316" s="48"/>
      <c r="EK316" s="48"/>
      <c r="EL316" s="48"/>
      <c r="EM316" s="48"/>
      <c r="EN316" s="48"/>
      <c r="EO316" s="48"/>
      <c r="EP316" s="48"/>
      <c r="EQ316" s="48"/>
      <c r="ER316" s="48"/>
      <c r="ES316" s="48"/>
      <c r="ET316" s="48"/>
      <c r="EU316" s="48"/>
      <c r="EV316" s="48"/>
      <c r="EW316" s="48"/>
      <c r="EX316" s="48"/>
      <c r="EY316" s="48"/>
      <c r="EZ316" s="48"/>
      <c r="FA316" s="48"/>
      <c r="FB316" s="48"/>
      <c r="FC316" s="48"/>
      <c r="FD316" s="48"/>
      <c r="FE316" s="48"/>
      <c r="FF316" s="48"/>
      <c r="FG316" s="48"/>
      <c r="FH316" s="48"/>
      <c r="FI316" s="48"/>
      <c r="FJ316" s="48"/>
      <c r="FK316" s="48"/>
      <c r="FL316" s="48"/>
      <c r="FM316" s="48"/>
      <c r="FN316" s="48"/>
      <c r="FO316" s="48"/>
      <c r="FP316" s="48"/>
      <c r="FQ316" s="48"/>
      <c r="FR316" s="48"/>
      <c r="FS316" s="48"/>
      <c r="FT316" s="48"/>
      <c r="FU316" s="48"/>
      <c r="FV316" s="48"/>
      <c r="FW316" s="48"/>
      <c r="FX316" s="48"/>
      <c r="FY316" s="48"/>
      <c r="FZ316" s="48"/>
      <c r="GA316" s="48"/>
      <c r="GB316" s="48"/>
      <c r="GC316" s="48"/>
      <c r="GD316" s="48"/>
      <c r="GE316" s="48"/>
      <c r="GF316" s="48"/>
      <c r="GG316" s="48"/>
      <c r="GH316" s="2"/>
      <c r="GI316" s="2"/>
      <c r="GJ316" s="2"/>
      <c r="GK316" s="2"/>
      <c r="GL316" s="2"/>
      <c r="GM316" s="2"/>
    </row>
    <row r="317" ht="15.75" customHeight="1">
      <c r="A317" s="1"/>
      <c r="F317" s="2"/>
      <c r="G317" s="48"/>
      <c r="N317" s="29"/>
      <c r="O317" s="30"/>
      <c r="P317" s="30"/>
      <c r="Q317" s="30"/>
      <c r="R317" s="30"/>
      <c r="S317" s="30"/>
      <c r="T317" s="30"/>
      <c r="U317" s="30"/>
      <c r="V317" s="30"/>
      <c r="W317" s="30"/>
      <c r="X317" s="30"/>
      <c r="Y317" s="30"/>
      <c r="Z317" s="30"/>
      <c r="AA317" s="30"/>
      <c r="AB317" s="30"/>
      <c r="AC317" s="30"/>
      <c r="AD317" s="30"/>
      <c r="AE317" s="30"/>
      <c r="AF317" s="30"/>
      <c r="AG317" s="30"/>
      <c r="AH317" s="33"/>
      <c r="AI317" s="29"/>
      <c r="AJ317" s="30"/>
      <c r="AK317" s="30"/>
      <c r="AL317" s="30"/>
      <c r="AM317" s="30"/>
      <c r="AN317" s="30"/>
      <c r="AO317" s="30"/>
      <c r="AP317" s="30"/>
      <c r="AQ317" s="30"/>
      <c r="AR317" s="30"/>
      <c r="AS317" s="30"/>
      <c r="AT317" s="30"/>
      <c r="AU317" s="30"/>
      <c r="AV317" s="30"/>
      <c r="AW317" s="30"/>
      <c r="AX317" s="30"/>
      <c r="AY317" s="30"/>
      <c r="AZ317" s="30"/>
      <c r="BA317" s="30"/>
      <c r="BB317" s="30"/>
      <c r="BC317" s="33"/>
      <c r="BD317" s="130"/>
      <c r="BE317" s="33"/>
      <c r="BF317" s="33"/>
      <c r="BG317" s="33"/>
      <c r="BH317" s="33"/>
      <c r="BI317" s="33"/>
      <c r="BJ317" s="33"/>
      <c r="BK317" s="33"/>
      <c r="BL317" s="33"/>
      <c r="BM317" s="33"/>
      <c r="BN317" s="33"/>
      <c r="BO317" s="33"/>
      <c r="BP317" s="33"/>
      <c r="BQ317" s="35"/>
      <c r="BR317" s="131"/>
      <c r="BS317" s="132"/>
      <c r="BT317" s="133"/>
      <c r="BU317" s="39"/>
      <c r="BV317" s="41"/>
      <c r="BW317" s="41"/>
      <c r="BX317" s="41"/>
      <c r="BY317" s="41"/>
      <c r="BZ317" s="41"/>
      <c r="CA317" s="104"/>
      <c r="CB317" s="104"/>
      <c r="CC317" s="104"/>
      <c r="CD317" s="104"/>
      <c r="CE317" s="104"/>
      <c r="CF317" s="104"/>
      <c r="CG317" s="104"/>
      <c r="CH317" s="104"/>
      <c r="CI317" s="104"/>
      <c r="CJ317" s="41"/>
      <c r="CK317" s="41"/>
      <c r="CL317" s="41"/>
      <c r="CM317" s="29"/>
      <c r="CN317" s="30"/>
      <c r="CQ317" s="81"/>
      <c r="CR317" s="81"/>
      <c r="CY317" s="126"/>
      <c r="CZ317" s="126"/>
      <c r="DB317" s="126"/>
      <c r="DC317" s="126"/>
      <c r="DE317" s="48"/>
      <c r="DG317" s="48"/>
      <c r="DI317" s="48"/>
      <c r="DK317" s="48"/>
      <c r="DM317" s="48"/>
      <c r="DO317" s="48"/>
      <c r="DQ317" s="48"/>
      <c r="DS317" s="48"/>
      <c r="DU317" s="48"/>
      <c r="DW317" s="48"/>
      <c r="DY317" s="48"/>
      <c r="EA317" s="48"/>
      <c r="EB317" s="81"/>
      <c r="EC317" s="48"/>
      <c r="EE317" s="48"/>
      <c r="EG317" s="48"/>
      <c r="EH317" s="81"/>
      <c r="EI317" s="48"/>
      <c r="EJ317" s="48"/>
      <c r="EK317" s="48"/>
      <c r="EL317" s="48"/>
      <c r="EM317" s="48"/>
      <c r="EN317" s="48"/>
      <c r="EO317" s="48"/>
      <c r="EP317" s="48"/>
      <c r="EQ317" s="48"/>
      <c r="ER317" s="48"/>
      <c r="ES317" s="48"/>
      <c r="ET317" s="48"/>
      <c r="EU317" s="48"/>
      <c r="EV317" s="48"/>
      <c r="EW317" s="48"/>
      <c r="EX317" s="48"/>
      <c r="EY317" s="48"/>
      <c r="EZ317" s="48"/>
      <c r="FA317" s="48"/>
      <c r="FB317" s="48"/>
      <c r="FC317" s="48"/>
      <c r="FD317" s="48"/>
      <c r="FE317" s="48"/>
      <c r="FF317" s="48"/>
      <c r="FG317" s="48"/>
      <c r="FH317" s="48"/>
      <c r="FI317" s="48"/>
      <c r="FJ317" s="48"/>
      <c r="FK317" s="48"/>
      <c r="FL317" s="48"/>
      <c r="FM317" s="48"/>
      <c r="FN317" s="48"/>
      <c r="FO317" s="48"/>
      <c r="FP317" s="48"/>
      <c r="FQ317" s="48"/>
      <c r="FR317" s="48"/>
      <c r="FS317" s="48"/>
      <c r="FT317" s="48"/>
      <c r="FU317" s="48"/>
      <c r="FV317" s="48"/>
      <c r="FW317" s="48"/>
      <c r="FX317" s="48"/>
      <c r="FY317" s="48"/>
      <c r="FZ317" s="48"/>
      <c r="GA317" s="48"/>
      <c r="GB317" s="48"/>
      <c r="GC317" s="48"/>
      <c r="GD317" s="48"/>
      <c r="GE317" s="48"/>
      <c r="GF317" s="48"/>
      <c r="GG317" s="48"/>
      <c r="GH317" s="2"/>
      <c r="GI317" s="2"/>
      <c r="GJ317" s="2"/>
      <c r="GK317" s="2"/>
      <c r="GL317" s="2"/>
      <c r="GM317" s="2"/>
    </row>
    <row r="318" ht="15.75" customHeight="1">
      <c r="A318" s="1"/>
      <c r="F318" s="2"/>
      <c r="G318" s="48"/>
      <c r="N318" s="29"/>
      <c r="O318" s="30"/>
      <c r="P318" s="30"/>
      <c r="Q318" s="30"/>
      <c r="R318" s="30"/>
      <c r="S318" s="30"/>
      <c r="T318" s="30"/>
      <c r="U318" s="30"/>
      <c r="V318" s="30"/>
      <c r="W318" s="30"/>
      <c r="X318" s="30"/>
      <c r="Y318" s="30"/>
      <c r="Z318" s="30"/>
      <c r="AA318" s="30"/>
      <c r="AB318" s="30"/>
      <c r="AC318" s="30"/>
      <c r="AD318" s="30"/>
      <c r="AE318" s="30"/>
      <c r="AF318" s="30"/>
      <c r="AG318" s="30"/>
      <c r="AH318" s="33"/>
      <c r="AI318" s="29"/>
      <c r="AJ318" s="30"/>
      <c r="AK318" s="30"/>
      <c r="AL318" s="30"/>
      <c r="AM318" s="30"/>
      <c r="AN318" s="30"/>
      <c r="AO318" s="30"/>
      <c r="AP318" s="30"/>
      <c r="AQ318" s="30"/>
      <c r="AR318" s="30"/>
      <c r="AS318" s="30"/>
      <c r="AT318" s="30"/>
      <c r="AU318" s="30"/>
      <c r="AV318" s="30"/>
      <c r="AW318" s="30"/>
      <c r="AX318" s="30"/>
      <c r="AY318" s="30"/>
      <c r="AZ318" s="30"/>
      <c r="BA318" s="30"/>
      <c r="BB318" s="30"/>
      <c r="BC318" s="33"/>
      <c r="BD318" s="130"/>
      <c r="BE318" s="33"/>
      <c r="BF318" s="33"/>
      <c r="BG318" s="33"/>
      <c r="BH318" s="33"/>
      <c r="BI318" s="33"/>
      <c r="BJ318" s="33"/>
      <c r="BK318" s="33"/>
      <c r="BL318" s="33"/>
      <c r="BM318" s="33"/>
      <c r="BN318" s="33"/>
      <c r="BO318" s="33"/>
      <c r="BP318" s="33"/>
      <c r="BQ318" s="35"/>
      <c r="BR318" s="131"/>
      <c r="BS318" s="132"/>
      <c r="BT318" s="133"/>
      <c r="BU318" s="39"/>
      <c r="BV318" s="41"/>
      <c r="BW318" s="41"/>
      <c r="BX318" s="41"/>
      <c r="BY318" s="41"/>
      <c r="BZ318" s="41"/>
      <c r="CA318" s="104"/>
      <c r="CB318" s="104"/>
      <c r="CC318" s="104"/>
      <c r="CD318" s="104"/>
      <c r="CE318" s="104"/>
      <c r="CF318" s="104"/>
      <c r="CG318" s="104"/>
      <c r="CH318" s="104"/>
      <c r="CI318" s="104"/>
      <c r="CJ318" s="41"/>
      <c r="CK318" s="41"/>
      <c r="CL318" s="41"/>
      <c r="CM318" s="29"/>
      <c r="CN318" s="30"/>
      <c r="CQ318" s="81"/>
      <c r="CR318" s="81"/>
      <c r="CY318" s="126"/>
      <c r="CZ318" s="126"/>
      <c r="DB318" s="126"/>
      <c r="DC318" s="126"/>
      <c r="DE318" s="48"/>
      <c r="DG318" s="48"/>
      <c r="DI318" s="48"/>
      <c r="DK318" s="48"/>
      <c r="DM318" s="48"/>
      <c r="DO318" s="48"/>
      <c r="DQ318" s="48"/>
      <c r="DS318" s="48"/>
      <c r="DU318" s="48"/>
      <c r="DW318" s="48"/>
      <c r="DY318" s="48"/>
      <c r="EA318" s="48"/>
      <c r="EB318" s="81"/>
      <c r="EC318" s="48"/>
      <c r="EE318" s="48"/>
      <c r="EG318" s="48"/>
      <c r="EH318" s="81"/>
      <c r="EI318" s="48"/>
      <c r="EJ318" s="48"/>
      <c r="EK318" s="48"/>
      <c r="EL318" s="48"/>
      <c r="EM318" s="48"/>
      <c r="EN318" s="48"/>
      <c r="EO318" s="48"/>
      <c r="EP318" s="48"/>
      <c r="EQ318" s="48"/>
      <c r="ER318" s="48"/>
      <c r="ES318" s="48"/>
      <c r="ET318" s="48"/>
      <c r="EU318" s="48"/>
      <c r="EV318" s="48"/>
      <c r="EW318" s="48"/>
      <c r="EX318" s="48"/>
      <c r="EY318" s="48"/>
      <c r="EZ318" s="48"/>
      <c r="FA318" s="48"/>
      <c r="FB318" s="48"/>
      <c r="FC318" s="48"/>
      <c r="FD318" s="48"/>
      <c r="FE318" s="48"/>
      <c r="FF318" s="48"/>
      <c r="FG318" s="48"/>
      <c r="FH318" s="48"/>
      <c r="FI318" s="48"/>
      <c r="FJ318" s="48"/>
      <c r="FK318" s="48"/>
      <c r="FL318" s="48"/>
      <c r="FM318" s="48"/>
      <c r="FN318" s="48"/>
      <c r="FO318" s="48"/>
      <c r="FP318" s="48"/>
      <c r="FQ318" s="48"/>
      <c r="FR318" s="48"/>
      <c r="FS318" s="48"/>
      <c r="FT318" s="48"/>
      <c r="FU318" s="48"/>
      <c r="FV318" s="48"/>
      <c r="FW318" s="48"/>
      <c r="FX318" s="48"/>
      <c r="FY318" s="48"/>
      <c r="FZ318" s="48"/>
      <c r="GA318" s="48"/>
      <c r="GB318" s="48"/>
      <c r="GC318" s="48"/>
      <c r="GD318" s="48"/>
      <c r="GE318" s="48"/>
      <c r="GF318" s="48"/>
      <c r="GG318" s="48"/>
      <c r="GH318" s="2"/>
      <c r="GI318" s="2"/>
      <c r="GJ318" s="2"/>
      <c r="GK318" s="2"/>
      <c r="GL318" s="2"/>
      <c r="GM318" s="2"/>
    </row>
    <row r="319" ht="15.75" customHeight="1">
      <c r="A319" s="1"/>
      <c r="F319" s="2"/>
      <c r="G319" s="48"/>
      <c r="N319" s="29"/>
      <c r="O319" s="30"/>
      <c r="P319" s="30"/>
      <c r="Q319" s="30"/>
      <c r="R319" s="30"/>
      <c r="S319" s="30"/>
      <c r="T319" s="30"/>
      <c r="U319" s="30"/>
      <c r="V319" s="30"/>
      <c r="W319" s="30"/>
      <c r="X319" s="30"/>
      <c r="Y319" s="30"/>
      <c r="Z319" s="30"/>
      <c r="AA319" s="30"/>
      <c r="AB319" s="30"/>
      <c r="AC319" s="30"/>
      <c r="AD319" s="30"/>
      <c r="AE319" s="30"/>
      <c r="AF319" s="30"/>
      <c r="AG319" s="30"/>
      <c r="AH319" s="33"/>
      <c r="AI319" s="29"/>
      <c r="AJ319" s="30"/>
      <c r="AK319" s="30"/>
      <c r="AL319" s="30"/>
      <c r="AM319" s="30"/>
      <c r="AN319" s="30"/>
      <c r="AO319" s="30"/>
      <c r="AP319" s="30"/>
      <c r="AQ319" s="30"/>
      <c r="AR319" s="30"/>
      <c r="AS319" s="30"/>
      <c r="AT319" s="30"/>
      <c r="AU319" s="30"/>
      <c r="AV319" s="30"/>
      <c r="AW319" s="30"/>
      <c r="AX319" s="30"/>
      <c r="AY319" s="30"/>
      <c r="AZ319" s="30"/>
      <c r="BA319" s="30"/>
      <c r="BB319" s="30"/>
      <c r="BC319" s="33"/>
      <c r="BD319" s="130"/>
      <c r="BE319" s="33"/>
      <c r="BF319" s="33"/>
      <c r="BG319" s="33"/>
      <c r="BH319" s="33"/>
      <c r="BI319" s="33"/>
      <c r="BJ319" s="33"/>
      <c r="BK319" s="33"/>
      <c r="BL319" s="33"/>
      <c r="BM319" s="33"/>
      <c r="BN319" s="33"/>
      <c r="BO319" s="33"/>
      <c r="BP319" s="33"/>
      <c r="BQ319" s="35"/>
      <c r="BR319" s="131"/>
      <c r="BS319" s="132"/>
      <c r="BT319" s="133"/>
      <c r="BU319" s="39"/>
      <c r="BV319" s="41"/>
      <c r="BW319" s="41"/>
      <c r="BX319" s="41"/>
      <c r="BY319" s="41"/>
      <c r="BZ319" s="41"/>
      <c r="CA319" s="104"/>
      <c r="CB319" s="104"/>
      <c r="CC319" s="104"/>
      <c r="CD319" s="104"/>
      <c r="CE319" s="104"/>
      <c r="CF319" s="104"/>
      <c r="CG319" s="104"/>
      <c r="CH319" s="104"/>
      <c r="CI319" s="104"/>
      <c r="CJ319" s="41"/>
      <c r="CK319" s="41"/>
      <c r="CL319" s="41"/>
      <c r="CM319" s="29"/>
      <c r="CN319" s="30"/>
      <c r="CQ319" s="81"/>
      <c r="CR319" s="81"/>
      <c r="CY319" s="126"/>
      <c r="CZ319" s="126"/>
      <c r="DB319" s="126"/>
      <c r="DC319" s="126"/>
      <c r="DE319" s="48"/>
      <c r="DG319" s="48"/>
      <c r="DI319" s="48"/>
      <c r="DK319" s="48"/>
      <c r="DM319" s="48"/>
      <c r="DO319" s="48"/>
      <c r="DQ319" s="48"/>
      <c r="DS319" s="48"/>
      <c r="DU319" s="48"/>
      <c r="DW319" s="48"/>
      <c r="DY319" s="48"/>
      <c r="EA319" s="48"/>
      <c r="EB319" s="81"/>
      <c r="EC319" s="48"/>
      <c r="EE319" s="48"/>
      <c r="EG319" s="48"/>
      <c r="EH319" s="81"/>
      <c r="EI319" s="48"/>
      <c r="EJ319" s="48"/>
      <c r="EK319" s="48"/>
      <c r="EL319" s="48"/>
      <c r="EM319" s="48"/>
      <c r="EN319" s="48"/>
      <c r="EO319" s="48"/>
      <c r="EP319" s="48"/>
      <c r="EQ319" s="48"/>
      <c r="ER319" s="48"/>
      <c r="ES319" s="48"/>
      <c r="ET319" s="48"/>
      <c r="EU319" s="48"/>
      <c r="EV319" s="48"/>
      <c r="EW319" s="48"/>
      <c r="EX319" s="48"/>
      <c r="EY319" s="48"/>
      <c r="EZ319" s="48"/>
      <c r="FA319" s="48"/>
      <c r="FB319" s="48"/>
      <c r="FC319" s="48"/>
      <c r="FD319" s="48"/>
      <c r="FE319" s="48"/>
      <c r="FF319" s="48"/>
      <c r="FG319" s="48"/>
      <c r="FH319" s="48"/>
      <c r="FI319" s="48"/>
      <c r="FJ319" s="48"/>
      <c r="FK319" s="48"/>
      <c r="FL319" s="48"/>
      <c r="FM319" s="48"/>
      <c r="FN319" s="48"/>
      <c r="FO319" s="48"/>
      <c r="FP319" s="48"/>
      <c r="FQ319" s="48"/>
      <c r="FR319" s="48"/>
      <c r="FS319" s="48"/>
      <c r="FT319" s="48"/>
      <c r="FU319" s="48"/>
      <c r="FV319" s="48"/>
      <c r="FW319" s="48"/>
      <c r="FX319" s="48"/>
      <c r="FY319" s="48"/>
      <c r="FZ319" s="48"/>
      <c r="GA319" s="48"/>
      <c r="GB319" s="48"/>
      <c r="GC319" s="48"/>
      <c r="GD319" s="48"/>
      <c r="GE319" s="48"/>
      <c r="GF319" s="48"/>
      <c r="GG319" s="48"/>
      <c r="GH319" s="2"/>
      <c r="GI319" s="2"/>
      <c r="GJ319" s="2"/>
      <c r="GK319" s="2"/>
      <c r="GL319" s="2"/>
      <c r="GM319" s="2"/>
    </row>
    <row r="320" ht="15.75" customHeight="1">
      <c r="A320" s="1"/>
      <c r="F320" s="2"/>
      <c r="G320" s="48"/>
      <c r="N320" s="29"/>
      <c r="O320" s="30"/>
      <c r="P320" s="30"/>
      <c r="Q320" s="30"/>
      <c r="R320" s="30"/>
      <c r="S320" s="30"/>
      <c r="T320" s="30"/>
      <c r="U320" s="30"/>
      <c r="V320" s="30"/>
      <c r="W320" s="30"/>
      <c r="X320" s="30"/>
      <c r="Y320" s="30"/>
      <c r="Z320" s="30"/>
      <c r="AA320" s="30"/>
      <c r="AB320" s="30"/>
      <c r="AC320" s="30"/>
      <c r="AD320" s="30"/>
      <c r="AE320" s="30"/>
      <c r="AF320" s="30"/>
      <c r="AG320" s="30"/>
      <c r="AH320" s="33"/>
      <c r="AI320" s="29"/>
      <c r="AJ320" s="30"/>
      <c r="AK320" s="30"/>
      <c r="AL320" s="30"/>
      <c r="AM320" s="30"/>
      <c r="AN320" s="30"/>
      <c r="AO320" s="30"/>
      <c r="AP320" s="30"/>
      <c r="AQ320" s="30"/>
      <c r="AR320" s="30"/>
      <c r="AS320" s="30"/>
      <c r="AT320" s="30"/>
      <c r="AU320" s="30"/>
      <c r="AV320" s="30"/>
      <c r="AW320" s="30"/>
      <c r="AX320" s="30"/>
      <c r="AY320" s="30"/>
      <c r="AZ320" s="30"/>
      <c r="BA320" s="30"/>
      <c r="BB320" s="30"/>
      <c r="BC320" s="33"/>
      <c r="BD320" s="130"/>
      <c r="BE320" s="33"/>
      <c r="BF320" s="33"/>
      <c r="BG320" s="33"/>
      <c r="BH320" s="33"/>
      <c r="BI320" s="33"/>
      <c r="BJ320" s="33"/>
      <c r="BK320" s="33"/>
      <c r="BL320" s="33"/>
      <c r="BM320" s="33"/>
      <c r="BN320" s="33"/>
      <c r="BO320" s="33"/>
      <c r="BP320" s="33"/>
      <c r="BQ320" s="35"/>
      <c r="BR320" s="131"/>
      <c r="BS320" s="132"/>
      <c r="BT320" s="133"/>
      <c r="BU320" s="39"/>
      <c r="BV320" s="41"/>
      <c r="BW320" s="41"/>
      <c r="BX320" s="41"/>
      <c r="BY320" s="41"/>
      <c r="BZ320" s="41"/>
      <c r="CA320" s="104"/>
      <c r="CB320" s="104"/>
      <c r="CC320" s="104"/>
      <c r="CD320" s="104"/>
      <c r="CE320" s="104"/>
      <c r="CF320" s="104"/>
      <c r="CG320" s="104"/>
      <c r="CH320" s="104"/>
      <c r="CI320" s="104"/>
      <c r="CJ320" s="41"/>
      <c r="CK320" s="41"/>
      <c r="CL320" s="41"/>
      <c r="CM320" s="29"/>
      <c r="CN320" s="30"/>
      <c r="CQ320" s="81"/>
      <c r="CR320" s="81"/>
      <c r="CY320" s="126"/>
      <c r="CZ320" s="126"/>
      <c r="DB320" s="126"/>
      <c r="DC320" s="126"/>
      <c r="DE320" s="48"/>
      <c r="DG320" s="48"/>
      <c r="DI320" s="48"/>
      <c r="DK320" s="48"/>
      <c r="DM320" s="48"/>
      <c r="DO320" s="48"/>
      <c r="DQ320" s="48"/>
      <c r="DS320" s="48"/>
      <c r="DU320" s="48"/>
      <c r="DW320" s="48"/>
      <c r="DY320" s="48"/>
      <c r="EA320" s="48"/>
      <c r="EB320" s="81"/>
      <c r="EC320" s="48"/>
      <c r="EE320" s="48"/>
      <c r="EG320" s="48"/>
      <c r="EH320" s="81"/>
      <c r="EI320" s="48"/>
      <c r="EJ320" s="48"/>
      <c r="EK320" s="48"/>
      <c r="EL320" s="48"/>
      <c r="EM320" s="48"/>
      <c r="EN320" s="48"/>
      <c r="EO320" s="48"/>
      <c r="EP320" s="48"/>
      <c r="EQ320" s="48"/>
      <c r="ER320" s="48"/>
      <c r="ES320" s="48"/>
      <c r="ET320" s="48"/>
      <c r="EU320" s="48"/>
      <c r="EV320" s="48"/>
      <c r="EW320" s="48"/>
      <c r="EX320" s="48"/>
      <c r="EY320" s="48"/>
      <c r="EZ320" s="48"/>
      <c r="FA320" s="48"/>
      <c r="FB320" s="48"/>
      <c r="FC320" s="48"/>
      <c r="FD320" s="48"/>
      <c r="FE320" s="48"/>
      <c r="FF320" s="48"/>
      <c r="FG320" s="48"/>
      <c r="FH320" s="48"/>
      <c r="FI320" s="48"/>
      <c r="FJ320" s="48"/>
      <c r="FK320" s="48"/>
      <c r="FL320" s="48"/>
      <c r="FM320" s="48"/>
      <c r="FN320" s="48"/>
      <c r="FO320" s="48"/>
      <c r="FP320" s="48"/>
      <c r="FQ320" s="48"/>
      <c r="FR320" s="48"/>
      <c r="FS320" s="48"/>
      <c r="FT320" s="48"/>
      <c r="FU320" s="48"/>
      <c r="FV320" s="48"/>
      <c r="FW320" s="48"/>
      <c r="FX320" s="48"/>
      <c r="FY320" s="48"/>
      <c r="FZ320" s="48"/>
      <c r="GA320" s="48"/>
      <c r="GB320" s="48"/>
      <c r="GC320" s="48"/>
      <c r="GD320" s="48"/>
      <c r="GE320" s="48"/>
      <c r="GF320" s="48"/>
      <c r="GG320" s="48"/>
      <c r="GH320" s="2"/>
      <c r="GI320" s="2"/>
      <c r="GJ320" s="2"/>
      <c r="GK320" s="2"/>
      <c r="GL320" s="2"/>
      <c r="GM320" s="2"/>
    </row>
    <row r="321" ht="15.75" customHeight="1">
      <c r="A321" s="1"/>
      <c r="F321" s="2"/>
      <c r="G321" s="48"/>
      <c r="N321" s="29"/>
      <c r="O321" s="30"/>
      <c r="P321" s="30"/>
      <c r="Q321" s="30"/>
      <c r="R321" s="30"/>
      <c r="S321" s="30"/>
      <c r="T321" s="30"/>
      <c r="U321" s="30"/>
      <c r="V321" s="30"/>
      <c r="W321" s="30"/>
      <c r="X321" s="30"/>
      <c r="Y321" s="30"/>
      <c r="Z321" s="30"/>
      <c r="AA321" s="30"/>
      <c r="AB321" s="30"/>
      <c r="AC321" s="30"/>
      <c r="AD321" s="30"/>
      <c r="AE321" s="30"/>
      <c r="AF321" s="30"/>
      <c r="AG321" s="30"/>
      <c r="AH321" s="33"/>
      <c r="AI321" s="29"/>
      <c r="AJ321" s="30"/>
      <c r="AK321" s="30"/>
      <c r="AL321" s="30"/>
      <c r="AM321" s="30"/>
      <c r="AN321" s="30"/>
      <c r="AO321" s="30"/>
      <c r="AP321" s="30"/>
      <c r="AQ321" s="30"/>
      <c r="AR321" s="30"/>
      <c r="AS321" s="30"/>
      <c r="AT321" s="30"/>
      <c r="AU321" s="30"/>
      <c r="AV321" s="30"/>
      <c r="AW321" s="30"/>
      <c r="AX321" s="30"/>
      <c r="AY321" s="30"/>
      <c r="AZ321" s="30"/>
      <c r="BA321" s="30"/>
      <c r="BB321" s="30"/>
      <c r="BC321" s="33"/>
      <c r="BD321" s="130"/>
      <c r="BE321" s="33"/>
      <c r="BF321" s="33"/>
      <c r="BG321" s="33"/>
      <c r="BH321" s="33"/>
      <c r="BI321" s="33"/>
      <c r="BJ321" s="33"/>
      <c r="BK321" s="33"/>
      <c r="BL321" s="33"/>
      <c r="BM321" s="33"/>
      <c r="BN321" s="33"/>
      <c r="BO321" s="33"/>
      <c r="BP321" s="33"/>
      <c r="BQ321" s="35"/>
      <c r="BR321" s="131"/>
      <c r="BS321" s="132"/>
      <c r="BT321" s="133"/>
      <c r="BU321" s="39"/>
      <c r="BV321" s="41"/>
      <c r="BW321" s="41"/>
      <c r="BX321" s="41"/>
      <c r="BY321" s="41"/>
      <c r="BZ321" s="41"/>
      <c r="CA321" s="104"/>
      <c r="CB321" s="104"/>
      <c r="CC321" s="104"/>
      <c r="CD321" s="104"/>
      <c r="CE321" s="104"/>
      <c r="CF321" s="104"/>
      <c r="CG321" s="104"/>
      <c r="CH321" s="104"/>
      <c r="CI321" s="104"/>
      <c r="CJ321" s="41"/>
      <c r="CK321" s="41"/>
      <c r="CL321" s="41"/>
      <c r="CM321" s="29"/>
      <c r="CN321" s="30"/>
      <c r="CQ321" s="81"/>
      <c r="CR321" s="81"/>
      <c r="CY321" s="126"/>
      <c r="CZ321" s="126"/>
      <c r="DB321" s="126"/>
      <c r="DC321" s="126"/>
      <c r="DE321" s="48"/>
      <c r="DG321" s="48"/>
      <c r="DI321" s="48"/>
      <c r="DK321" s="48"/>
      <c r="DM321" s="48"/>
      <c r="DO321" s="48"/>
      <c r="DQ321" s="48"/>
      <c r="DS321" s="48"/>
      <c r="DU321" s="48"/>
      <c r="DW321" s="48"/>
      <c r="DY321" s="48"/>
      <c r="EA321" s="48"/>
      <c r="EB321" s="81"/>
      <c r="EC321" s="48"/>
      <c r="EE321" s="48"/>
      <c r="EG321" s="48"/>
      <c r="EH321" s="81"/>
      <c r="EI321" s="48"/>
      <c r="EJ321" s="48"/>
      <c r="EK321" s="48"/>
      <c r="EL321" s="48"/>
      <c r="EM321" s="48"/>
      <c r="EN321" s="48"/>
      <c r="EO321" s="48"/>
      <c r="EP321" s="48"/>
      <c r="EQ321" s="48"/>
      <c r="ER321" s="48"/>
      <c r="ES321" s="48"/>
      <c r="ET321" s="48"/>
      <c r="EU321" s="48"/>
      <c r="EV321" s="48"/>
      <c r="EW321" s="48"/>
      <c r="EX321" s="48"/>
      <c r="EY321" s="48"/>
      <c r="EZ321" s="48"/>
      <c r="FA321" s="48"/>
      <c r="FB321" s="48"/>
      <c r="FC321" s="48"/>
      <c r="FD321" s="48"/>
      <c r="FE321" s="48"/>
      <c r="FF321" s="48"/>
      <c r="FG321" s="48"/>
      <c r="FH321" s="48"/>
      <c r="FI321" s="48"/>
      <c r="FJ321" s="48"/>
      <c r="FK321" s="48"/>
      <c r="FL321" s="48"/>
      <c r="FM321" s="48"/>
      <c r="FN321" s="48"/>
      <c r="FO321" s="48"/>
      <c r="FP321" s="48"/>
      <c r="FQ321" s="48"/>
      <c r="FR321" s="48"/>
      <c r="FS321" s="48"/>
      <c r="FT321" s="48"/>
      <c r="FU321" s="48"/>
      <c r="FV321" s="48"/>
      <c r="FW321" s="48"/>
      <c r="FX321" s="48"/>
      <c r="FY321" s="48"/>
      <c r="FZ321" s="48"/>
      <c r="GA321" s="48"/>
      <c r="GB321" s="48"/>
      <c r="GC321" s="48"/>
      <c r="GD321" s="48"/>
      <c r="GE321" s="48"/>
      <c r="GF321" s="48"/>
      <c r="GG321" s="48"/>
      <c r="GH321" s="2"/>
      <c r="GI321" s="2"/>
      <c r="GJ321" s="2"/>
      <c r="GK321" s="2"/>
      <c r="GL321" s="2"/>
      <c r="GM321" s="2"/>
    </row>
    <row r="322" ht="15.75" customHeight="1">
      <c r="A322" s="1"/>
      <c r="F322" s="2"/>
      <c r="G322" s="48"/>
      <c r="N322" s="29"/>
      <c r="O322" s="30"/>
      <c r="P322" s="30"/>
      <c r="Q322" s="30"/>
      <c r="R322" s="30"/>
      <c r="S322" s="30"/>
      <c r="T322" s="30"/>
      <c r="U322" s="30"/>
      <c r="V322" s="30"/>
      <c r="W322" s="30"/>
      <c r="X322" s="30"/>
      <c r="Y322" s="30"/>
      <c r="Z322" s="30"/>
      <c r="AA322" s="30"/>
      <c r="AB322" s="30"/>
      <c r="AC322" s="30"/>
      <c r="AD322" s="30"/>
      <c r="AE322" s="30"/>
      <c r="AF322" s="30"/>
      <c r="AG322" s="30"/>
      <c r="AH322" s="33"/>
      <c r="AI322" s="29"/>
      <c r="AJ322" s="30"/>
      <c r="AK322" s="30"/>
      <c r="AL322" s="30"/>
      <c r="AM322" s="30"/>
      <c r="AN322" s="30"/>
      <c r="AO322" s="30"/>
      <c r="AP322" s="30"/>
      <c r="AQ322" s="30"/>
      <c r="AR322" s="30"/>
      <c r="AS322" s="30"/>
      <c r="AT322" s="30"/>
      <c r="AU322" s="30"/>
      <c r="AV322" s="30"/>
      <c r="AW322" s="30"/>
      <c r="AX322" s="30"/>
      <c r="AY322" s="30"/>
      <c r="AZ322" s="30"/>
      <c r="BA322" s="30"/>
      <c r="BB322" s="30"/>
      <c r="BC322" s="33"/>
      <c r="BD322" s="130"/>
      <c r="BE322" s="33"/>
      <c r="BF322" s="33"/>
      <c r="BG322" s="33"/>
      <c r="BH322" s="33"/>
      <c r="BI322" s="33"/>
      <c r="BJ322" s="33"/>
      <c r="BK322" s="33"/>
      <c r="BL322" s="33"/>
      <c r="BM322" s="33"/>
      <c r="BN322" s="33"/>
      <c r="BO322" s="33"/>
      <c r="BP322" s="33"/>
      <c r="BQ322" s="35"/>
      <c r="BR322" s="131"/>
      <c r="BS322" s="132"/>
      <c r="BT322" s="133"/>
      <c r="BU322" s="39"/>
      <c r="BV322" s="41"/>
      <c r="BW322" s="41"/>
      <c r="BX322" s="41"/>
      <c r="BY322" s="41"/>
      <c r="BZ322" s="41"/>
      <c r="CA322" s="104"/>
      <c r="CB322" s="104"/>
      <c r="CC322" s="104"/>
      <c r="CD322" s="104"/>
      <c r="CE322" s="104"/>
      <c r="CF322" s="104"/>
      <c r="CG322" s="104"/>
      <c r="CH322" s="104"/>
      <c r="CI322" s="104"/>
      <c r="CJ322" s="41"/>
      <c r="CK322" s="41"/>
      <c r="CL322" s="41"/>
      <c r="CM322" s="29"/>
      <c r="CN322" s="30"/>
      <c r="CQ322" s="81"/>
      <c r="CR322" s="81"/>
      <c r="CY322" s="126"/>
      <c r="CZ322" s="126"/>
      <c r="DB322" s="126"/>
      <c r="DC322" s="126"/>
      <c r="DE322" s="48"/>
      <c r="DG322" s="48"/>
      <c r="DI322" s="48"/>
      <c r="DK322" s="48"/>
      <c r="DM322" s="48"/>
      <c r="DO322" s="48"/>
      <c r="DQ322" s="48"/>
      <c r="DS322" s="48"/>
      <c r="DU322" s="48"/>
      <c r="DW322" s="48"/>
      <c r="DY322" s="48"/>
      <c r="EA322" s="48"/>
      <c r="EB322" s="81"/>
      <c r="EC322" s="48"/>
      <c r="EE322" s="48"/>
      <c r="EG322" s="48"/>
      <c r="EH322" s="81"/>
      <c r="EI322" s="48"/>
      <c r="EJ322" s="48"/>
      <c r="EK322" s="48"/>
      <c r="EL322" s="48"/>
      <c r="EM322" s="48"/>
      <c r="EN322" s="48"/>
      <c r="EO322" s="48"/>
      <c r="EP322" s="48"/>
      <c r="EQ322" s="48"/>
      <c r="ER322" s="48"/>
      <c r="ES322" s="48"/>
      <c r="ET322" s="48"/>
      <c r="EU322" s="48"/>
      <c r="EV322" s="48"/>
      <c r="EW322" s="48"/>
      <c r="EX322" s="48"/>
      <c r="EY322" s="48"/>
      <c r="EZ322" s="48"/>
      <c r="FA322" s="48"/>
      <c r="FB322" s="48"/>
      <c r="FC322" s="48"/>
      <c r="FD322" s="48"/>
      <c r="FE322" s="48"/>
      <c r="FF322" s="48"/>
      <c r="FG322" s="48"/>
      <c r="FH322" s="48"/>
      <c r="FI322" s="48"/>
      <c r="FJ322" s="48"/>
      <c r="FK322" s="48"/>
      <c r="FL322" s="48"/>
      <c r="FM322" s="48"/>
      <c r="FN322" s="48"/>
      <c r="FO322" s="48"/>
      <c r="FP322" s="48"/>
      <c r="FQ322" s="48"/>
      <c r="FR322" s="48"/>
      <c r="FS322" s="48"/>
      <c r="FT322" s="48"/>
      <c r="FU322" s="48"/>
      <c r="FV322" s="48"/>
      <c r="FW322" s="48"/>
      <c r="FX322" s="48"/>
      <c r="FY322" s="48"/>
      <c r="FZ322" s="48"/>
      <c r="GA322" s="48"/>
      <c r="GB322" s="48"/>
      <c r="GC322" s="48"/>
      <c r="GD322" s="48"/>
      <c r="GE322" s="48"/>
      <c r="GF322" s="48"/>
      <c r="GG322" s="48"/>
      <c r="GH322" s="2"/>
      <c r="GI322" s="2"/>
      <c r="GJ322" s="2"/>
      <c r="GK322" s="2"/>
      <c r="GL322" s="2"/>
      <c r="GM322" s="2"/>
    </row>
    <row r="323" ht="15.75" customHeight="1">
      <c r="A323" s="1"/>
      <c r="F323" s="2"/>
      <c r="G323" s="48"/>
      <c r="N323" s="29"/>
      <c r="O323" s="30"/>
      <c r="P323" s="30"/>
      <c r="Q323" s="30"/>
      <c r="R323" s="30"/>
      <c r="S323" s="30"/>
      <c r="T323" s="30"/>
      <c r="U323" s="30"/>
      <c r="V323" s="30"/>
      <c r="W323" s="30"/>
      <c r="X323" s="30"/>
      <c r="Y323" s="30"/>
      <c r="Z323" s="30"/>
      <c r="AA323" s="30"/>
      <c r="AB323" s="30"/>
      <c r="AC323" s="30"/>
      <c r="AD323" s="30"/>
      <c r="AE323" s="30"/>
      <c r="AF323" s="30"/>
      <c r="AG323" s="30"/>
      <c r="AH323" s="33"/>
      <c r="AI323" s="29"/>
      <c r="AJ323" s="30"/>
      <c r="AK323" s="30"/>
      <c r="AL323" s="30"/>
      <c r="AM323" s="30"/>
      <c r="AN323" s="30"/>
      <c r="AO323" s="30"/>
      <c r="AP323" s="30"/>
      <c r="AQ323" s="30"/>
      <c r="AR323" s="30"/>
      <c r="AS323" s="30"/>
      <c r="AT323" s="30"/>
      <c r="AU323" s="30"/>
      <c r="AV323" s="30"/>
      <c r="AW323" s="30"/>
      <c r="AX323" s="30"/>
      <c r="AY323" s="30"/>
      <c r="AZ323" s="30"/>
      <c r="BA323" s="30"/>
      <c r="BB323" s="30"/>
      <c r="BC323" s="33"/>
      <c r="BD323" s="130"/>
      <c r="BE323" s="33"/>
      <c r="BF323" s="33"/>
      <c r="BG323" s="33"/>
      <c r="BH323" s="33"/>
      <c r="BI323" s="33"/>
      <c r="BJ323" s="33"/>
      <c r="BK323" s="33"/>
      <c r="BL323" s="33"/>
      <c r="BM323" s="33"/>
      <c r="BN323" s="33"/>
      <c r="BO323" s="33"/>
      <c r="BP323" s="33"/>
      <c r="BQ323" s="35"/>
      <c r="BR323" s="131"/>
      <c r="BS323" s="132"/>
      <c r="BT323" s="133"/>
      <c r="BU323" s="39"/>
      <c r="BV323" s="41"/>
      <c r="BW323" s="41"/>
      <c r="BX323" s="41"/>
      <c r="BY323" s="41"/>
      <c r="BZ323" s="41"/>
      <c r="CA323" s="104"/>
      <c r="CB323" s="104"/>
      <c r="CC323" s="104"/>
      <c r="CD323" s="104"/>
      <c r="CE323" s="104"/>
      <c r="CF323" s="104"/>
      <c r="CG323" s="104"/>
      <c r="CH323" s="104"/>
      <c r="CI323" s="104"/>
      <c r="CJ323" s="41"/>
      <c r="CK323" s="41"/>
      <c r="CL323" s="41"/>
      <c r="CM323" s="29"/>
      <c r="CN323" s="30"/>
      <c r="CQ323" s="81"/>
      <c r="CR323" s="81"/>
      <c r="CY323" s="126"/>
      <c r="CZ323" s="126"/>
      <c r="DB323" s="126"/>
      <c r="DC323" s="126"/>
      <c r="DE323" s="48"/>
      <c r="DG323" s="48"/>
      <c r="DI323" s="48"/>
      <c r="DK323" s="48"/>
      <c r="DM323" s="48"/>
      <c r="DO323" s="48"/>
      <c r="DQ323" s="48"/>
      <c r="DS323" s="48"/>
      <c r="DU323" s="48"/>
      <c r="DW323" s="48"/>
      <c r="DY323" s="48"/>
      <c r="EA323" s="48"/>
      <c r="EB323" s="81"/>
      <c r="EC323" s="48"/>
      <c r="EE323" s="48"/>
      <c r="EG323" s="48"/>
      <c r="EH323" s="81"/>
      <c r="EI323" s="48"/>
      <c r="EJ323" s="48"/>
      <c r="EK323" s="48"/>
      <c r="EL323" s="48"/>
      <c r="EM323" s="48"/>
      <c r="EN323" s="48"/>
      <c r="EO323" s="48"/>
      <c r="EP323" s="48"/>
      <c r="EQ323" s="48"/>
      <c r="ER323" s="48"/>
      <c r="ES323" s="48"/>
      <c r="ET323" s="48"/>
      <c r="EU323" s="48"/>
      <c r="EV323" s="48"/>
      <c r="EW323" s="48"/>
      <c r="EX323" s="48"/>
      <c r="EY323" s="48"/>
      <c r="EZ323" s="48"/>
      <c r="FA323" s="48"/>
      <c r="FB323" s="48"/>
      <c r="FC323" s="48"/>
      <c r="FD323" s="48"/>
      <c r="FE323" s="48"/>
      <c r="FF323" s="48"/>
      <c r="FG323" s="48"/>
      <c r="FH323" s="48"/>
      <c r="FI323" s="48"/>
      <c r="FJ323" s="48"/>
      <c r="FK323" s="48"/>
      <c r="FL323" s="48"/>
      <c r="FM323" s="48"/>
      <c r="FN323" s="48"/>
      <c r="FO323" s="48"/>
      <c r="FP323" s="48"/>
      <c r="FQ323" s="48"/>
      <c r="FR323" s="48"/>
      <c r="FS323" s="48"/>
      <c r="FT323" s="48"/>
      <c r="FU323" s="48"/>
      <c r="FV323" s="48"/>
      <c r="FW323" s="48"/>
      <c r="FX323" s="48"/>
      <c r="FY323" s="48"/>
      <c r="FZ323" s="48"/>
      <c r="GA323" s="48"/>
      <c r="GB323" s="48"/>
      <c r="GC323" s="48"/>
      <c r="GD323" s="48"/>
      <c r="GE323" s="48"/>
      <c r="GF323" s="48"/>
      <c r="GG323" s="48"/>
      <c r="GH323" s="2"/>
      <c r="GI323" s="2"/>
      <c r="GJ323" s="2"/>
      <c r="GK323" s="2"/>
      <c r="GL323" s="2"/>
      <c r="GM323" s="2"/>
    </row>
    <row r="324" ht="15.75" customHeight="1">
      <c r="A324" s="1"/>
      <c r="F324" s="2"/>
      <c r="G324" s="48"/>
      <c r="N324" s="29"/>
      <c r="O324" s="30"/>
      <c r="P324" s="30"/>
      <c r="Q324" s="30"/>
      <c r="R324" s="30"/>
      <c r="S324" s="30"/>
      <c r="T324" s="30"/>
      <c r="U324" s="30"/>
      <c r="V324" s="30"/>
      <c r="W324" s="30"/>
      <c r="X324" s="30"/>
      <c r="Y324" s="30"/>
      <c r="Z324" s="30"/>
      <c r="AA324" s="30"/>
      <c r="AB324" s="30"/>
      <c r="AC324" s="30"/>
      <c r="AD324" s="30"/>
      <c r="AE324" s="30"/>
      <c r="AF324" s="30"/>
      <c r="AG324" s="30"/>
      <c r="AH324" s="33"/>
      <c r="AI324" s="29"/>
      <c r="AJ324" s="30"/>
      <c r="AK324" s="30"/>
      <c r="AL324" s="30"/>
      <c r="AM324" s="30"/>
      <c r="AN324" s="30"/>
      <c r="AO324" s="30"/>
      <c r="AP324" s="30"/>
      <c r="AQ324" s="30"/>
      <c r="AR324" s="30"/>
      <c r="AS324" s="30"/>
      <c r="AT324" s="30"/>
      <c r="AU324" s="30"/>
      <c r="AV324" s="30"/>
      <c r="AW324" s="30"/>
      <c r="AX324" s="30"/>
      <c r="AY324" s="30"/>
      <c r="AZ324" s="30"/>
      <c r="BA324" s="30"/>
      <c r="BB324" s="30"/>
      <c r="BC324" s="33"/>
      <c r="BD324" s="130"/>
      <c r="BE324" s="33"/>
      <c r="BF324" s="33"/>
      <c r="BG324" s="33"/>
      <c r="BH324" s="33"/>
      <c r="BI324" s="33"/>
      <c r="BJ324" s="33"/>
      <c r="BK324" s="33"/>
      <c r="BL324" s="33"/>
      <c r="BM324" s="33"/>
      <c r="BN324" s="33"/>
      <c r="BO324" s="33"/>
      <c r="BP324" s="33"/>
      <c r="BQ324" s="35"/>
      <c r="BR324" s="131"/>
      <c r="BS324" s="132"/>
      <c r="BT324" s="133"/>
      <c r="BU324" s="39"/>
      <c r="BV324" s="41"/>
      <c r="BW324" s="41"/>
      <c r="BX324" s="41"/>
      <c r="BY324" s="41"/>
      <c r="BZ324" s="41"/>
      <c r="CA324" s="104"/>
      <c r="CB324" s="104"/>
      <c r="CC324" s="104"/>
      <c r="CD324" s="104"/>
      <c r="CE324" s="104"/>
      <c r="CF324" s="104"/>
      <c r="CG324" s="104"/>
      <c r="CH324" s="104"/>
      <c r="CI324" s="104"/>
      <c r="CJ324" s="41"/>
      <c r="CK324" s="41"/>
      <c r="CL324" s="41"/>
      <c r="CM324" s="29"/>
      <c r="CN324" s="30"/>
      <c r="CQ324" s="81"/>
      <c r="CR324" s="81"/>
      <c r="CY324" s="126"/>
      <c r="CZ324" s="126"/>
      <c r="DB324" s="126"/>
      <c r="DC324" s="126"/>
      <c r="DE324" s="48"/>
      <c r="DG324" s="48"/>
      <c r="DI324" s="48"/>
      <c r="DK324" s="48"/>
      <c r="DM324" s="48"/>
      <c r="DO324" s="48"/>
      <c r="DQ324" s="48"/>
      <c r="DS324" s="48"/>
      <c r="DU324" s="48"/>
      <c r="DW324" s="48"/>
      <c r="DY324" s="48"/>
      <c r="EA324" s="48"/>
      <c r="EB324" s="81"/>
      <c r="EC324" s="48"/>
      <c r="EE324" s="48"/>
      <c r="EG324" s="48"/>
      <c r="EH324" s="81"/>
      <c r="EI324" s="48"/>
      <c r="EJ324" s="48"/>
      <c r="EK324" s="48"/>
      <c r="EL324" s="48"/>
      <c r="EM324" s="48"/>
      <c r="EN324" s="48"/>
      <c r="EO324" s="48"/>
      <c r="EP324" s="48"/>
      <c r="EQ324" s="48"/>
      <c r="ER324" s="48"/>
      <c r="ES324" s="48"/>
      <c r="ET324" s="48"/>
      <c r="EU324" s="48"/>
      <c r="EV324" s="48"/>
      <c r="EW324" s="48"/>
      <c r="EX324" s="48"/>
      <c r="EY324" s="48"/>
      <c r="EZ324" s="48"/>
      <c r="FA324" s="48"/>
      <c r="FB324" s="48"/>
      <c r="FC324" s="48"/>
      <c r="FD324" s="48"/>
      <c r="FE324" s="48"/>
      <c r="FF324" s="48"/>
      <c r="FG324" s="48"/>
      <c r="FH324" s="48"/>
      <c r="FI324" s="48"/>
      <c r="FJ324" s="48"/>
      <c r="FK324" s="48"/>
      <c r="FL324" s="48"/>
      <c r="FM324" s="48"/>
      <c r="FN324" s="48"/>
      <c r="FO324" s="48"/>
      <c r="FP324" s="48"/>
      <c r="FQ324" s="48"/>
      <c r="FR324" s="48"/>
      <c r="FS324" s="48"/>
      <c r="FT324" s="48"/>
      <c r="FU324" s="48"/>
      <c r="FV324" s="48"/>
      <c r="FW324" s="48"/>
      <c r="FX324" s="48"/>
      <c r="FY324" s="48"/>
      <c r="FZ324" s="48"/>
      <c r="GA324" s="48"/>
      <c r="GB324" s="48"/>
      <c r="GC324" s="48"/>
      <c r="GD324" s="48"/>
      <c r="GE324" s="48"/>
      <c r="GF324" s="48"/>
      <c r="GG324" s="48"/>
      <c r="GH324" s="2"/>
      <c r="GI324" s="2"/>
      <c r="GJ324" s="2"/>
      <c r="GK324" s="2"/>
      <c r="GL324" s="2"/>
      <c r="GM324" s="2"/>
    </row>
    <row r="325" ht="15.75" customHeight="1">
      <c r="A325" s="1"/>
      <c r="F325" s="2"/>
      <c r="G325" s="48"/>
      <c r="N325" s="29"/>
      <c r="O325" s="30"/>
      <c r="P325" s="30"/>
      <c r="Q325" s="30"/>
      <c r="R325" s="30"/>
      <c r="S325" s="30"/>
      <c r="T325" s="30"/>
      <c r="U325" s="30"/>
      <c r="V325" s="30"/>
      <c r="W325" s="30"/>
      <c r="X325" s="30"/>
      <c r="Y325" s="30"/>
      <c r="Z325" s="30"/>
      <c r="AA325" s="30"/>
      <c r="AB325" s="30"/>
      <c r="AC325" s="30"/>
      <c r="AD325" s="30"/>
      <c r="AE325" s="30"/>
      <c r="AF325" s="30"/>
      <c r="AG325" s="30"/>
      <c r="AH325" s="33"/>
      <c r="AI325" s="29"/>
      <c r="AJ325" s="30"/>
      <c r="AK325" s="30"/>
      <c r="AL325" s="30"/>
      <c r="AM325" s="30"/>
      <c r="AN325" s="30"/>
      <c r="AO325" s="30"/>
      <c r="AP325" s="30"/>
      <c r="AQ325" s="30"/>
      <c r="AR325" s="30"/>
      <c r="AS325" s="30"/>
      <c r="AT325" s="30"/>
      <c r="AU325" s="30"/>
      <c r="AV325" s="30"/>
      <c r="AW325" s="30"/>
      <c r="AX325" s="30"/>
      <c r="AY325" s="30"/>
      <c r="AZ325" s="30"/>
      <c r="BA325" s="30"/>
      <c r="BB325" s="30"/>
      <c r="BC325" s="33"/>
      <c r="BD325" s="130"/>
      <c r="BE325" s="33"/>
      <c r="BF325" s="33"/>
      <c r="BG325" s="33"/>
      <c r="BH325" s="33"/>
      <c r="BI325" s="33"/>
      <c r="BJ325" s="33"/>
      <c r="BK325" s="33"/>
      <c r="BL325" s="33"/>
      <c r="BM325" s="33"/>
      <c r="BN325" s="33"/>
      <c r="BO325" s="33"/>
      <c r="BP325" s="33"/>
      <c r="BQ325" s="35"/>
      <c r="BR325" s="131"/>
      <c r="BS325" s="132"/>
      <c r="BT325" s="133"/>
      <c r="BU325" s="39"/>
      <c r="BV325" s="41"/>
      <c r="BW325" s="41"/>
      <c r="BX325" s="41"/>
      <c r="BY325" s="41"/>
      <c r="BZ325" s="41"/>
      <c r="CA325" s="104"/>
      <c r="CB325" s="104"/>
      <c r="CC325" s="104"/>
      <c r="CD325" s="104"/>
      <c r="CE325" s="104"/>
      <c r="CF325" s="104"/>
      <c r="CG325" s="104"/>
      <c r="CH325" s="104"/>
      <c r="CI325" s="104"/>
      <c r="CJ325" s="41"/>
      <c r="CK325" s="41"/>
      <c r="CL325" s="41"/>
      <c r="CM325" s="29"/>
      <c r="CN325" s="30"/>
      <c r="CQ325" s="81"/>
      <c r="CR325" s="81"/>
      <c r="CY325" s="126"/>
      <c r="CZ325" s="126"/>
      <c r="DB325" s="126"/>
      <c r="DC325" s="126"/>
      <c r="DE325" s="48"/>
      <c r="DG325" s="48"/>
      <c r="DI325" s="48"/>
      <c r="DK325" s="48"/>
      <c r="DM325" s="48"/>
      <c r="DO325" s="48"/>
      <c r="DQ325" s="48"/>
      <c r="DS325" s="48"/>
      <c r="DU325" s="48"/>
      <c r="DW325" s="48"/>
      <c r="DY325" s="48"/>
      <c r="EA325" s="48"/>
      <c r="EB325" s="81"/>
      <c r="EC325" s="48"/>
      <c r="EE325" s="48"/>
      <c r="EG325" s="48"/>
      <c r="EH325" s="81"/>
      <c r="EI325" s="48"/>
      <c r="EJ325" s="48"/>
      <c r="EK325" s="48"/>
      <c r="EL325" s="48"/>
      <c r="EM325" s="48"/>
      <c r="EN325" s="48"/>
      <c r="EO325" s="48"/>
      <c r="EP325" s="48"/>
      <c r="EQ325" s="48"/>
      <c r="ER325" s="48"/>
      <c r="ES325" s="48"/>
      <c r="ET325" s="48"/>
      <c r="EU325" s="48"/>
      <c r="EV325" s="48"/>
      <c r="EW325" s="48"/>
      <c r="EX325" s="48"/>
      <c r="EY325" s="48"/>
      <c r="EZ325" s="48"/>
      <c r="FA325" s="48"/>
      <c r="FB325" s="48"/>
      <c r="FC325" s="48"/>
      <c r="FD325" s="48"/>
      <c r="FE325" s="48"/>
      <c r="FF325" s="48"/>
      <c r="FG325" s="48"/>
      <c r="FH325" s="48"/>
      <c r="FI325" s="48"/>
      <c r="FJ325" s="48"/>
      <c r="FK325" s="48"/>
      <c r="FL325" s="48"/>
      <c r="FM325" s="48"/>
      <c r="FN325" s="48"/>
      <c r="FO325" s="48"/>
      <c r="FP325" s="48"/>
      <c r="FQ325" s="48"/>
      <c r="FR325" s="48"/>
      <c r="FS325" s="48"/>
      <c r="FT325" s="48"/>
      <c r="FU325" s="48"/>
      <c r="FV325" s="48"/>
      <c r="FW325" s="48"/>
      <c r="FX325" s="48"/>
      <c r="FY325" s="48"/>
      <c r="FZ325" s="48"/>
      <c r="GA325" s="48"/>
      <c r="GB325" s="48"/>
      <c r="GC325" s="48"/>
      <c r="GD325" s="48"/>
      <c r="GE325" s="48"/>
      <c r="GF325" s="48"/>
      <c r="GG325" s="48"/>
      <c r="GH325" s="2"/>
      <c r="GI325" s="2"/>
      <c r="GJ325" s="2"/>
      <c r="GK325" s="2"/>
      <c r="GL325" s="2"/>
      <c r="GM325" s="2"/>
    </row>
    <row r="326" ht="15.75" customHeight="1">
      <c r="A326" s="1"/>
      <c r="F326" s="2"/>
      <c r="G326" s="48"/>
      <c r="N326" s="29"/>
      <c r="O326" s="30"/>
      <c r="P326" s="30"/>
      <c r="Q326" s="30"/>
      <c r="R326" s="30"/>
      <c r="S326" s="30"/>
      <c r="T326" s="30"/>
      <c r="U326" s="30"/>
      <c r="V326" s="30"/>
      <c r="W326" s="30"/>
      <c r="X326" s="30"/>
      <c r="Y326" s="30"/>
      <c r="Z326" s="30"/>
      <c r="AA326" s="30"/>
      <c r="AB326" s="30"/>
      <c r="AC326" s="30"/>
      <c r="AD326" s="30"/>
      <c r="AE326" s="30"/>
      <c r="AF326" s="30"/>
      <c r="AG326" s="30"/>
      <c r="AH326" s="33"/>
      <c r="AI326" s="29"/>
      <c r="AJ326" s="30"/>
      <c r="AK326" s="30"/>
      <c r="AL326" s="30"/>
      <c r="AM326" s="30"/>
      <c r="AN326" s="30"/>
      <c r="AO326" s="30"/>
      <c r="AP326" s="30"/>
      <c r="AQ326" s="30"/>
      <c r="AR326" s="30"/>
      <c r="AS326" s="30"/>
      <c r="AT326" s="30"/>
      <c r="AU326" s="30"/>
      <c r="AV326" s="30"/>
      <c r="AW326" s="30"/>
      <c r="AX326" s="30"/>
      <c r="AY326" s="30"/>
      <c r="AZ326" s="30"/>
      <c r="BA326" s="30"/>
      <c r="BB326" s="30"/>
      <c r="BC326" s="33"/>
      <c r="BD326" s="130"/>
      <c r="BE326" s="33"/>
      <c r="BF326" s="33"/>
      <c r="BG326" s="33"/>
      <c r="BH326" s="33"/>
      <c r="BI326" s="33"/>
      <c r="BJ326" s="33"/>
      <c r="BK326" s="33"/>
      <c r="BL326" s="33"/>
      <c r="BM326" s="33"/>
      <c r="BN326" s="33"/>
      <c r="BO326" s="33"/>
      <c r="BP326" s="33"/>
      <c r="BQ326" s="35"/>
      <c r="BR326" s="131"/>
      <c r="BS326" s="132"/>
      <c r="BT326" s="133"/>
      <c r="BU326" s="39"/>
      <c r="BV326" s="41"/>
      <c r="BW326" s="41"/>
      <c r="BX326" s="41"/>
      <c r="BY326" s="41"/>
      <c r="BZ326" s="41"/>
      <c r="CA326" s="104"/>
      <c r="CB326" s="104"/>
      <c r="CC326" s="104"/>
      <c r="CD326" s="104"/>
      <c r="CE326" s="104"/>
      <c r="CF326" s="104"/>
      <c r="CG326" s="104"/>
      <c r="CH326" s="104"/>
      <c r="CI326" s="104"/>
      <c r="CJ326" s="41"/>
      <c r="CK326" s="41"/>
      <c r="CL326" s="41"/>
      <c r="CM326" s="29"/>
      <c r="CN326" s="30"/>
      <c r="CQ326" s="81"/>
      <c r="CR326" s="81"/>
      <c r="CY326" s="126"/>
      <c r="CZ326" s="126"/>
      <c r="DB326" s="126"/>
      <c r="DC326" s="126"/>
      <c r="DE326" s="48"/>
      <c r="DG326" s="48"/>
      <c r="DI326" s="48"/>
      <c r="DK326" s="48"/>
      <c r="DM326" s="48"/>
      <c r="DO326" s="48"/>
      <c r="DQ326" s="48"/>
      <c r="DS326" s="48"/>
      <c r="DU326" s="48"/>
      <c r="DW326" s="48"/>
      <c r="DY326" s="48"/>
      <c r="EA326" s="48"/>
      <c r="EB326" s="81"/>
      <c r="EC326" s="48"/>
      <c r="EE326" s="48"/>
      <c r="EG326" s="48"/>
      <c r="EH326" s="81"/>
      <c r="EI326" s="48"/>
      <c r="EJ326" s="48"/>
      <c r="EK326" s="48"/>
      <c r="EL326" s="48"/>
      <c r="EM326" s="48"/>
      <c r="EN326" s="48"/>
      <c r="EO326" s="48"/>
      <c r="EP326" s="48"/>
      <c r="EQ326" s="48"/>
      <c r="ER326" s="48"/>
      <c r="ES326" s="48"/>
      <c r="ET326" s="48"/>
      <c r="EU326" s="48"/>
      <c r="EV326" s="48"/>
      <c r="EW326" s="48"/>
      <c r="EX326" s="48"/>
      <c r="EY326" s="48"/>
      <c r="EZ326" s="48"/>
      <c r="FA326" s="48"/>
      <c r="FB326" s="48"/>
      <c r="FC326" s="48"/>
      <c r="FD326" s="48"/>
      <c r="FE326" s="48"/>
      <c r="FF326" s="48"/>
      <c r="FG326" s="48"/>
      <c r="FH326" s="48"/>
      <c r="FI326" s="48"/>
      <c r="FJ326" s="48"/>
      <c r="FK326" s="48"/>
      <c r="FL326" s="48"/>
      <c r="FM326" s="48"/>
      <c r="FN326" s="48"/>
      <c r="FO326" s="48"/>
      <c r="FP326" s="48"/>
      <c r="FQ326" s="48"/>
      <c r="FR326" s="48"/>
      <c r="FS326" s="48"/>
      <c r="FT326" s="48"/>
      <c r="FU326" s="48"/>
      <c r="FV326" s="48"/>
      <c r="FW326" s="48"/>
      <c r="FX326" s="48"/>
      <c r="FY326" s="48"/>
      <c r="FZ326" s="48"/>
      <c r="GA326" s="48"/>
      <c r="GB326" s="48"/>
      <c r="GC326" s="48"/>
      <c r="GD326" s="48"/>
      <c r="GE326" s="48"/>
      <c r="GF326" s="48"/>
      <c r="GG326" s="48"/>
      <c r="GH326" s="2"/>
      <c r="GI326" s="2"/>
      <c r="GJ326" s="2"/>
      <c r="GK326" s="2"/>
      <c r="GL326" s="2"/>
      <c r="GM326" s="2"/>
    </row>
    <row r="327" ht="15.75" customHeight="1">
      <c r="A327" s="1"/>
      <c r="F327" s="2"/>
      <c r="G327" s="48"/>
      <c r="N327" s="29"/>
      <c r="O327" s="30"/>
      <c r="P327" s="30"/>
      <c r="Q327" s="30"/>
      <c r="R327" s="30"/>
      <c r="S327" s="30"/>
      <c r="T327" s="30"/>
      <c r="U327" s="30"/>
      <c r="V327" s="30"/>
      <c r="W327" s="30"/>
      <c r="X327" s="30"/>
      <c r="Y327" s="30"/>
      <c r="Z327" s="30"/>
      <c r="AA327" s="30"/>
      <c r="AB327" s="30"/>
      <c r="AC327" s="30"/>
      <c r="AD327" s="30"/>
      <c r="AE327" s="30"/>
      <c r="AF327" s="30"/>
      <c r="AG327" s="30"/>
      <c r="AH327" s="33"/>
      <c r="AI327" s="29"/>
      <c r="AJ327" s="30"/>
      <c r="AK327" s="30"/>
      <c r="AL327" s="30"/>
      <c r="AM327" s="30"/>
      <c r="AN327" s="30"/>
      <c r="AO327" s="30"/>
      <c r="AP327" s="30"/>
      <c r="AQ327" s="30"/>
      <c r="AR327" s="30"/>
      <c r="AS327" s="30"/>
      <c r="AT327" s="30"/>
      <c r="AU327" s="30"/>
      <c r="AV327" s="30"/>
      <c r="AW327" s="30"/>
      <c r="AX327" s="30"/>
      <c r="AY327" s="30"/>
      <c r="AZ327" s="30"/>
      <c r="BA327" s="30"/>
      <c r="BB327" s="30"/>
      <c r="BC327" s="33"/>
      <c r="BD327" s="130"/>
      <c r="BE327" s="33"/>
      <c r="BF327" s="33"/>
      <c r="BG327" s="33"/>
      <c r="BH327" s="33"/>
      <c r="BI327" s="33"/>
      <c r="BJ327" s="33"/>
      <c r="BK327" s="33"/>
      <c r="BL327" s="33"/>
      <c r="BM327" s="33"/>
      <c r="BN327" s="33"/>
      <c r="BO327" s="33"/>
      <c r="BP327" s="33"/>
      <c r="BQ327" s="35"/>
      <c r="BR327" s="131"/>
      <c r="BS327" s="132"/>
      <c r="BT327" s="133"/>
      <c r="BU327" s="39"/>
      <c r="BV327" s="41"/>
      <c r="BW327" s="41"/>
      <c r="BX327" s="41"/>
      <c r="BY327" s="41"/>
      <c r="BZ327" s="41"/>
      <c r="CA327" s="104"/>
      <c r="CB327" s="104"/>
      <c r="CC327" s="104"/>
      <c r="CD327" s="104"/>
      <c r="CE327" s="104"/>
      <c r="CF327" s="104"/>
      <c r="CG327" s="104"/>
      <c r="CH327" s="104"/>
      <c r="CI327" s="104"/>
      <c r="CJ327" s="41"/>
      <c r="CK327" s="41"/>
      <c r="CL327" s="41"/>
      <c r="CM327" s="29"/>
      <c r="CN327" s="30"/>
      <c r="CQ327" s="81"/>
      <c r="CR327" s="81"/>
      <c r="CY327" s="126"/>
      <c r="CZ327" s="126"/>
      <c r="DB327" s="126"/>
      <c r="DC327" s="126"/>
      <c r="DE327" s="48"/>
      <c r="DG327" s="48"/>
      <c r="DI327" s="48"/>
      <c r="DK327" s="48"/>
      <c r="DM327" s="48"/>
      <c r="DO327" s="48"/>
      <c r="DQ327" s="48"/>
      <c r="DS327" s="48"/>
      <c r="DU327" s="48"/>
      <c r="DW327" s="48"/>
      <c r="DY327" s="48"/>
      <c r="EA327" s="48"/>
      <c r="EB327" s="81"/>
      <c r="EC327" s="48"/>
      <c r="EE327" s="48"/>
      <c r="EG327" s="48"/>
      <c r="EH327" s="81"/>
      <c r="EI327" s="48"/>
      <c r="EJ327" s="48"/>
      <c r="EK327" s="48"/>
      <c r="EL327" s="48"/>
      <c r="EM327" s="48"/>
      <c r="EN327" s="48"/>
      <c r="EO327" s="48"/>
      <c r="EP327" s="48"/>
      <c r="EQ327" s="48"/>
      <c r="ER327" s="48"/>
      <c r="ES327" s="48"/>
      <c r="ET327" s="48"/>
      <c r="EU327" s="48"/>
      <c r="EV327" s="48"/>
      <c r="EW327" s="48"/>
      <c r="EX327" s="48"/>
      <c r="EY327" s="48"/>
      <c r="EZ327" s="48"/>
      <c r="FA327" s="48"/>
      <c r="FB327" s="48"/>
      <c r="FC327" s="48"/>
      <c r="FD327" s="48"/>
      <c r="FE327" s="48"/>
      <c r="FF327" s="48"/>
      <c r="FG327" s="48"/>
      <c r="FH327" s="48"/>
      <c r="FI327" s="48"/>
      <c r="FJ327" s="48"/>
      <c r="FK327" s="48"/>
      <c r="FL327" s="48"/>
      <c r="FM327" s="48"/>
      <c r="FN327" s="48"/>
      <c r="FO327" s="48"/>
      <c r="FP327" s="48"/>
      <c r="FQ327" s="48"/>
      <c r="FR327" s="48"/>
      <c r="FS327" s="48"/>
      <c r="FT327" s="48"/>
      <c r="FU327" s="48"/>
      <c r="FV327" s="48"/>
      <c r="FW327" s="48"/>
      <c r="FX327" s="48"/>
      <c r="FY327" s="48"/>
      <c r="FZ327" s="48"/>
      <c r="GA327" s="48"/>
      <c r="GB327" s="48"/>
      <c r="GC327" s="48"/>
      <c r="GD327" s="48"/>
      <c r="GE327" s="48"/>
      <c r="GF327" s="48"/>
      <c r="GG327" s="48"/>
      <c r="GH327" s="2"/>
      <c r="GI327" s="2"/>
      <c r="GJ327" s="2"/>
      <c r="GK327" s="2"/>
      <c r="GL327" s="2"/>
      <c r="GM327" s="2"/>
    </row>
    <row r="328" ht="15.75" customHeight="1">
      <c r="A328" s="1"/>
      <c r="F328" s="2"/>
      <c r="G328" s="48"/>
      <c r="N328" s="29"/>
      <c r="O328" s="30"/>
      <c r="P328" s="30"/>
      <c r="Q328" s="30"/>
      <c r="R328" s="30"/>
      <c r="S328" s="30"/>
      <c r="T328" s="30"/>
      <c r="U328" s="30"/>
      <c r="V328" s="30"/>
      <c r="W328" s="30"/>
      <c r="X328" s="30"/>
      <c r="Y328" s="30"/>
      <c r="Z328" s="30"/>
      <c r="AA328" s="30"/>
      <c r="AB328" s="30"/>
      <c r="AC328" s="30"/>
      <c r="AD328" s="30"/>
      <c r="AE328" s="30"/>
      <c r="AF328" s="30"/>
      <c r="AG328" s="30"/>
      <c r="AH328" s="33"/>
      <c r="AI328" s="29"/>
      <c r="AJ328" s="30"/>
      <c r="AK328" s="30"/>
      <c r="AL328" s="30"/>
      <c r="AM328" s="30"/>
      <c r="AN328" s="30"/>
      <c r="AO328" s="30"/>
      <c r="AP328" s="30"/>
      <c r="AQ328" s="30"/>
      <c r="AR328" s="30"/>
      <c r="AS328" s="30"/>
      <c r="AT328" s="30"/>
      <c r="AU328" s="30"/>
      <c r="AV328" s="30"/>
      <c r="AW328" s="30"/>
      <c r="AX328" s="30"/>
      <c r="AY328" s="30"/>
      <c r="AZ328" s="30"/>
      <c r="BA328" s="30"/>
      <c r="BB328" s="30"/>
      <c r="BC328" s="33"/>
      <c r="BD328" s="130"/>
      <c r="BE328" s="33"/>
      <c r="BF328" s="33"/>
      <c r="BG328" s="33"/>
      <c r="BH328" s="33"/>
      <c r="BI328" s="33"/>
      <c r="BJ328" s="33"/>
      <c r="BK328" s="33"/>
      <c r="BL328" s="33"/>
      <c r="BM328" s="33"/>
      <c r="BN328" s="33"/>
      <c r="BO328" s="33"/>
      <c r="BP328" s="33"/>
      <c r="BQ328" s="35"/>
      <c r="BR328" s="131"/>
      <c r="BS328" s="132"/>
      <c r="BT328" s="133"/>
      <c r="BU328" s="39"/>
      <c r="BV328" s="41"/>
      <c r="BW328" s="41"/>
      <c r="BX328" s="41"/>
      <c r="BY328" s="41"/>
      <c r="BZ328" s="41"/>
      <c r="CA328" s="104"/>
      <c r="CB328" s="104"/>
      <c r="CC328" s="104"/>
      <c r="CD328" s="104"/>
      <c r="CE328" s="104"/>
      <c r="CF328" s="104"/>
      <c r="CG328" s="104"/>
      <c r="CH328" s="104"/>
      <c r="CI328" s="104"/>
      <c r="CJ328" s="41"/>
      <c r="CK328" s="41"/>
      <c r="CL328" s="41"/>
      <c r="CM328" s="29"/>
      <c r="CN328" s="30"/>
      <c r="CQ328" s="81"/>
      <c r="CR328" s="81"/>
      <c r="CY328" s="126"/>
      <c r="CZ328" s="126"/>
      <c r="DB328" s="126"/>
      <c r="DC328" s="126"/>
      <c r="DE328" s="48"/>
      <c r="DG328" s="48"/>
      <c r="DI328" s="48"/>
      <c r="DK328" s="48"/>
      <c r="DM328" s="48"/>
      <c r="DO328" s="48"/>
      <c r="DQ328" s="48"/>
      <c r="DS328" s="48"/>
      <c r="DU328" s="48"/>
      <c r="DW328" s="48"/>
      <c r="DY328" s="48"/>
      <c r="EA328" s="48"/>
      <c r="EB328" s="81"/>
      <c r="EC328" s="48"/>
      <c r="EE328" s="48"/>
      <c r="EG328" s="48"/>
      <c r="EH328" s="81"/>
      <c r="EI328" s="48"/>
      <c r="EJ328" s="48"/>
      <c r="EK328" s="48"/>
      <c r="EL328" s="48"/>
      <c r="EM328" s="48"/>
      <c r="EN328" s="48"/>
      <c r="EO328" s="48"/>
      <c r="EP328" s="48"/>
      <c r="EQ328" s="48"/>
      <c r="ER328" s="48"/>
      <c r="ES328" s="48"/>
      <c r="ET328" s="48"/>
      <c r="EU328" s="48"/>
      <c r="EV328" s="48"/>
      <c r="EW328" s="48"/>
      <c r="EX328" s="48"/>
      <c r="EY328" s="48"/>
      <c r="EZ328" s="48"/>
      <c r="FA328" s="48"/>
      <c r="FB328" s="48"/>
      <c r="FC328" s="48"/>
      <c r="FD328" s="48"/>
      <c r="FE328" s="48"/>
      <c r="FF328" s="48"/>
      <c r="FG328" s="48"/>
      <c r="FH328" s="48"/>
      <c r="FI328" s="48"/>
      <c r="FJ328" s="48"/>
      <c r="FK328" s="48"/>
      <c r="FL328" s="48"/>
      <c r="FM328" s="48"/>
      <c r="FN328" s="48"/>
      <c r="FO328" s="48"/>
      <c r="FP328" s="48"/>
      <c r="FQ328" s="48"/>
      <c r="FR328" s="48"/>
      <c r="FS328" s="48"/>
      <c r="FT328" s="48"/>
      <c r="FU328" s="48"/>
      <c r="FV328" s="48"/>
      <c r="FW328" s="48"/>
      <c r="FX328" s="48"/>
      <c r="FY328" s="48"/>
      <c r="FZ328" s="48"/>
      <c r="GA328" s="48"/>
      <c r="GB328" s="48"/>
      <c r="GC328" s="48"/>
      <c r="GD328" s="48"/>
      <c r="GE328" s="48"/>
      <c r="GF328" s="48"/>
      <c r="GG328" s="48"/>
      <c r="GH328" s="2"/>
      <c r="GI328" s="2"/>
      <c r="GJ328" s="2"/>
      <c r="GK328" s="2"/>
      <c r="GL328" s="2"/>
      <c r="GM328" s="2"/>
    </row>
    <row r="329" ht="15.75" customHeight="1">
      <c r="A329" s="1"/>
      <c r="F329" s="2"/>
      <c r="G329" s="48"/>
      <c r="N329" s="29"/>
      <c r="O329" s="30"/>
      <c r="P329" s="30"/>
      <c r="Q329" s="30"/>
      <c r="R329" s="30"/>
      <c r="S329" s="30"/>
      <c r="T329" s="30"/>
      <c r="U329" s="30"/>
      <c r="V329" s="30"/>
      <c r="W329" s="30"/>
      <c r="X329" s="30"/>
      <c r="Y329" s="30"/>
      <c r="Z329" s="30"/>
      <c r="AA329" s="30"/>
      <c r="AB329" s="30"/>
      <c r="AC329" s="30"/>
      <c r="AD329" s="30"/>
      <c r="AE329" s="30"/>
      <c r="AF329" s="30"/>
      <c r="AG329" s="30"/>
      <c r="AH329" s="33"/>
      <c r="AI329" s="29"/>
      <c r="AJ329" s="30"/>
      <c r="AK329" s="30"/>
      <c r="AL329" s="30"/>
      <c r="AM329" s="30"/>
      <c r="AN329" s="30"/>
      <c r="AO329" s="30"/>
      <c r="AP329" s="30"/>
      <c r="AQ329" s="30"/>
      <c r="AR329" s="30"/>
      <c r="AS329" s="30"/>
      <c r="AT329" s="30"/>
      <c r="AU329" s="30"/>
      <c r="AV329" s="30"/>
      <c r="AW329" s="30"/>
      <c r="AX329" s="30"/>
      <c r="AY329" s="30"/>
      <c r="AZ329" s="30"/>
      <c r="BA329" s="30"/>
      <c r="BB329" s="30"/>
      <c r="BC329" s="33"/>
      <c r="BD329" s="130"/>
      <c r="BE329" s="33"/>
      <c r="BF329" s="33"/>
      <c r="BG329" s="33"/>
      <c r="BH329" s="33"/>
      <c r="BI329" s="33"/>
      <c r="BJ329" s="33"/>
      <c r="BK329" s="33"/>
      <c r="BL329" s="33"/>
      <c r="BM329" s="33"/>
      <c r="BN329" s="33"/>
      <c r="BO329" s="33"/>
      <c r="BP329" s="33"/>
      <c r="BQ329" s="35"/>
      <c r="BR329" s="131"/>
      <c r="BS329" s="132"/>
      <c r="BT329" s="133"/>
      <c r="BU329" s="39"/>
      <c r="BV329" s="41"/>
      <c r="BW329" s="41"/>
      <c r="BX329" s="41"/>
      <c r="BY329" s="41"/>
      <c r="BZ329" s="41"/>
      <c r="CA329" s="104"/>
      <c r="CB329" s="104"/>
      <c r="CC329" s="104"/>
      <c r="CD329" s="104"/>
      <c r="CE329" s="104"/>
      <c r="CF329" s="104"/>
      <c r="CG329" s="104"/>
      <c r="CH329" s="104"/>
      <c r="CI329" s="104"/>
      <c r="CJ329" s="41"/>
      <c r="CK329" s="41"/>
      <c r="CL329" s="41"/>
      <c r="CM329" s="29"/>
      <c r="CN329" s="30"/>
      <c r="CQ329" s="81"/>
      <c r="CR329" s="81"/>
      <c r="CY329" s="126"/>
      <c r="CZ329" s="126"/>
      <c r="DB329" s="126"/>
      <c r="DC329" s="126"/>
      <c r="DE329" s="48"/>
      <c r="DG329" s="48"/>
      <c r="DI329" s="48"/>
      <c r="DK329" s="48"/>
      <c r="DM329" s="48"/>
      <c r="DO329" s="48"/>
      <c r="DQ329" s="48"/>
      <c r="DS329" s="48"/>
      <c r="DU329" s="48"/>
      <c r="DW329" s="48"/>
      <c r="DY329" s="48"/>
      <c r="EA329" s="48"/>
      <c r="EB329" s="81"/>
      <c r="EC329" s="48"/>
      <c r="EE329" s="48"/>
      <c r="EG329" s="48"/>
      <c r="EH329" s="81"/>
      <c r="EI329" s="48"/>
      <c r="EJ329" s="48"/>
      <c r="EK329" s="48"/>
      <c r="EL329" s="48"/>
      <c r="EM329" s="48"/>
      <c r="EN329" s="48"/>
      <c r="EO329" s="48"/>
      <c r="EP329" s="48"/>
      <c r="EQ329" s="48"/>
      <c r="ER329" s="48"/>
      <c r="ES329" s="48"/>
      <c r="ET329" s="48"/>
      <c r="EU329" s="48"/>
      <c r="EV329" s="48"/>
      <c r="EW329" s="48"/>
      <c r="EX329" s="48"/>
      <c r="EY329" s="48"/>
      <c r="EZ329" s="48"/>
      <c r="FA329" s="48"/>
      <c r="FB329" s="48"/>
      <c r="FC329" s="48"/>
      <c r="FD329" s="48"/>
      <c r="FE329" s="48"/>
      <c r="FF329" s="48"/>
      <c r="FG329" s="48"/>
      <c r="FH329" s="48"/>
      <c r="FI329" s="48"/>
      <c r="FJ329" s="48"/>
      <c r="FK329" s="48"/>
      <c r="FL329" s="48"/>
      <c r="FM329" s="48"/>
      <c r="FN329" s="48"/>
      <c r="FO329" s="48"/>
      <c r="FP329" s="48"/>
      <c r="FQ329" s="48"/>
      <c r="FR329" s="48"/>
      <c r="FS329" s="48"/>
      <c r="FT329" s="48"/>
      <c r="FU329" s="48"/>
      <c r="FV329" s="48"/>
      <c r="FW329" s="48"/>
      <c r="FX329" s="48"/>
      <c r="FY329" s="48"/>
      <c r="FZ329" s="48"/>
      <c r="GA329" s="48"/>
      <c r="GB329" s="48"/>
      <c r="GC329" s="48"/>
      <c r="GD329" s="48"/>
      <c r="GE329" s="48"/>
      <c r="GF329" s="48"/>
      <c r="GG329" s="48"/>
      <c r="GH329" s="2"/>
      <c r="GI329" s="2"/>
      <c r="GJ329" s="2"/>
      <c r="GK329" s="2"/>
      <c r="GL329" s="2"/>
      <c r="GM329" s="2"/>
    </row>
    <row r="330" ht="15.75" customHeight="1">
      <c r="A330" s="1"/>
      <c r="F330" s="2"/>
      <c r="G330" s="48"/>
      <c r="N330" s="29"/>
      <c r="O330" s="30"/>
      <c r="P330" s="30"/>
      <c r="Q330" s="30"/>
      <c r="R330" s="30"/>
      <c r="S330" s="30"/>
      <c r="T330" s="30"/>
      <c r="U330" s="30"/>
      <c r="V330" s="30"/>
      <c r="W330" s="30"/>
      <c r="X330" s="30"/>
      <c r="Y330" s="30"/>
      <c r="Z330" s="30"/>
      <c r="AA330" s="30"/>
      <c r="AB330" s="30"/>
      <c r="AC330" s="30"/>
      <c r="AD330" s="30"/>
      <c r="AE330" s="30"/>
      <c r="AF330" s="30"/>
      <c r="AG330" s="30"/>
      <c r="AH330" s="33"/>
      <c r="AI330" s="29"/>
      <c r="AJ330" s="30"/>
      <c r="AK330" s="30"/>
      <c r="AL330" s="30"/>
      <c r="AM330" s="30"/>
      <c r="AN330" s="30"/>
      <c r="AO330" s="30"/>
      <c r="AP330" s="30"/>
      <c r="AQ330" s="30"/>
      <c r="AR330" s="30"/>
      <c r="AS330" s="30"/>
      <c r="AT330" s="30"/>
      <c r="AU330" s="30"/>
      <c r="AV330" s="30"/>
      <c r="AW330" s="30"/>
      <c r="AX330" s="30"/>
      <c r="AY330" s="30"/>
      <c r="AZ330" s="30"/>
      <c r="BA330" s="30"/>
      <c r="BB330" s="30"/>
      <c r="BC330" s="33"/>
      <c r="BD330" s="130"/>
      <c r="BE330" s="33"/>
      <c r="BF330" s="33"/>
      <c r="BG330" s="33"/>
      <c r="BH330" s="33"/>
      <c r="BI330" s="33"/>
      <c r="BJ330" s="33"/>
      <c r="BK330" s="33"/>
      <c r="BL330" s="33"/>
      <c r="BM330" s="33"/>
      <c r="BN330" s="33"/>
      <c r="BO330" s="33"/>
      <c r="BP330" s="33"/>
      <c r="BQ330" s="35"/>
      <c r="BR330" s="131"/>
      <c r="BS330" s="132"/>
      <c r="BT330" s="133"/>
      <c r="BU330" s="39"/>
      <c r="BV330" s="41"/>
      <c r="BW330" s="41"/>
      <c r="BX330" s="41"/>
      <c r="BY330" s="41"/>
      <c r="BZ330" s="41"/>
      <c r="CA330" s="104"/>
      <c r="CB330" s="104"/>
      <c r="CC330" s="104"/>
      <c r="CD330" s="104"/>
      <c r="CE330" s="104"/>
      <c r="CF330" s="104"/>
      <c r="CG330" s="104"/>
      <c r="CH330" s="104"/>
      <c r="CI330" s="104"/>
      <c r="CJ330" s="41"/>
      <c r="CK330" s="41"/>
      <c r="CL330" s="41"/>
      <c r="CM330" s="29"/>
      <c r="CN330" s="30"/>
      <c r="CQ330" s="81"/>
      <c r="CR330" s="81"/>
      <c r="CY330" s="126"/>
      <c r="CZ330" s="126"/>
      <c r="DB330" s="126"/>
      <c r="DC330" s="126"/>
      <c r="DE330" s="48"/>
      <c r="DG330" s="48"/>
      <c r="DI330" s="48"/>
      <c r="DK330" s="48"/>
      <c r="DM330" s="48"/>
      <c r="DO330" s="48"/>
      <c r="DQ330" s="48"/>
      <c r="DS330" s="48"/>
      <c r="DU330" s="48"/>
      <c r="DW330" s="48"/>
      <c r="DY330" s="48"/>
      <c r="EA330" s="48"/>
      <c r="EB330" s="81"/>
      <c r="EC330" s="48"/>
      <c r="EE330" s="48"/>
      <c r="EG330" s="48"/>
      <c r="EH330" s="81"/>
      <c r="EI330" s="48"/>
      <c r="EJ330" s="48"/>
      <c r="EK330" s="48"/>
      <c r="EL330" s="48"/>
      <c r="EM330" s="48"/>
      <c r="EN330" s="48"/>
      <c r="EO330" s="48"/>
      <c r="EP330" s="48"/>
      <c r="EQ330" s="48"/>
      <c r="ER330" s="48"/>
      <c r="ES330" s="48"/>
      <c r="ET330" s="48"/>
      <c r="EU330" s="48"/>
      <c r="EV330" s="48"/>
      <c r="EW330" s="48"/>
      <c r="EX330" s="48"/>
      <c r="EY330" s="48"/>
      <c r="EZ330" s="48"/>
      <c r="FA330" s="48"/>
      <c r="FB330" s="48"/>
      <c r="FC330" s="48"/>
      <c r="FD330" s="48"/>
      <c r="FE330" s="48"/>
      <c r="FF330" s="48"/>
      <c r="FG330" s="48"/>
      <c r="FH330" s="48"/>
      <c r="FI330" s="48"/>
      <c r="FJ330" s="48"/>
      <c r="FK330" s="48"/>
      <c r="FL330" s="48"/>
      <c r="FM330" s="48"/>
      <c r="FN330" s="48"/>
      <c r="FO330" s="48"/>
      <c r="FP330" s="48"/>
      <c r="FQ330" s="48"/>
      <c r="FR330" s="48"/>
      <c r="FS330" s="48"/>
      <c r="FT330" s="48"/>
      <c r="FU330" s="48"/>
      <c r="FV330" s="48"/>
      <c r="FW330" s="48"/>
      <c r="FX330" s="48"/>
      <c r="FY330" s="48"/>
      <c r="FZ330" s="48"/>
      <c r="GA330" s="48"/>
      <c r="GB330" s="48"/>
      <c r="GC330" s="48"/>
      <c r="GD330" s="48"/>
      <c r="GE330" s="48"/>
      <c r="GF330" s="48"/>
      <c r="GG330" s="48"/>
      <c r="GH330" s="2"/>
      <c r="GI330" s="2"/>
      <c r="GJ330" s="2"/>
      <c r="GK330" s="2"/>
      <c r="GL330" s="2"/>
      <c r="GM330" s="2"/>
    </row>
    <row r="331" ht="15.75" customHeight="1">
      <c r="A331" s="1"/>
      <c r="F331" s="2"/>
      <c r="G331" s="48"/>
      <c r="N331" s="29"/>
      <c r="O331" s="30"/>
      <c r="P331" s="30"/>
      <c r="Q331" s="30"/>
      <c r="R331" s="30"/>
      <c r="S331" s="30"/>
      <c r="T331" s="30"/>
      <c r="U331" s="30"/>
      <c r="V331" s="30"/>
      <c r="W331" s="30"/>
      <c r="X331" s="30"/>
      <c r="Y331" s="30"/>
      <c r="Z331" s="30"/>
      <c r="AA331" s="30"/>
      <c r="AB331" s="30"/>
      <c r="AC331" s="30"/>
      <c r="AD331" s="30"/>
      <c r="AE331" s="30"/>
      <c r="AF331" s="30"/>
      <c r="AG331" s="30"/>
      <c r="AH331" s="33"/>
      <c r="AI331" s="29"/>
      <c r="AJ331" s="30"/>
      <c r="AK331" s="30"/>
      <c r="AL331" s="30"/>
      <c r="AM331" s="30"/>
      <c r="AN331" s="30"/>
      <c r="AO331" s="30"/>
      <c r="AP331" s="30"/>
      <c r="AQ331" s="30"/>
      <c r="AR331" s="30"/>
      <c r="AS331" s="30"/>
      <c r="AT331" s="30"/>
      <c r="AU331" s="30"/>
      <c r="AV331" s="30"/>
      <c r="AW331" s="30"/>
      <c r="AX331" s="30"/>
      <c r="AY331" s="30"/>
      <c r="AZ331" s="30"/>
      <c r="BA331" s="30"/>
      <c r="BB331" s="30"/>
      <c r="BC331" s="33"/>
      <c r="BD331" s="130"/>
      <c r="BE331" s="33"/>
      <c r="BF331" s="33"/>
      <c r="BG331" s="33"/>
      <c r="BH331" s="33"/>
      <c r="BI331" s="33"/>
      <c r="BJ331" s="33"/>
      <c r="BK331" s="33"/>
      <c r="BL331" s="33"/>
      <c r="BM331" s="33"/>
      <c r="BN331" s="33"/>
      <c r="BO331" s="33"/>
      <c r="BP331" s="33"/>
      <c r="BQ331" s="35"/>
      <c r="BR331" s="131"/>
      <c r="BS331" s="132"/>
      <c r="BT331" s="133"/>
      <c r="BU331" s="39"/>
      <c r="BV331" s="41"/>
      <c r="BW331" s="41"/>
      <c r="BX331" s="41"/>
      <c r="BY331" s="41"/>
      <c r="BZ331" s="41"/>
      <c r="CA331" s="104"/>
      <c r="CB331" s="104"/>
      <c r="CC331" s="104"/>
      <c r="CD331" s="104"/>
      <c r="CE331" s="104"/>
      <c r="CF331" s="104"/>
      <c r="CG331" s="104"/>
      <c r="CH331" s="104"/>
      <c r="CI331" s="104"/>
      <c r="CJ331" s="41"/>
      <c r="CK331" s="41"/>
      <c r="CL331" s="41"/>
      <c r="CM331" s="29"/>
      <c r="CN331" s="30"/>
      <c r="CQ331" s="81"/>
      <c r="CR331" s="81"/>
      <c r="CY331" s="126"/>
      <c r="CZ331" s="126"/>
      <c r="DB331" s="126"/>
      <c r="DC331" s="126"/>
      <c r="DE331" s="48"/>
      <c r="DG331" s="48"/>
      <c r="DI331" s="48"/>
      <c r="DK331" s="48"/>
      <c r="DM331" s="48"/>
      <c r="DO331" s="48"/>
      <c r="DQ331" s="48"/>
      <c r="DS331" s="48"/>
      <c r="DU331" s="48"/>
      <c r="DW331" s="48"/>
      <c r="DY331" s="48"/>
      <c r="EA331" s="48"/>
      <c r="EB331" s="81"/>
      <c r="EC331" s="48"/>
      <c r="EE331" s="48"/>
      <c r="EG331" s="48"/>
      <c r="EH331" s="81"/>
      <c r="EI331" s="48"/>
      <c r="EJ331" s="48"/>
      <c r="EK331" s="48"/>
      <c r="EL331" s="48"/>
      <c r="EM331" s="48"/>
      <c r="EN331" s="48"/>
      <c r="EO331" s="48"/>
      <c r="EP331" s="48"/>
      <c r="EQ331" s="48"/>
      <c r="ER331" s="48"/>
      <c r="ES331" s="48"/>
      <c r="ET331" s="48"/>
      <c r="EU331" s="48"/>
      <c r="EV331" s="48"/>
      <c r="EW331" s="48"/>
      <c r="EX331" s="48"/>
      <c r="EY331" s="48"/>
      <c r="EZ331" s="48"/>
      <c r="FA331" s="48"/>
      <c r="FB331" s="48"/>
      <c r="FC331" s="48"/>
      <c r="FD331" s="48"/>
      <c r="FE331" s="48"/>
      <c r="FF331" s="48"/>
      <c r="FG331" s="48"/>
      <c r="FH331" s="48"/>
      <c r="FI331" s="48"/>
      <c r="FJ331" s="48"/>
      <c r="FK331" s="48"/>
      <c r="FL331" s="48"/>
      <c r="FM331" s="48"/>
      <c r="FN331" s="48"/>
      <c r="FO331" s="48"/>
      <c r="FP331" s="48"/>
      <c r="FQ331" s="48"/>
      <c r="FR331" s="48"/>
      <c r="FS331" s="48"/>
      <c r="FT331" s="48"/>
      <c r="FU331" s="48"/>
      <c r="FV331" s="48"/>
      <c r="FW331" s="48"/>
      <c r="FX331" s="48"/>
      <c r="FY331" s="48"/>
      <c r="FZ331" s="48"/>
      <c r="GA331" s="48"/>
      <c r="GB331" s="48"/>
      <c r="GC331" s="48"/>
      <c r="GD331" s="48"/>
      <c r="GE331" s="48"/>
      <c r="GF331" s="48"/>
      <c r="GG331" s="48"/>
      <c r="GH331" s="2"/>
      <c r="GI331" s="2"/>
      <c r="GJ331" s="2"/>
      <c r="GK331" s="2"/>
      <c r="GL331" s="2"/>
      <c r="GM331" s="2"/>
    </row>
    <row r="332" ht="15.75" customHeight="1">
      <c r="A332" s="1"/>
      <c r="F332" s="2"/>
      <c r="G332" s="48"/>
      <c r="N332" s="29"/>
      <c r="O332" s="30"/>
      <c r="P332" s="30"/>
      <c r="Q332" s="30"/>
      <c r="R332" s="30"/>
      <c r="S332" s="30"/>
      <c r="T332" s="30"/>
      <c r="U332" s="30"/>
      <c r="V332" s="30"/>
      <c r="W332" s="30"/>
      <c r="X332" s="30"/>
      <c r="Y332" s="30"/>
      <c r="Z332" s="30"/>
      <c r="AA332" s="30"/>
      <c r="AB332" s="30"/>
      <c r="AC332" s="30"/>
      <c r="AD332" s="30"/>
      <c r="AE332" s="30"/>
      <c r="AF332" s="30"/>
      <c r="AG332" s="30"/>
      <c r="AH332" s="33"/>
      <c r="AI332" s="29"/>
      <c r="AJ332" s="30"/>
      <c r="AK332" s="30"/>
      <c r="AL332" s="30"/>
      <c r="AM332" s="30"/>
      <c r="AN332" s="30"/>
      <c r="AO332" s="30"/>
      <c r="AP332" s="30"/>
      <c r="AQ332" s="30"/>
      <c r="AR332" s="30"/>
      <c r="AS332" s="30"/>
      <c r="AT332" s="30"/>
      <c r="AU332" s="30"/>
      <c r="AV332" s="30"/>
      <c r="AW332" s="30"/>
      <c r="AX332" s="30"/>
      <c r="AY332" s="30"/>
      <c r="AZ332" s="30"/>
      <c r="BA332" s="30"/>
      <c r="BB332" s="30"/>
      <c r="BC332" s="33"/>
      <c r="BD332" s="130"/>
      <c r="BE332" s="33"/>
      <c r="BF332" s="33"/>
      <c r="BG332" s="33"/>
      <c r="BH332" s="33"/>
      <c r="BI332" s="33"/>
      <c r="BJ332" s="33"/>
      <c r="BK332" s="33"/>
      <c r="BL332" s="33"/>
      <c r="BM332" s="33"/>
      <c r="BN332" s="33"/>
      <c r="BO332" s="33"/>
      <c r="BP332" s="33"/>
      <c r="BQ332" s="35"/>
      <c r="BR332" s="131"/>
      <c r="BS332" s="132"/>
      <c r="BT332" s="133"/>
      <c r="BU332" s="39"/>
      <c r="BV332" s="41"/>
      <c r="BW332" s="41"/>
      <c r="BX332" s="41"/>
      <c r="BY332" s="41"/>
      <c r="BZ332" s="41"/>
      <c r="CA332" s="104"/>
      <c r="CB332" s="104"/>
      <c r="CC332" s="104"/>
      <c r="CD332" s="104"/>
      <c r="CE332" s="104"/>
      <c r="CF332" s="104"/>
      <c r="CG332" s="104"/>
      <c r="CH332" s="104"/>
      <c r="CI332" s="104"/>
      <c r="CJ332" s="41"/>
      <c r="CK332" s="41"/>
      <c r="CL332" s="41"/>
      <c r="CM332" s="29"/>
      <c r="CN332" s="30"/>
      <c r="CQ332" s="81"/>
      <c r="CR332" s="81"/>
      <c r="CY332" s="126"/>
      <c r="CZ332" s="126"/>
      <c r="DB332" s="126"/>
      <c r="DC332" s="126"/>
      <c r="DE332" s="48"/>
      <c r="DG332" s="48"/>
      <c r="DI332" s="48"/>
      <c r="DK332" s="48"/>
      <c r="DM332" s="48"/>
      <c r="DO332" s="48"/>
      <c r="DQ332" s="48"/>
      <c r="DS332" s="48"/>
      <c r="DU332" s="48"/>
      <c r="DW332" s="48"/>
      <c r="DY332" s="48"/>
      <c r="EA332" s="48"/>
      <c r="EB332" s="81"/>
      <c r="EC332" s="48"/>
      <c r="EE332" s="48"/>
      <c r="EG332" s="48"/>
      <c r="EH332" s="81"/>
      <c r="EI332" s="48"/>
      <c r="EJ332" s="48"/>
      <c r="EK332" s="48"/>
      <c r="EL332" s="48"/>
      <c r="EM332" s="48"/>
      <c r="EN332" s="48"/>
      <c r="EO332" s="48"/>
      <c r="EP332" s="48"/>
      <c r="EQ332" s="48"/>
      <c r="ER332" s="48"/>
      <c r="ES332" s="48"/>
      <c r="ET332" s="48"/>
      <c r="EU332" s="48"/>
      <c r="EV332" s="48"/>
      <c r="EW332" s="48"/>
      <c r="EX332" s="48"/>
      <c r="EY332" s="48"/>
      <c r="EZ332" s="48"/>
      <c r="FA332" s="48"/>
      <c r="FB332" s="48"/>
      <c r="FC332" s="48"/>
      <c r="FD332" s="48"/>
      <c r="FE332" s="48"/>
      <c r="FF332" s="48"/>
      <c r="FG332" s="48"/>
      <c r="FH332" s="48"/>
      <c r="FI332" s="48"/>
      <c r="FJ332" s="48"/>
      <c r="FK332" s="48"/>
      <c r="FL332" s="48"/>
      <c r="FM332" s="48"/>
      <c r="FN332" s="48"/>
      <c r="FO332" s="48"/>
      <c r="FP332" s="48"/>
      <c r="FQ332" s="48"/>
      <c r="FR332" s="48"/>
      <c r="FS332" s="48"/>
      <c r="FT332" s="48"/>
      <c r="FU332" s="48"/>
      <c r="FV332" s="48"/>
      <c r="FW332" s="48"/>
      <c r="FX332" s="48"/>
      <c r="FY332" s="48"/>
      <c r="FZ332" s="48"/>
      <c r="GA332" s="48"/>
      <c r="GB332" s="48"/>
      <c r="GC332" s="48"/>
      <c r="GD332" s="48"/>
      <c r="GE332" s="48"/>
      <c r="GF332" s="48"/>
      <c r="GG332" s="48"/>
      <c r="GH332" s="2"/>
      <c r="GI332" s="2"/>
      <c r="GJ332" s="2"/>
      <c r="GK332" s="2"/>
      <c r="GL332" s="2"/>
      <c r="GM332" s="2"/>
    </row>
    <row r="333" ht="15.75" customHeight="1">
      <c r="A333" s="1"/>
      <c r="F333" s="2"/>
      <c r="G333" s="48"/>
      <c r="N333" s="29"/>
      <c r="O333" s="30"/>
      <c r="P333" s="30"/>
      <c r="Q333" s="30"/>
      <c r="R333" s="30"/>
      <c r="S333" s="30"/>
      <c r="T333" s="30"/>
      <c r="U333" s="30"/>
      <c r="V333" s="30"/>
      <c r="W333" s="30"/>
      <c r="X333" s="30"/>
      <c r="Y333" s="30"/>
      <c r="Z333" s="30"/>
      <c r="AA333" s="30"/>
      <c r="AB333" s="30"/>
      <c r="AC333" s="30"/>
      <c r="AD333" s="30"/>
      <c r="AE333" s="30"/>
      <c r="AF333" s="30"/>
      <c r="AG333" s="30"/>
      <c r="AH333" s="33"/>
      <c r="AI333" s="29"/>
      <c r="AJ333" s="30"/>
      <c r="AK333" s="30"/>
      <c r="AL333" s="30"/>
      <c r="AM333" s="30"/>
      <c r="AN333" s="30"/>
      <c r="AO333" s="30"/>
      <c r="AP333" s="30"/>
      <c r="AQ333" s="30"/>
      <c r="AR333" s="30"/>
      <c r="AS333" s="30"/>
      <c r="AT333" s="30"/>
      <c r="AU333" s="30"/>
      <c r="AV333" s="30"/>
      <c r="AW333" s="30"/>
      <c r="AX333" s="30"/>
      <c r="AY333" s="30"/>
      <c r="AZ333" s="30"/>
      <c r="BA333" s="30"/>
      <c r="BB333" s="30"/>
      <c r="BC333" s="33"/>
      <c r="BD333" s="130"/>
      <c r="BE333" s="33"/>
      <c r="BF333" s="33"/>
      <c r="BG333" s="33"/>
      <c r="BH333" s="33"/>
      <c r="BI333" s="33"/>
      <c r="BJ333" s="33"/>
      <c r="BK333" s="33"/>
      <c r="BL333" s="33"/>
      <c r="BM333" s="33"/>
      <c r="BN333" s="33"/>
      <c r="BO333" s="33"/>
      <c r="BP333" s="33"/>
      <c r="BQ333" s="35"/>
      <c r="BR333" s="131"/>
      <c r="BS333" s="132"/>
      <c r="BT333" s="133"/>
      <c r="BU333" s="39"/>
      <c r="BV333" s="41"/>
      <c r="BW333" s="41"/>
      <c r="BX333" s="41"/>
      <c r="BY333" s="41"/>
      <c r="BZ333" s="41"/>
      <c r="CA333" s="104"/>
      <c r="CB333" s="104"/>
      <c r="CC333" s="104"/>
      <c r="CD333" s="104"/>
      <c r="CE333" s="104"/>
      <c r="CF333" s="104"/>
      <c r="CG333" s="104"/>
      <c r="CH333" s="104"/>
      <c r="CI333" s="104"/>
      <c r="CJ333" s="41"/>
      <c r="CK333" s="41"/>
      <c r="CL333" s="41"/>
      <c r="CM333" s="29"/>
      <c r="CN333" s="30"/>
      <c r="CQ333" s="81"/>
      <c r="CR333" s="81"/>
      <c r="CY333" s="126"/>
      <c r="CZ333" s="126"/>
      <c r="DB333" s="126"/>
      <c r="DC333" s="126"/>
      <c r="DE333" s="48"/>
      <c r="DG333" s="48"/>
      <c r="DI333" s="48"/>
      <c r="DK333" s="48"/>
      <c r="DM333" s="48"/>
      <c r="DO333" s="48"/>
      <c r="DQ333" s="48"/>
      <c r="DS333" s="48"/>
      <c r="DU333" s="48"/>
      <c r="DW333" s="48"/>
      <c r="DY333" s="48"/>
      <c r="EA333" s="48"/>
      <c r="EB333" s="81"/>
      <c r="EC333" s="48"/>
      <c r="EE333" s="48"/>
      <c r="EG333" s="48"/>
      <c r="EH333" s="81"/>
      <c r="EI333" s="48"/>
      <c r="EJ333" s="48"/>
      <c r="EK333" s="48"/>
      <c r="EL333" s="48"/>
      <c r="EM333" s="48"/>
      <c r="EN333" s="48"/>
      <c r="EO333" s="48"/>
      <c r="EP333" s="48"/>
      <c r="EQ333" s="48"/>
      <c r="ER333" s="48"/>
      <c r="ES333" s="48"/>
      <c r="ET333" s="48"/>
      <c r="EU333" s="48"/>
      <c r="EV333" s="48"/>
      <c r="EW333" s="48"/>
      <c r="EX333" s="48"/>
      <c r="EY333" s="48"/>
      <c r="EZ333" s="48"/>
      <c r="FA333" s="48"/>
      <c r="FB333" s="48"/>
      <c r="FC333" s="48"/>
      <c r="FD333" s="48"/>
      <c r="FE333" s="48"/>
      <c r="FF333" s="48"/>
      <c r="FG333" s="48"/>
      <c r="FH333" s="48"/>
      <c r="FI333" s="48"/>
      <c r="FJ333" s="48"/>
      <c r="FK333" s="48"/>
      <c r="FL333" s="48"/>
      <c r="FM333" s="48"/>
      <c r="FN333" s="48"/>
      <c r="FO333" s="48"/>
      <c r="FP333" s="48"/>
      <c r="FQ333" s="48"/>
      <c r="FR333" s="48"/>
      <c r="FS333" s="48"/>
      <c r="FT333" s="48"/>
      <c r="FU333" s="48"/>
      <c r="FV333" s="48"/>
      <c r="FW333" s="48"/>
      <c r="FX333" s="48"/>
      <c r="FY333" s="48"/>
      <c r="FZ333" s="48"/>
      <c r="GA333" s="48"/>
      <c r="GB333" s="48"/>
      <c r="GC333" s="48"/>
      <c r="GD333" s="48"/>
      <c r="GE333" s="48"/>
      <c r="GF333" s="48"/>
      <c r="GG333" s="48"/>
      <c r="GH333" s="2"/>
      <c r="GI333" s="2"/>
      <c r="GJ333" s="2"/>
      <c r="GK333" s="2"/>
      <c r="GL333" s="2"/>
      <c r="GM333" s="2"/>
    </row>
    <row r="334" ht="15.75" customHeight="1">
      <c r="A334" s="1"/>
      <c r="F334" s="2"/>
      <c r="G334" s="48"/>
      <c r="N334" s="29"/>
      <c r="O334" s="30"/>
      <c r="P334" s="30"/>
      <c r="Q334" s="30"/>
      <c r="R334" s="30"/>
      <c r="S334" s="30"/>
      <c r="T334" s="30"/>
      <c r="U334" s="30"/>
      <c r="V334" s="30"/>
      <c r="W334" s="30"/>
      <c r="X334" s="30"/>
      <c r="Y334" s="30"/>
      <c r="Z334" s="30"/>
      <c r="AA334" s="30"/>
      <c r="AB334" s="30"/>
      <c r="AC334" s="30"/>
      <c r="AD334" s="30"/>
      <c r="AE334" s="30"/>
      <c r="AF334" s="30"/>
      <c r="AG334" s="30"/>
      <c r="AH334" s="33"/>
      <c r="AI334" s="29"/>
      <c r="AJ334" s="30"/>
      <c r="AK334" s="30"/>
      <c r="AL334" s="30"/>
      <c r="AM334" s="30"/>
      <c r="AN334" s="30"/>
      <c r="AO334" s="30"/>
      <c r="AP334" s="30"/>
      <c r="AQ334" s="30"/>
      <c r="AR334" s="30"/>
      <c r="AS334" s="30"/>
      <c r="AT334" s="30"/>
      <c r="AU334" s="30"/>
      <c r="AV334" s="30"/>
      <c r="AW334" s="30"/>
      <c r="AX334" s="30"/>
      <c r="AY334" s="30"/>
      <c r="AZ334" s="30"/>
      <c r="BA334" s="30"/>
      <c r="BB334" s="30"/>
      <c r="BC334" s="33"/>
      <c r="BD334" s="130"/>
      <c r="BE334" s="33"/>
      <c r="BF334" s="33"/>
      <c r="BG334" s="33"/>
      <c r="BH334" s="33"/>
      <c r="BI334" s="33"/>
      <c r="BJ334" s="33"/>
      <c r="BK334" s="33"/>
      <c r="BL334" s="33"/>
      <c r="BM334" s="33"/>
      <c r="BN334" s="33"/>
      <c r="BO334" s="33"/>
      <c r="BP334" s="33"/>
      <c r="BQ334" s="35"/>
      <c r="BR334" s="131"/>
      <c r="BS334" s="132"/>
      <c r="BT334" s="133"/>
      <c r="BU334" s="39"/>
      <c r="BV334" s="41"/>
      <c r="BW334" s="41"/>
      <c r="BX334" s="41"/>
      <c r="BY334" s="41"/>
      <c r="BZ334" s="41"/>
      <c r="CA334" s="104"/>
      <c r="CB334" s="104"/>
      <c r="CC334" s="104"/>
      <c r="CD334" s="104"/>
      <c r="CE334" s="104"/>
      <c r="CF334" s="104"/>
      <c r="CG334" s="104"/>
      <c r="CH334" s="104"/>
      <c r="CI334" s="104"/>
      <c r="CJ334" s="41"/>
      <c r="CK334" s="41"/>
      <c r="CL334" s="41"/>
      <c r="CM334" s="29"/>
      <c r="CN334" s="30"/>
      <c r="CQ334" s="81"/>
      <c r="CR334" s="81"/>
      <c r="CY334" s="126"/>
      <c r="CZ334" s="126"/>
      <c r="DB334" s="126"/>
      <c r="DC334" s="126"/>
      <c r="DE334" s="48"/>
      <c r="DG334" s="48"/>
      <c r="DI334" s="48"/>
      <c r="DK334" s="48"/>
      <c r="DM334" s="48"/>
      <c r="DO334" s="48"/>
      <c r="DQ334" s="48"/>
      <c r="DS334" s="48"/>
      <c r="DU334" s="48"/>
      <c r="DW334" s="48"/>
      <c r="DY334" s="48"/>
      <c r="EA334" s="48"/>
      <c r="EB334" s="81"/>
      <c r="EC334" s="48"/>
      <c r="EE334" s="48"/>
      <c r="EG334" s="48"/>
      <c r="EH334" s="81"/>
      <c r="EI334" s="48"/>
      <c r="EJ334" s="48"/>
      <c r="EK334" s="48"/>
      <c r="EL334" s="48"/>
      <c r="EM334" s="48"/>
      <c r="EN334" s="48"/>
      <c r="EO334" s="48"/>
      <c r="EP334" s="48"/>
      <c r="EQ334" s="48"/>
      <c r="ER334" s="48"/>
      <c r="ES334" s="48"/>
      <c r="ET334" s="48"/>
      <c r="EU334" s="48"/>
      <c r="EV334" s="48"/>
      <c r="EW334" s="48"/>
      <c r="EX334" s="48"/>
      <c r="EY334" s="48"/>
      <c r="EZ334" s="48"/>
      <c r="FA334" s="48"/>
      <c r="FB334" s="48"/>
      <c r="FC334" s="48"/>
      <c r="FD334" s="48"/>
      <c r="FE334" s="48"/>
      <c r="FF334" s="48"/>
      <c r="FG334" s="48"/>
      <c r="FH334" s="48"/>
      <c r="FI334" s="48"/>
      <c r="FJ334" s="48"/>
      <c r="FK334" s="48"/>
      <c r="FL334" s="48"/>
      <c r="FM334" s="48"/>
      <c r="FN334" s="48"/>
      <c r="FO334" s="48"/>
      <c r="FP334" s="48"/>
      <c r="FQ334" s="48"/>
      <c r="FR334" s="48"/>
      <c r="FS334" s="48"/>
      <c r="FT334" s="48"/>
      <c r="FU334" s="48"/>
      <c r="FV334" s="48"/>
      <c r="FW334" s="48"/>
      <c r="FX334" s="48"/>
      <c r="FY334" s="48"/>
      <c r="FZ334" s="48"/>
      <c r="GA334" s="48"/>
      <c r="GB334" s="48"/>
      <c r="GC334" s="48"/>
      <c r="GD334" s="48"/>
      <c r="GE334" s="48"/>
      <c r="GF334" s="48"/>
      <c r="GG334" s="48"/>
      <c r="GH334" s="2"/>
      <c r="GI334" s="2"/>
      <c r="GJ334" s="2"/>
      <c r="GK334" s="2"/>
      <c r="GL334" s="2"/>
      <c r="GM334" s="2"/>
    </row>
    <row r="335" ht="15.75" customHeight="1">
      <c r="A335" s="1"/>
      <c r="F335" s="2"/>
      <c r="G335" s="48"/>
      <c r="N335" s="29"/>
      <c r="O335" s="30"/>
      <c r="P335" s="30"/>
      <c r="Q335" s="30"/>
      <c r="R335" s="30"/>
      <c r="S335" s="30"/>
      <c r="T335" s="30"/>
      <c r="U335" s="30"/>
      <c r="V335" s="30"/>
      <c r="W335" s="30"/>
      <c r="X335" s="30"/>
      <c r="Y335" s="30"/>
      <c r="Z335" s="30"/>
      <c r="AA335" s="30"/>
      <c r="AB335" s="30"/>
      <c r="AC335" s="30"/>
      <c r="AD335" s="30"/>
      <c r="AE335" s="30"/>
      <c r="AF335" s="30"/>
      <c r="AG335" s="30"/>
      <c r="AH335" s="33"/>
      <c r="AI335" s="29"/>
      <c r="AJ335" s="30"/>
      <c r="AK335" s="30"/>
      <c r="AL335" s="30"/>
      <c r="AM335" s="30"/>
      <c r="AN335" s="30"/>
      <c r="AO335" s="30"/>
      <c r="AP335" s="30"/>
      <c r="AQ335" s="30"/>
      <c r="AR335" s="30"/>
      <c r="AS335" s="30"/>
      <c r="AT335" s="30"/>
      <c r="AU335" s="30"/>
      <c r="AV335" s="30"/>
      <c r="AW335" s="30"/>
      <c r="AX335" s="30"/>
      <c r="AY335" s="30"/>
      <c r="AZ335" s="30"/>
      <c r="BA335" s="30"/>
      <c r="BB335" s="30"/>
      <c r="BC335" s="33"/>
      <c r="BD335" s="130"/>
      <c r="BE335" s="33"/>
      <c r="BF335" s="33"/>
      <c r="BG335" s="33"/>
      <c r="BH335" s="33"/>
      <c r="BI335" s="33"/>
      <c r="BJ335" s="33"/>
      <c r="BK335" s="33"/>
      <c r="BL335" s="33"/>
      <c r="BM335" s="33"/>
      <c r="BN335" s="33"/>
      <c r="BO335" s="33"/>
      <c r="BP335" s="33"/>
      <c r="BQ335" s="35"/>
      <c r="BR335" s="131"/>
      <c r="BS335" s="132"/>
      <c r="BT335" s="133"/>
      <c r="BU335" s="39"/>
      <c r="BV335" s="41"/>
      <c r="BW335" s="41"/>
      <c r="BX335" s="41"/>
      <c r="BY335" s="41"/>
      <c r="BZ335" s="41"/>
      <c r="CA335" s="104"/>
      <c r="CB335" s="104"/>
      <c r="CC335" s="104"/>
      <c r="CD335" s="104"/>
      <c r="CE335" s="104"/>
      <c r="CF335" s="104"/>
      <c r="CG335" s="104"/>
      <c r="CH335" s="104"/>
      <c r="CI335" s="104"/>
      <c r="CJ335" s="41"/>
      <c r="CK335" s="41"/>
      <c r="CL335" s="41"/>
      <c r="CM335" s="29"/>
      <c r="CN335" s="30"/>
      <c r="CQ335" s="81"/>
      <c r="CR335" s="81"/>
      <c r="CY335" s="126"/>
      <c r="CZ335" s="126"/>
      <c r="DB335" s="126"/>
      <c r="DC335" s="126"/>
      <c r="DE335" s="48"/>
      <c r="DG335" s="48"/>
      <c r="DI335" s="48"/>
      <c r="DK335" s="48"/>
      <c r="DM335" s="48"/>
      <c r="DO335" s="48"/>
      <c r="DQ335" s="48"/>
      <c r="DS335" s="48"/>
      <c r="DU335" s="48"/>
      <c r="DW335" s="48"/>
      <c r="DY335" s="48"/>
      <c r="EA335" s="48"/>
      <c r="EB335" s="81"/>
      <c r="EC335" s="48"/>
      <c r="EE335" s="48"/>
      <c r="EG335" s="48"/>
      <c r="EH335" s="81"/>
      <c r="EI335" s="48"/>
      <c r="EJ335" s="48"/>
      <c r="EK335" s="48"/>
      <c r="EL335" s="48"/>
      <c r="EM335" s="48"/>
      <c r="EN335" s="48"/>
      <c r="EO335" s="48"/>
      <c r="EP335" s="48"/>
      <c r="EQ335" s="48"/>
      <c r="ER335" s="48"/>
      <c r="ES335" s="48"/>
      <c r="ET335" s="48"/>
      <c r="EU335" s="48"/>
      <c r="EV335" s="48"/>
      <c r="EW335" s="48"/>
      <c r="EX335" s="48"/>
      <c r="EY335" s="48"/>
      <c r="EZ335" s="48"/>
      <c r="FA335" s="48"/>
      <c r="FB335" s="48"/>
      <c r="FC335" s="48"/>
      <c r="FD335" s="48"/>
      <c r="FE335" s="48"/>
      <c r="FF335" s="48"/>
      <c r="FG335" s="48"/>
      <c r="FH335" s="48"/>
      <c r="FI335" s="48"/>
      <c r="FJ335" s="48"/>
      <c r="FK335" s="48"/>
      <c r="FL335" s="48"/>
      <c r="FM335" s="48"/>
      <c r="FN335" s="48"/>
      <c r="FO335" s="48"/>
      <c r="FP335" s="48"/>
      <c r="FQ335" s="48"/>
      <c r="FR335" s="48"/>
      <c r="FS335" s="48"/>
      <c r="FT335" s="48"/>
      <c r="FU335" s="48"/>
      <c r="FV335" s="48"/>
      <c r="FW335" s="48"/>
      <c r="FX335" s="48"/>
      <c r="FY335" s="48"/>
      <c r="FZ335" s="48"/>
      <c r="GA335" s="48"/>
      <c r="GB335" s="48"/>
      <c r="GC335" s="48"/>
      <c r="GD335" s="48"/>
      <c r="GE335" s="48"/>
      <c r="GF335" s="48"/>
      <c r="GG335" s="48"/>
      <c r="GH335" s="2"/>
      <c r="GI335" s="2"/>
      <c r="GJ335" s="2"/>
      <c r="GK335" s="2"/>
      <c r="GL335" s="2"/>
      <c r="GM335" s="2"/>
    </row>
    <row r="336" ht="15.75" customHeight="1">
      <c r="A336" s="1"/>
      <c r="F336" s="2"/>
      <c r="G336" s="48"/>
      <c r="N336" s="29"/>
      <c r="O336" s="30"/>
      <c r="P336" s="30"/>
      <c r="Q336" s="30"/>
      <c r="R336" s="30"/>
      <c r="S336" s="30"/>
      <c r="T336" s="30"/>
      <c r="U336" s="30"/>
      <c r="V336" s="30"/>
      <c r="W336" s="30"/>
      <c r="X336" s="30"/>
      <c r="Y336" s="30"/>
      <c r="Z336" s="30"/>
      <c r="AA336" s="30"/>
      <c r="AB336" s="30"/>
      <c r="AC336" s="30"/>
      <c r="AD336" s="30"/>
      <c r="AE336" s="30"/>
      <c r="AF336" s="30"/>
      <c r="AG336" s="30"/>
      <c r="AH336" s="33"/>
      <c r="AI336" s="29"/>
      <c r="AJ336" s="30"/>
      <c r="AK336" s="30"/>
      <c r="AL336" s="30"/>
      <c r="AM336" s="30"/>
      <c r="AN336" s="30"/>
      <c r="AO336" s="30"/>
      <c r="AP336" s="30"/>
      <c r="AQ336" s="30"/>
      <c r="AR336" s="30"/>
      <c r="AS336" s="30"/>
      <c r="AT336" s="30"/>
      <c r="AU336" s="30"/>
      <c r="AV336" s="30"/>
      <c r="AW336" s="30"/>
      <c r="AX336" s="30"/>
      <c r="AY336" s="30"/>
      <c r="AZ336" s="30"/>
      <c r="BA336" s="30"/>
      <c r="BB336" s="30"/>
      <c r="BC336" s="33"/>
      <c r="BD336" s="130"/>
      <c r="BE336" s="33"/>
      <c r="BF336" s="33"/>
      <c r="BG336" s="33"/>
      <c r="BH336" s="33"/>
      <c r="BI336" s="33"/>
      <c r="BJ336" s="33"/>
      <c r="BK336" s="33"/>
      <c r="BL336" s="33"/>
      <c r="BM336" s="33"/>
      <c r="BN336" s="33"/>
      <c r="BO336" s="33"/>
      <c r="BP336" s="33"/>
      <c r="BQ336" s="35"/>
      <c r="BR336" s="131"/>
      <c r="BS336" s="132"/>
      <c r="BT336" s="133"/>
      <c r="BU336" s="39"/>
      <c r="BV336" s="41"/>
      <c r="BW336" s="41"/>
      <c r="BX336" s="41"/>
      <c r="BY336" s="41"/>
      <c r="BZ336" s="41"/>
      <c r="CA336" s="104"/>
      <c r="CB336" s="104"/>
      <c r="CC336" s="104"/>
      <c r="CD336" s="104"/>
      <c r="CE336" s="104"/>
      <c r="CF336" s="104"/>
      <c r="CG336" s="104"/>
      <c r="CH336" s="104"/>
      <c r="CI336" s="104"/>
      <c r="CJ336" s="41"/>
      <c r="CK336" s="41"/>
      <c r="CL336" s="41"/>
      <c r="CM336" s="29"/>
      <c r="CN336" s="30"/>
      <c r="CQ336" s="81"/>
      <c r="CR336" s="81"/>
      <c r="CY336" s="126"/>
      <c r="CZ336" s="126"/>
      <c r="DB336" s="126"/>
      <c r="DC336" s="126"/>
      <c r="DE336" s="48"/>
      <c r="DG336" s="48"/>
      <c r="DI336" s="48"/>
      <c r="DK336" s="48"/>
      <c r="DM336" s="48"/>
      <c r="DO336" s="48"/>
      <c r="DQ336" s="48"/>
      <c r="DS336" s="48"/>
      <c r="DU336" s="48"/>
      <c r="DW336" s="48"/>
      <c r="DY336" s="48"/>
      <c r="EA336" s="48"/>
      <c r="EB336" s="81"/>
      <c r="EC336" s="48"/>
      <c r="EE336" s="48"/>
      <c r="EG336" s="48"/>
      <c r="EH336" s="81"/>
      <c r="EI336" s="48"/>
      <c r="EJ336" s="48"/>
      <c r="EK336" s="48"/>
      <c r="EL336" s="48"/>
      <c r="EM336" s="48"/>
      <c r="EN336" s="48"/>
      <c r="EO336" s="48"/>
      <c r="EP336" s="48"/>
      <c r="EQ336" s="48"/>
      <c r="ER336" s="48"/>
      <c r="ES336" s="48"/>
      <c r="ET336" s="48"/>
      <c r="EU336" s="48"/>
      <c r="EV336" s="48"/>
      <c r="EW336" s="48"/>
      <c r="EX336" s="48"/>
      <c r="EY336" s="48"/>
      <c r="EZ336" s="48"/>
      <c r="FA336" s="48"/>
      <c r="FB336" s="48"/>
      <c r="FC336" s="48"/>
      <c r="FD336" s="48"/>
      <c r="FE336" s="48"/>
      <c r="FF336" s="48"/>
      <c r="FG336" s="48"/>
      <c r="FH336" s="48"/>
      <c r="FI336" s="48"/>
      <c r="FJ336" s="48"/>
      <c r="FK336" s="48"/>
      <c r="FL336" s="48"/>
      <c r="FM336" s="48"/>
      <c r="FN336" s="48"/>
      <c r="FO336" s="48"/>
      <c r="FP336" s="48"/>
      <c r="FQ336" s="48"/>
      <c r="FR336" s="48"/>
      <c r="FS336" s="48"/>
      <c r="FT336" s="48"/>
      <c r="FU336" s="48"/>
      <c r="FV336" s="48"/>
      <c r="FW336" s="48"/>
      <c r="FX336" s="48"/>
      <c r="FY336" s="48"/>
      <c r="FZ336" s="48"/>
      <c r="GA336" s="48"/>
      <c r="GB336" s="48"/>
      <c r="GC336" s="48"/>
      <c r="GD336" s="48"/>
      <c r="GE336" s="48"/>
      <c r="GF336" s="48"/>
      <c r="GG336" s="48"/>
      <c r="GH336" s="2"/>
      <c r="GI336" s="2"/>
      <c r="GJ336" s="2"/>
      <c r="GK336" s="2"/>
      <c r="GL336" s="2"/>
      <c r="GM336" s="2"/>
    </row>
    <row r="337" ht="15.75" customHeight="1">
      <c r="A337" s="1"/>
      <c r="F337" s="2"/>
      <c r="G337" s="48"/>
      <c r="N337" s="29"/>
      <c r="O337" s="30"/>
      <c r="P337" s="30"/>
      <c r="Q337" s="30"/>
      <c r="R337" s="30"/>
      <c r="S337" s="30"/>
      <c r="T337" s="30"/>
      <c r="U337" s="30"/>
      <c r="V337" s="30"/>
      <c r="W337" s="30"/>
      <c r="X337" s="30"/>
      <c r="Y337" s="30"/>
      <c r="Z337" s="30"/>
      <c r="AA337" s="30"/>
      <c r="AB337" s="30"/>
      <c r="AC337" s="30"/>
      <c r="AD337" s="30"/>
      <c r="AE337" s="30"/>
      <c r="AF337" s="30"/>
      <c r="AG337" s="30"/>
      <c r="AH337" s="33"/>
      <c r="AI337" s="29"/>
      <c r="AJ337" s="30"/>
      <c r="AK337" s="30"/>
      <c r="AL337" s="30"/>
      <c r="AM337" s="30"/>
      <c r="AN337" s="30"/>
      <c r="AO337" s="30"/>
      <c r="AP337" s="30"/>
      <c r="AQ337" s="30"/>
      <c r="AR337" s="30"/>
      <c r="AS337" s="30"/>
      <c r="AT337" s="30"/>
      <c r="AU337" s="30"/>
      <c r="AV337" s="30"/>
      <c r="AW337" s="30"/>
      <c r="AX337" s="30"/>
      <c r="AY337" s="30"/>
      <c r="AZ337" s="30"/>
      <c r="BA337" s="30"/>
      <c r="BB337" s="30"/>
      <c r="BC337" s="33"/>
      <c r="BD337" s="130"/>
      <c r="BE337" s="33"/>
      <c r="BF337" s="33"/>
      <c r="BG337" s="33"/>
      <c r="BH337" s="33"/>
      <c r="BI337" s="33"/>
      <c r="BJ337" s="33"/>
      <c r="BK337" s="33"/>
      <c r="BL337" s="33"/>
      <c r="BM337" s="33"/>
      <c r="BN337" s="33"/>
      <c r="BO337" s="33"/>
      <c r="BP337" s="33"/>
      <c r="BQ337" s="35"/>
      <c r="BR337" s="131"/>
      <c r="BS337" s="132"/>
      <c r="BT337" s="133"/>
      <c r="BU337" s="39"/>
      <c r="BV337" s="41"/>
      <c r="BW337" s="41"/>
      <c r="BX337" s="41"/>
      <c r="BY337" s="41"/>
      <c r="BZ337" s="41"/>
      <c r="CA337" s="104"/>
      <c r="CB337" s="104"/>
      <c r="CC337" s="104"/>
      <c r="CD337" s="104"/>
      <c r="CE337" s="104"/>
      <c r="CF337" s="104"/>
      <c r="CG337" s="104"/>
      <c r="CH337" s="104"/>
      <c r="CI337" s="104"/>
      <c r="CJ337" s="41"/>
      <c r="CK337" s="41"/>
      <c r="CL337" s="41"/>
      <c r="CM337" s="29"/>
      <c r="CN337" s="30"/>
      <c r="CQ337" s="81"/>
      <c r="CR337" s="81"/>
      <c r="CY337" s="126"/>
      <c r="CZ337" s="126"/>
      <c r="DB337" s="126"/>
      <c r="DC337" s="126"/>
      <c r="DE337" s="48"/>
      <c r="DG337" s="48"/>
      <c r="DI337" s="48"/>
      <c r="DK337" s="48"/>
      <c r="DM337" s="48"/>
      <c r="DO337" s="48"/>
      <c r="DQ337" s="48"/>
      <c r="DS337" s="48"/>
      <c r="DU337" s="48"/>
      <c r="DW337" s="48"/>
      <c r="DY337" s="48"/>
      <c r="EA337" s="48"/>
      <c r="EB337" s="81"/>
      <c r="EC337" s="48"/>
      <c r="EE337" s="48"/>
      <c r="EG337" s="48"/>
      <c r="EH337" s="81"/>
      <c r="EI337" s="48"/>
      <c r="EJ337" s="48"/>
      <c r="EK337" s="48"/>
      <c r="EL337" s="48"/>
      <c r="EM337" s="48"/>
      <c r="EN337" s="48"/>
      <c r="EO337" s="48"/>
      <c r="EP337" s="48"/>
      <c r="EQ337" s="48"/>
      <c r="ER337" s="48"/>
      <c r="ES337" s="48"/>
      <c r="ET337" s="48"/>
      <c r="EU337" s="48"/>
      <c r="EV337" s="48"/>
      <c r="EW337" s="48"/>
      <c r="EX337" s="48"/>
      <c r="EY337" s="48"/>
      <c r="EZ337" s="48"/>
      <c r="FA337" s="48"/>
      <c r="FB337" s="48"/>
      <c r="FC337" s="48"/>
      <c r="FD337" s="48"/>
      <c r="FE337" s="48"/>
      <c r="FF337" s="48"/>
      <c r="FG337" s="48"/>
      <c r="FH337" s="48"/>
      <c r="FI337" s="48"/>
      <c r="FJ337" s="48"/>
      <c r="FK337" s="48"/>
      <c r="FL337" s="48"/>
      <c r="FM337" s="48"/>
      <c r="FN337" s="48"/>
      <c r="FO337" s="48"/>
      <c r="FP337" s="48"/>
      <c r="FQ337" s="48"/>
      <c r="FR337" s="48"/>
      <c r="FS337" s="48"/>
      <c r="FT337" s="48"/>
      <c r="FU337" s="48"/>
      <c r="FV337" s="48"/>
      <c r="FW337" s="48"/>
      <c r="FX337" s="48"/>
      <c r="FY337" s="48"/>
      <c r="FZ337" s="48"/>
      <c r="GA337" s="48"/>
      <c r="GB337" s="48"/>
      <c r="GC337" s="48"/>
      <c r="GD337" s="48"/>
      <c r="GE337" s="48"/>
      <c r="GF337" s="48"/>
      <c r="GG337" s="48"/>
      <c r="GH337" s="2"/>
      <c r="GI337" s="2"/>
      <c r="GJ337" s="2"/>
      <c r="GK337" s="2"/>
      <c r="GL337" s="2"/>
      <c r="GM337" s="2"/>
    </row>
    <row r="338" ht="15.75" customHeight="1">
      <c r="A338" s="1"/>
      <c r="F338" s="2"/>
      <c r="G338" s="48"/>
      <c r="N338" s="29"/>
      <c r="O338" s="30"/>
      <c r="P338" s="30"/>
      <c r="Q338" s="30"/>
      <c r="R338" s="30"/>
      <c r="S338" s="30"/>
      <c r="T338" s="30"/>
      <c r="U338" s="30"/>
      <c r="V338" s="30"/>
      <c r="W338" s="30"/>
      <c r="X338" s="30"/>
      <c r="Y338" s="30"/>
      <c r="Z338" s="30"/>
      <c r="AA338" s="30"/>
      <c r="AB338" s="30"/>
      <c r="AC338" s="30"/>
      <c r="AD338" s="30"/>
      <c r="AE338" s="30"/>
      <c r="AF338" s="30"/>
      <c r="AG338" s="30"/>
      <c r="AH338" s="33"/>
      <c r="AI338" s="29"/>
      <c r="AJ338" s="30"/>
      <c r="AK338" s="30"/>
      <c r="AL338" s="30"/>
      <c r="AM338" s="30"/>
      <c r="AN338" s="30"/>
      <c r="AO338" s="30"/>
      <c r="AP338" s="30"/>
      <c r="AQ338" s="30"/>
      <c r="AR338" s="30"/>
      <c r="AS338" s="30"/>
      <c r="AT338" s="30"/>
      <c r="AU338" s="30"/>
      <c r="AV338" s="30"/>
      <c r="AW338" s="30"/>
      <c r="AX338" s="30"/>
      <c r="AY338" s="30"/>
      <c r="AZ338" s="30"/>
      <c r="BA338" s="30"/>
      <c r="BB338" s="30"/>
      <c r="BC338" s="33"/>
      <c r="BD338" s="130"/>
      <c r="BE338" s="33"/>
      <c r="BF338" s="33"/>
      <c r="BG338" s="33"/>
      <c r="BH338" s="33"/>
      <c r="BI338" s="33"/>
      <c r="BJ338" s="33"/>
      <c r="BK338" s="33"/>
      <c r="BL338" s="33"/>
      <c r="BM338" s="33"/>
      <c r="BN338" s="33"/>
      <c r="BO338" s="33"/>
      <c r="BP338" s="33"/>
      <c r="BQ338" s="35"/>
      <c r="BR338" s="131"/>
      <c r="BS338" s="132"/>
      <c r="BT338" s="133"/>
      <c r="BU338" s="39"/>
      <c r="BV338" s="41"/>
      <c r="BW338" s="41"/>
      <c r="BX338" s="41"/>
      <c r="BY338" s="41"/>
      <c r="BZ338" s="41"/>
      <c r="CA338" s="104"/>
      <c r="CB338" s="104"/>
      <c r="CC338" s="104"/>
      <c r="CD338" s="104"/>
      <c r="CE338" s="104"/>
      <c r="CF338" s="104"/>
      <c r="CG338" s="104"/>
      <c r="CH338" s="104"/>
      <c r="CI338" s="104"/>
      <c r="CJ338" s="41"/>
      <c r="CK338" s="41"/>
      <c r="CL338" s="41"/>
      <c r="CM338" s="29"/>
      <c r="CN338" s="30"/>
      <c r="CQ338" s="81"/>
      <c r="CR338" s="81"/>
      <c r="CY338" s="126"/>
      <c r="CZ338" s="126"/>
      <c r="DB338" s="126"/>
      <c r="DC338" s="126"/>
      <c r="DE338" s="48"/>
      <c r="DG338" s="48"/>
      <c r="DI338" s="48"/>
      <c r="DK338" s="48"/>
      <c r="DM338" s="48"/>
      <c r="DO338" s="48"/>
      <c r="DQ338" s="48"/>
      <c r="DS338" s="48"/>
      <c r="DU338" s="48"/>
      <c r="DW338" s="48"/>
      <c r="DY338" s="48"/>
      <c r="EA338" s="48"/>
      <c r="EB338" s="81"/>
      <c r="EC338" s="48"/>
      <c r="EE338" s="48"/>
      <c r="EG338" s="48"/>
      <c r="EH338" s="81"/>
      <c r="EI338" s="48"/>
      <c r="EJ338" s="48"/>
      <c r="EK338" s="48"/>
      <c r="EL338" s="48"/>
      <c r="EM338" s="48"/>
      <c r="EN338" s="48"/>
      <c r="EO338" s="48"/>
      <c r="EP338" s="48"/>
      <c r="EQ338" s="48"/>
      <c r="ER338" s="48"/>
      <c r="ES338" s="48"/>
      <c r="ET338" s="48"/>
      <c r="EU338" s="48"/>
      <c r="EV338" s="48"/>
      <c r="EW338" s="48"/>
      <c r="EX338" s="48"/>
      <c r="EY338" s="48"/>
      <c r="EZ338" s="48"/>
      <c r="FA338" s="48"/>
      <c r="FB338" s="48"/>
      <c r="FC338" s="48"/>
      <c r="FD338" s="48"/>
      <c r="FE338" s="48"/>
      <c r="FF338" s="48"/>
      <c r="FG338" s="48"/>
      <c r="FH338" s="48"/>
      <c r="FI338" s="48"/>
      <c r="FJ338" s="48"/>
      <c r="FK338" s="48"/>
      <c r="FL338" s="48"/>
      <c r="FM338" s="48"/>
      <c r="FN338" s="48"/>
      <c r="FO338" s="48"/>
      <c r="FP338" s="48"/>
      <c r="FQ338" s="48"/>
      <c r="FR338" s="48"/>
      <c r="FS338" s="48"/>
      <c r="FT338" s="48"/>
      <c r="FU338" s="48"/>
      <c r="FV338" s="48"/>
      <c r="FW338" s="48"/>
      <c r="FX338" s="48"/>
      <c r="FY338" s="48"/>
      <c r="FZ338" s="48"/>
      <c r="GA338" s="48"/>
      <c r="GB338" s="48"/>
      <c r="GC338" s="48"/>
      <c r="GD338" s="48"/>
      <c r="GE338" s="48"/>
      <c r="GF338" s="48"/>
      <c r="GG338" s="48"/>
      <c r="GH338" s="2"/>
      <c r="GI338" s="2"/>
      <c r="GJ338" s="2"/>
      <c r="GK338" s="2"/>
      <c r="GL338" s="2"/>
      <c r="GM338" s="2"/>
    </row>
    <row r="339" ht="15.75" customHeight="1">
      <c r="A339" s="1"/>
      <c r="F339" s="2"/>
      <c r="G339" s="48"/>
      <c r="N339" s="29"/>
      <c r="O339" s="30"/>
      <c r="P339" s="30"/>
      <c r="Q339" s="30"/>
      <c r="R339" s="30"/>
      <c r="S339" s="30"/>
      <c r="T339" s="30"/>
      <c r="U339" s="30"/>
      <c r="V339" s="30"/>
      <c r="W339" s="30"/>
      <c r="X339" s="30"/>
      <c r="Y339" s="30"/>
      <c r="Z339" s="30"/>
      <c r="AA339" s="30"/>
      <c r="AB339" s="30"/>
      <c r="AC339" s="30"/>
      <c r="AD339" s="30"/>
      <c r="AE339" s="30"/>
      <c r="AF339" s="30"/>
      <c r="AG339" s="30"/>
      <c r="AH339" s="33"/>
      <c r="AI339" s="29"/>
      <c r="AJ339" s="30"/>
      <c r="AK339" s="30"/>
      <c r="AL339" s="30"/>
      <c r="AM339" s="30"/>
      <c r="AN339" s="30"/>
      <c r="AO339" s="30"/>
      <c r="AP339" s="30"/>
      <c r="AQ339" s="30"/>
      <c r="AR339" s="30"/>
      <c r="AS339" s="30"/>
      <c r="AT339" s="30"/>
      <c r="AU339" s="30"/>
      <c r="AV339" s="30"/>
      <c r="AW339" s="30"/>
      <c r="AX339" s="30"/>
      <c r="AY339" s="30"/>
      <c r="AZ339" s="30"/>
      <c r="BA339" s="30"/>
      <c r="BB339" s="30"/>
      <c r="BC339" s="33"/>
      <c r="BD339" s="130"/>
      <c r="BE339" s="33"/>
      <c r="BF339" s="33"/>
      <c r="BG339" s="33"/>
      <c r="BH339" s="33"/>
      <c r="BI339" s="33"/>
      <c r="BJ339" s="33"/>
      <c r="BK339" s="33"/>
      <c r="BL339" s="33"/>
      <c r="BM339" s="33"/>
      <c r="BN339" s="33"/>
      <c r="BO339" s="33"/>
      <c r="BP339" s="33"/>
      <c r="BQ339" s="35"/>
      <c r="BR339" s="131"/>
      <c r="BS339" s="132"/>
      <c r="BT339" s="133"/>
      <c r="BU339" s="39"/>
      <c r="BV339" s="41"/>
      <c r="BW339" s="41"/>
      <c r="BX339" s="41"/>
      <c r="BY339" s="41"/>
      <c r="BZ339" s="41"/>
      <c r="CA339" s="104"/>
      <c r="CB339" s="104"/>
      <c r="CC339" s="104"/>
      <c r="CD339" s="104"/>
      <c r="CE339" s="104"/>
      <c r="CF339" s="104"/>
      <c r="CG339" s="104"/>
      <c r="CH339" s="104"/>
      <c r="CI339" s="104"/>
      <c r="CJ339" s="41"/>
      <c r="CK339" s="41"/>
      <c r="CL339" s="41"/>
      <c r="CM339" s="29"/>
      <c r="CN339" s="30"/>
      <c r="CQ339" s="81"/>
      <c r="CR339" s="81"/>
      <c r="CY339" s="126"/>
      <c r="CZ339" s="126"/>
      <c r="DB339" s="126"/>
      <c r="DC339" s="126"/>
      <c r="DE339" s="48"/>
      <c r="DG339" s="48"/>
      <c r="DI339" s="48"/>
      <c r="DK339" s="48"/>
      <c r="DM339" s="48"/>
      <c r="DO339" s="48"/>
      <c r="DQ339" s="48"/>
      <c r="DS339" s="48"/>
      <c r="DU339" s="48"/>
      <c r="DW339" s="48"/>
      <c r="DY339" s="48"/>
      <c r="EA339" s="48"/>
      <c r="EB339" s="81"/>
      <c r="EC339" s="48"/>
      <c r="EE339" s="48"/>
      <c r="EG339" s="48"/>
      <c r="EH339" s="81"/>
      <c r="EI339" s="48"/>
      <c r="EJ339" s="48"/>
      <c r="EK339" s="48"/>
      <c r="EL339" s="48"/>
      <c r="EM339" s="48"/>
      <c r="EN339" s="48"/>
      <c r="EO339" s="48"/>
      <c r="EP339" s="48"/>
      <c r="EQ339" s="48"/>
      <c r="ER339" s="48"/>
      <c r="ES339" s="48"/>
      <c r="ET339" s="48"/>
      <c r="EU339" s="48"/>
      <c r="EV339" s="48"/>
      <c r="EW339" s="48"/>
      <c r="EX339" s="48"/>
      <c r="EY339" s="48"/>
      <c r="EZ339" s="48"/>
      <c r="FA339" s="48"/>
      <c r="FB339" s="48"/>
      <c r="FC339" s="48"/>
      <c r="FD339" s="48"/>
      <c r="FE339" s="48"/>
      <c r="FF339" s="48"/>
      <c r="FG339" s="48"/>
      <c r="FH339" s="48"/>
      <c r="FI339" s="48"/>
      <c r="FJ339" s="48"/>
      <c r="FK339" s="48"/>
      <c r="FL339" s="48"/>
      <c r="FM339" s="48"/>
      <c r="FN339" s="48"/>
      <c r="FO339" s="48"/>
      <c r="FP339" s="48"/>
      <c r="FQ339" s="48"/>
      <c r="FR339" s="48"/>
      <c r="FS339" s="48"/>
      <c r="FT339" s="48"/>
      <c r="FU339" s="48"/>
      <c r="FV339" s="48"/>
      <c r="FW339" s="48"/>
      <c r="FX339" s="48"/>
      <c r="FY339" s="48"/>
      <c r="FZ339" s="48"/>
      <c r="GA339" s="48"/>
      <c r="GB339" s="48"/>
      <c r="GC339" s="48"/>
      <c r="GD339" s="48"/>
      <c r="GE339" s="48"/>
      <c r="GF339" s="48"/>
      <c r="GG339" s="48"/>
      <c r="GH339" s="2"/>
      <c r="GI339" s="2"/>
      <c r="GJ339" s="2"/>
      <c r="GK339" s="2"/>
      <c r="GL339" s="2"/>
      <c r="GM339" s="2"/>
    </row>
    <row r="340" ht="15.75" customHeight="1">
      <c r="A340" s="1"/>
      <c r="F340" s="2"/>
      <c r="G340" s="48"/>
      <c r="N340" s="29"/>
      <c r="O340" s="30"/>
      <c r="P340" s="30"/>
      <c r="Q340" s="30"/>
      <c r="R340" s="30"/>
      <c r="S340" s="30"/>
      <c r="T340" s="30"/>
      <c r="U340" s="30"/>
      <c r="V340" s="30"/>
      <c r="W340" s="30"/>
      <c r="X340" s="30"/>
      <c r="Y340" s="30"/>
      <c r="Z340" s="30"/>
      <c r="AA340" s="30"/>
      <c r="AB340" s="30"/>
      <c r="AC340" s="30"/>
      <c r="AD340" s="30"/>
      <c r="AE340" s="30"/>
      <c r="AF340" s="30"/>
      <c r="AG340" s="30"/>
      <c r="AH340" s="33"/>
      <c r="AI340" s="29"/>
      <c r="AJ340" s="30"/>
      <c r="AK340" s="30"/>
      <c r="AL340" s="30"/>
      <c r="AM340" s="30"/>
      <c r="AN340" s="30"/>
      <c r="AO340" s="30"/>
      <c r="AP340" s="30"/>
      <c r="AQ340" s="30"/>
      <c r="AR340" s="30"/>
      <c r="AS340" s="30"/>
      <c r="AT340" s="30"/>
      <c r="AU340" s="30"/>
      <c r="AV340" s="30"/>
      <c r="AW340" s="30"/>
      <c r="AX340" s="30"/>
      <c r="AY340" s="30"/>
      <c r="AZ340" s="30"/>
      <c r="BA340" s="30"/>
      <c r="BB340" s="30"/>
      <c r="BC340" s="33"/>
      <c r="BD340" s="130"/>
      <c r="BE340" s="33"/>
      <c r="BF340" s="33"/>
      <c r="BG340" s="33"/>
      <c r="BH340" s="33"/>
      <c r="BI340" s="33"/>
      <c r="BJ340" s="33"/>
      <c r="BK340" s="33"/>
      <c r="BL340" s="33"/>
      <c r="BM340" s="33"/>
      <c r="BN340" s="33"/>
      <c r="BO340" s="33"/>
      <c r="BP340" s="33"/>
      <c r="BQ340" s="35"/>
      <c r="BR340" s="131"/>
      <c r="BS340" s="132"/>
      <c r="BT340" s="133"/>
      <c r="BU340" s="39"/>
      <c r="BV340" s="41"/>
      <c r="BW340" s="41"/>
      <c r="BX340" s="41"/>
      <c r="BY340" s="41"/>
      <c r="BZ340" s="41"/>
      <c r="CA340" s="104"/>
      <c r="CB340" s="104"/>
      <c r="CC340" s="104"/>
      <c r="CD340" s="104"/>
      <c r="CE340" s="104"/>
      <c r="CF340" s="104"/>
      <c r="CG340" s="104"/>
      <c r="CH340" s="104"/>
      <c r="CI340" s="104"/>
      <c r="CJ340" s="41"/>
      <c r="CK340" s="41"/>
      <c r="CL340" s="41"/>
      <c r="CM340" s="29"/>
      <c r="CN340" s="30"/>
      <c r="CQ340" s="81"/>
      <c r="CR340" s="81"/>
      <c r="CY340" s="126"/>
      <c r="CZ340" s="126"/>
      <c r="DB340" s="126"/>
      <c r="DC340" s="126"/>
      <c r="DE340" s="48"/>
      <c r="DG340" s="48"/>
      <c r="DI340" s="48"/>
      <c r="DK340" s="48"/>
      <c r="DM340" s="48"/>
      <c r="DO340" s="48"/>
      <c r="DQ340" s="48"/>
      <c r="DS340" s="48"/>
      <c r="DU340" s="48"/>
      <c r="DW340" s="48"/>
      <c r="DY340" s="48"/>
      <c r="EA340" s="48"/>
      <c r="EB340" s="81"/>
      <c r="EC340" s="48"/>
      <c r="EE340" s="48"/>
      <c r="EG340" s="48"/>
      <c r="EH340" s="81"/>
      <c r="EI340" s="48"/>
      <c r="EJ340" s="48"/>
      <c r="EK340" s="48"/>
      <c r="EL340" s="48"/>
      <c r="EM340" s="48"/>
      <c r="EN340" s="48"/>
      <c r="EO340" s="48"/>
      <c r="EP340" s="48"/>
      <c r="EQ340" s="48"/>
      <c r="ER340" s="48"/>
      <c r="ES340" s="48"/>
      <c r="ET340" s="48"/>
      <c r="EU340" s="48"/>
      <c r="EV340" s="48"/>
      <c r="EW340" s="48"/>
      <c r="EX340" s="48"/>
      <c r="EY340" s="48"/>
      <c r="EZ340" s="48"/>
      <c r="FA340" s="48"/>
      <c r="FB340" s="48"/>
      <c r="FC340" s="48"/>
      <c r="FD340" s="48"/>
      <c r="FE340" s="48"/>
      <c r="FF340" s="48"/>
      <c r="FG340" s="48"/>
      <c r="FH340" s="48"/>
      <c r="FI340" s="48"/>
      <c r="FJ340" s="48"/>
      <c r="FK340" s="48"/>
      <c r="FL340" s="48"/>
      <c r="FM340" s="48"/>
      <c r="FN340" s="48"/>
      <c r="FO340" s="48"/>
      <c r="FP340" s="48"/>
      <c r="FQ340" s="48"/>
      <c r="FR340" s="48"/>
      <c r="FS340" s="48"/>
      <c r="FT340" s="48"/>
      <c r="FU340" s="48"/>
      <c r="FV340" s="48"/>
      <c r="FW340" s="48"/>
      <c r="FX340" s="48"/>
      <c r="FY340" s="48"/>
      <c r="FZ340" s="48"/>
      <c r="GA340" s="48"/>
      <c r="GB340" s="48"/>
      <c r="GC340" s="48"/>
      <c r="GD340" s="48"/>
      <c r="GE340" s="48"/>
      <c r="GF340" s="48"/>
      <c r="GG340" s="48"/>
      <c r="GH340" s="2"/>
      <c r="GI340" s="2"/>
      <c r="GJ340" s="2"/>
      <c r="GK340" s="2"/>
      <c r="GL340" s="2"/>
      <c r="GM340" s="2"/>
    </row>
    <row r="341" ht="15.75" customHeight="1">
      <c r="A341" s="1"/>
      <c r="F341" s="2"/>
      <c r="G341" s="48"/>
      <c r="N341" s="29"/>
      <c r="O341" s="30"/>
      <c r="P341" s="30"/>
      <c r="Q341" s="30"/>
      <c r="R341" s="30"/>
      <c r="S341" s="30"/>
      <c r="T341" s="30"/>
      <c r="U341" s="30"/>
      <c r="V341" s="30"/>
      <c r="W341" s="30"/>
      <c r="X341" s="30"/>
      <c r="Y341" s="30"/>
      <c r="Z341" s="30"/>
      <c r="AA341" s="30"/>
      <c r="AB341" s="30"/>
      <c r="AC341" s="30"/>
      <c r="AD341" s="30"/>
      <c r="AE341" s="30"/>
      <c r="AF341" s="30"/>
      <c r="AG341" s="30"/>
      <c r="AH341" s="33"/>
      <c r="AI341" s="29"/>
      <c r="AJ341" s="30"/>
      <c r="AK341" s="30"/>
      <c r="AL341" s="30"/>
      <c r="AM341" s="30"/>
      <c r="AN341" s="30"/>
      <c r="AO341" s="30"/>
      <c r="AP341" s="30"/>
      <c r="AQ341" s="30"/>
      <c r="AR341" s="30"/>
      <c r="AS341" s="30"/>
      <c r="AT341" s="30"/>
      <c r="AU341" s="30"/>
      <c r="AV341" s="30"/>
      <c r="AW341" s="30"/>
      <c r="AX341" s="30"/>
      <c r="AY341" s="30"/>
      <c r="AZ341" s="30"/>
      <c r="BA341" s="30"/>
      <c r="BB341" s="30"/>
      <c r="BC341" s="33"/>
      <c r="BD341" s="130"/>
      <c r="BE341" s="33"/>
      <c r="BF341" s="33"/>
      <c r="BG341" s="33"/>
      <c r="BH341" s="33"/>
      <c r="BI341" s="33"/>
      <c r="BJ341" s="33"/>
      <c r="BK341" s="33"/>
      <c r="BL341" s="33"/>
      <c r="BM341" s="33"/>
      <c r="BN341" s="33"/>
      <c r="BO341" s="33"/>
      <c r="BP341" s="33"/>
      <c r="BQ341" s="35"/>
      <c r="BR341" s="131"/>
      <c r="BS341" s="132"/>
      <c r="BT341" s="133"/>
      <c r="BU341" s="39"/>
      <c r="BV341" s="41"/>
      <c r="BW341" s="41"/>
      <c r="BX341" s="41"/>
      <c r="BY341" s="41"/>
      <c r="BZ341" s="41"/>
      <c r="CA341" s="104"/>
      <c r="CB341" s="104"/>
      <c r="CC341" s="104"/>
      <c r="CD341" s="104"/>
      <c r="CE341" s="104"/>
      <c r="CF341" s="104"/>
      <c r="CG341" s="104"/>
      <c r="CH341" s="104"/>
      <c r="CI341" s="104"/>
      <c r="CJ341" s="41"/>
      <c r="CK341" s="41"/>
      <c r="CL341" s="41"/>
      <c r="CM341" s="29"/>
      <c r="CN341" s="30"/>
      <c r="CQ341" s="81"/>
      <c r="CR341" s="81"/>
      <c r="CY341" s="126"/>
      <c r="CZ341" s="126"/>
      <c r="DB341" s="126"/>
      <c r="DC341" s="126"/>
      <c r="DE341" s="48"/>
      <c r="DG341" s="48"/>
      <c r="DI341" s="48"/>
      <c r="DK341" s="48"/>
      <c r="DM341" s="48"/>
      <c r="DO341" s="48"/>
      <c r="DQ341" s="48"/>
      <c r="DS341" s="48"/>
      <c r="DU341" s="48"/>
      <c r="DW341" s="48"/>
      <c r="DY341" s="48"/>
      <c r="EA341" s="48"/>
      <c r="EB341" s="81"/>
      <c r="EC341" s="48"/>
      <c r="EE341" s="48"/>
      <c r="EG341" s="48"/>
      <c r="EH341" s="81"/>
      <c r="EI341" s="48"/>
      <c r="EJ341" s="48"/>
      <c r="EK341" s="48"/>
      <c r="EL341" s="48"/>
      <c r="EM341" s="48"/>
      <c r="EN341" s="48"/>
      <c r="EO341" s="48"/>
      <c r="EP341" s="48"/>
      <c r="EQ341" s="48"/>
      <c r="ER341" s="48"/>
      <c r="ES341" s="48"/>
      <c r="ET341" s="48"/>
      <c r="EU341" s="48"/>
      <c r="EV341" s="48"/>
      <c r="EW341" s="48"/>
      <c r="EX341" s="48"/>
      <c r="EY341" s="48"/>
      <c r="EZ341" s="48"/>
      <c r="FA341" s="48"/>
      <c r="FB341" s="48"/>
      <c r="FC341" s="48"/>
      <c r="FD341" s="48"/>
      <c r="FE341" s="48"/>
      <c r="FF341" s="48"/>
      <c r="FG341" s="48"/>
      <c r="FH341" s="48"/>
      <c r="FI341" s="48"/>
      <c r="FJ341" s="48"/>
      <c r="FK341" s="48"/>
      <c r="FL341" s="48"/>
      <c r="FM341" s="48"/>
      <c r="FN341" s="48"/>
      <c r="FO341" s="48"/>
      <c r="FP341" s="48"/>
      <c r="FQ341" s="48"/>
      <c r="FR341" s="48"/>
      <c r="FS341" s="48"/>
      <c r="FT341" s="48"/>
      <c r="FU341" s="48"/>
      <c r="FV341" s="48"/>
      <c r="FW341" s="48"/>
      <c r="FX341" s="48"/>
      <c r="FY341" s="48"/>
      <c r="FZ341" s="48"/>
      <c r="GA341" s="48"/>
      <c r="GB341" s="48"/>
      <c r="GC341" s="48"/>
      <c r="GD341" s="48"/>
      <c r="GE341" s="48"/>
      <c r="GF341" s="48"/>
      <c r="GG341" s="48"/>
      <c r="GH341" s="2"/>
      <c r="GI341" s="2"/>
      <c r="GJ341" s="2"/>
      <c r="GK341" s="2"/>
      <c r="GL341" s="2"/>
      <c r="GM341" s="2"/>
    </row>
    <row r="342" ht="15.75" customHeight="1">
      <c r="A342" s="1"/>
      <c r="F342" s="2"/>
      <c r="G342" s="48"/>
      <c r="N342" s="29"/>
      <c r="O342" s="30"/>
      <c r="P342" s="30"/>
      <c r="Q342" s="30"/>
      <c r="R342" s="30"/>
      <c r="S342" s="30"/>
      <c r="T342" s="30"/>
      <c r="U342" s="30"/>
      <c r="V342" s="30"/>
      <c r="W342" s="30"/>
      <c r="X342" s="30"/>
      <c r="Y342" s="30"/>
      <c r="Z342" s="30"/>
      <c r="AA342" s="30"/>
      <c r="AB342" s="30"/>
      <c r="AC342" s="30"/>
      <c r="AD342" s="30"/>
      <c r="AE342" s="30"/>
      <c r="AF342" s="30"/>
      <c r="AG342" s="30"/>
      <c r="AH342" s="33"/>
      <c r="AI342" s="29"/>
      <c r="AJ342" s="30"/>
      <c r="AK342" s="30"/>
      <c r="AL342" s="30"/>
      <c r="AM342" s="30"/>
      <c r="AN342" s="30"/>
      <c r="AO342" s="30"/>
      <c r="AP342" s="30"/>
      <c r="AQ342" s="30"/>
      <c r="AR342" s="30"/>
      <c r="AS342" s="30"/>
      <c r="AT342" s="30"/>
      <c r="AU342" s="30"/>
      <c r="AV342" s="30"/>
      <c r="AW342" s="30"/>
      <c r="AX342" s="30"/>
      <c r="AY342" s="30"/>
      <c r="AZ342" s="30"/>
      <c r="BA342" s="30"/>
      <c r="BB342" s="30"/>
      <c r="BC342" s="33"/>
      <c r="BD342" s="130"/>
      <c r="BE342" s="33"/>
      <c r="BF342" s="33"/>
      <c r="BG342" s="33"/>
      <c r="BH342" s="33"/>
      <c r="BI342" s="33"/>
      <c r="BJ342" s="33"/>
      <c r="BK342" s="33"/>
      <c r="BL342" s="33"/>
      <c r="BM342" s="33"/>
      <c r="BN342" s="33"/>
      <c r="BO342" s="33"/>
      <c r="BP342" s="33"/>
      <c r="BQ342" s="35"/>
      <c r="BR342" s="131"/>
      <c r="BS342" s="132"/>
      <c r="BT342" s="133"/>
      <c r="BU342" s="39"/>
      <c r="BV342" s="41"/>
      <c r="BW342" s="41"/>
      <c r="BX342" s="41"/>
      <c r="BY342" s="41"/>
      <c r="BZ342" s="41"/>
      <c r="CA342" s="104"/>
      <c r="CB342" s="104"/>
      <c r="CC342" s="104"/>
      <c r="CD342" s="104"/>
      <c r="CE342" s="104"/>
      <c r="CF342" s="104"/>
      <c r="CG342" s="104"/>
      <c r="CH342" s="104"/>
      <c r="CI342" s="104"/>
      <c r="CJ342" s="41"/>
      <c r="CK342" s="41"/>
      <c r="CL342" s="41"/>
      <c r="CM342" s="29"/>
      <c r="CN342" s="30"/>
      <c r="CQ342" s="81"/>
      <c r="CR342" s="81"/>
      <c r="CY342" s="126"/>
      <c r="CZ342" s="126"/>
      <c r="DB342" s="126"/>
      <c r="DC342" s="126"/>
      <c r="DE342" s="48"/>
      <c r="DG342" s="48"/>
      <c r="DI342" s="48"/>
      <c r="DK342" s="48"/>
      <c r="DM342" s="48"/>
      <c r="DO342" s="48"/>
      <c r="DQ342" s="48"/>
      <c r="DS342" s="48"/>
      <c r="DU342" s="48"/>
      <c r="DW342" s="48"/>
      <c r="DY342" s="48"/>
      <c r="EA342" s="48"/>
      <c r="EB342" s="81"/>
      <c r="EC342" s="48"/>
      <c r="EE342" s="48"/>
      <c r="EG342" s="48"/>
      <c r="EH342" s="81"/>
      <c r="EI342" s="48"/>
      <c r="EJ342" s="48"/>
      <c r="EK342" s="48"/>
      <c r="EL342" s="48"/>
      <c r="EM342" s="48"/>
      <c r="EN342" s="48"/>
      <c r="EO342" s="48"/>
      <c r="EP342" s="48"/>
      <c r="EQ342" s="48"/>
      <c r="ER342" s="48"/>
      <c r="ES342" s="48"/>
      <c r="ET342" s="48"/>
      <c r="EU342" s="48"/>
      <c r="EV342" s="48"/>
      <c r="EW342" s="48"/>
      <c r="EX342" s="48"/>
      <c r="EY342" s="48"/>
      <c r="EZ342" s="48"/>
      <c r="FA342" s="48"/>
      <c r="FB342" s="48"/>
      <c r="FC342" s="48"/>
      <c r="FD342" s="48"/>
      <c r="FE342" s="48"/>
      <c r="FF342" s="48"/>
      <c r="FG342" s="48"/>
      <c r="FH342" s="48"/>
      <c r="FI342" s="48"/>
      <c r="FJ342" s="48"/>
      <c r="FK342" s="48"/>
      <c r="FL342" s="48"/>
      <c r="FM342" s="48"/>
      <c r="FN342" s="48"/>
      <c r="FO342" s="48"/>
      <c r="FP342" s="48"/>
      <c r="FQ342" s="48"/>
      <c r="FR342" s="48"/>
      <c r="FS342" s="48"/>
      <c r="FT342" s="48"/>
      <c r="FU342" s="48"/>
      <c r="FV342" s="48"/>
      <c r="FW342" s="48"/>
      <c r="FX342" s="48"/>
      <c r="FY342" s="48"/>
      <c r="FZ342" s="48"/>
      <c r="GA342" s="48"/>
      <c r="GB342" s="48"/>
      <c r="GC342" s="48"/>
      <c r="GD342" s="48"/>
      <c r="GE342" s="48"/>
      <c r="GF342" s="48"/>
      <c r="GG342" s="48"/>
      <c r="GH342" s="2"/>
      <c r="GI342" s="2"/>
      <c r="GJ342" s="2"/>
      <c r="GK342" s="2"/>
      <c r="GL342" s="2"/>
      <c r="GM342" s="2"/>
    </row>
    <row r="343" ht="15.75" customHeight="1">
      <c r="A343" s="1"/>
      <c r="F343" s="2"/>
      <c r="G343" s="48"/>
      <c r="N343" s="29"/>
      <c r="O343" s="30"/>
      <c r="P343" s="30"/>
      <c r="Q343" s="30"/>
      <c r="R343" s="30"/>
      <c r="S343" s="30"/>
      <c r="T343" s="30"/>
      <c r="U343" s="30"/>
      <c r="V343" s="30"/>
      <c r="W343" s="30"/>
      <c r="X343" s="30"/>
      <c r="Y343" s="30"/>
      <c r="Z343" s="30"/>
      <c r="AA343" s="30"/>
      <c r="AB343" s="30"/>
      <c r="AC343" s="30"/>
      <c r="AD343" s="30"/>
      <c r="AE343" s="30"/>
      <c r="AF343" s="30"/>
      <c r="AG343" s="30"/>
      <c r="AH343" s="33"/>
      <c r="AI343" s="29"/>
      <c r="AJ343" s="30"/>
      <c r="AK343" s="30"/>
      <c r="AL343" s="30"/>
      <c r="AM343" s="30"/>
      <c r="AN343" s="30"/>
      <c r="AO343" s="30"/>
      <c r="AP343" s="30"/>
      <c r="AQ343" s="30"/>
      <c r="AR343" s="30"/>
      <c r="AS343" s="30"/>
      <c r="AT343" s="30"/>
      <c r="AU343" s="30"/>
      <c r="AV343" s="30"/>
      <c r="AW343" s="30"/>
      <c r="AX343" s="30"/>
      <c r="AY343" s="30"/>
      <c r="AZ343" s="30"/>
      <c r="BA343" s="30"/>
      <c r="BB343" s="30"/>
      <c r="BC343" s="33"/>
      <c r="BD343" s="130"/>
      <c r="BE343" s="33"/>
      <c r="BF343" s="33"/>
      <c r="BG343" s="33"/>
      <c r="BH343" s="33"/>
      <c r="BI343" s="33"/>
      <c r="BJ343" s="33"/>
      <c r="BK343" s="33"/>
      <c r="BL343" s="33"/>
      <c r="BM343" s="33"/>
      <c r="BN343" s="33"/>
      <c r="BO343" s="33"/>
      <c r="BP343" s="33"/>
      <c r="BQ343" s="35"/>
      <c r="BR343" s="131"/>
      <c r="BS343" s="132"/>
      <c r="BT343" s="133"/>
      <c r="BU343" s="39"/>
      <c r="BV343" s="41"/>
      <c r="BW343" s="41"/>
      <c r="BX343" s="41"/>
      <c r="BY343" s="41"/>
      <c r="BZ343" s="41"/>
      <c r="CA343" s="104"/>
      <c r="CB343" s="104"/>
      <c r="CC343" s="104"/>
      <c r="CD343" s="104"/>
      <c r="CE343" s="104"/>
      <c r="CF343" s="104"/>
      <c r="CG343" s="104"/>
      <c r="CH343" s="104"/>
      <c r="CI343" s="104"/>
      <c r="CJ343" s="41"/>
      <c r="CK343" s="41"/>
      <c r="CL343" s="41"/>
      <c r="CM343" s="29"/>
      <c r="CN343" s="30"/>
      <c r="CQ343" s="81"/>
      <c r="CR343" s="81"/>
      <c r="CY343" s="126"/>
      <c r="CZ343" s="126"/>
      <c r="DB343" s="126"/>
      <c r="DC343" s="126"/>
      <c r="DE343" s="48"/>
      <c r="DG343" s="48"/>
      <c r="DI343" s="48"/>
      <c r="DK343" s="48"/>
      <c r="DM343" s="48"/>
      <c r="DO343" s="48"/>
      <c r="DQ343" s="48"/>
      <c r="DS343" s="48"/>
      <c r="DU343" s="48"/>
      <c r="DW343" s="48"/>
      <c r="DY343" s="48"/>
      <c r="EA343" s="48"/>
      <c r="EB343" s="81"/>
      <c r="EC343" s="48"/>
      <c r="EE343" s="48"/>
      <c r="EG343" s="48"/>
      <c r="EH343" s="81"/>
      <c r="EI343" s="48"/>
      <c r="EJ343" s="48"/>
      <c r="EK343" s="48"/>
      <c r="EL343" s="48"/>
      <c r="EM343" s="48"/>
      <c r="EN343" s="48"/>
      <c r="EO343" s="48"/>
      <c r="EP343" s="48"/>
      <c r="EQ343" s="48"/>
      <c r="ER343" s="48"/>
      <c r="ES343" s="48"/>
      <c r="ET343" s="48"/>
      <c r="EU343" s="48"/>
      <c r="EV343" s="48"/>
      <c r="EW343" s="48"/>
      <c r="EX343" s="48"/>
      <c r="EY343" s="48"/>
      <c r="EZ343" s="48"/>
      <c r="FA343" s="48"/>
      <c r="FB343" s="48"/>
      <c r="FC343" s="48"/>
      <c r="FD343" s="48"/>
      <c r="FE343" s="48"/>
      <c r="FF343" s="48"/>
      <c r="FG343" s="48"/>
      <c r="FH343" s="48"/>
      <c r="FI343" s="48"/>
      <c r="FJ343" s="48"/>
      <c r="FK343" s="48"/>
      <c r="FL343" s="48"/>
      <c r="FM343" s="48"/>
      <c r="FN343" s="48"/>
      <c r="FO343" s="48"/>
      <c r="FP343" s="48"/>
      <c r="FQ343" s="48"/>
      <c r="FR343" s="48"/>
      <c r="FS343" s="48"/>
      <c r="FT343" s="48"/>
      <c r="FU343" s="48"/>
      <c r="FV343" s="48"/>
      <c r="FW343" s="48"/>
      <c r="FX343" s="48"/>
      <c r="FY343" s="48"/>
      <c r="FZ343" s="48"/>
      <c r="GA343" s="48"/>
      <c r="GB343" s="48"/>
      <c r="GC343" s="48"/>
      <c r="GD343" s="48"/>
      <c r="GE343" s="48"/>
      <c r="GF343" s="48"/>
      <c r="GG343" s="48"/>
      <c r="GH343" s="2"/>
      <c r="GI343" s="2"/>
      <c r="GJ343" s="2"/>
      <c r="GK343" s="2"/>
      <c r="GL343" s="2"/>
      <c r="GM343" s="2"/>
    </row>
    <row r="344" ht="15.75" customHeight="1">
      <c r="A344" s="1"/>
      <c r="F344" s="2"/>
      <c r="G344" s="48"/>
      <c r="N344" s="29"/>
      <c r="O344" s="30"/>
      <c r="P344" s="30"/>
      <c r="Q344" s="30"/>
      <c r="R344" s="30"/>
      <c r="S344" s="30"/>
      <c r="T344" s="30"/>
      <c r="U344" s="30"/>
      <c r="V344" s="30"/>
      <c r="W344" s="30"/>
      <c r="X344" s="30"/>
      <c r="Y344" s="30"/>
      <c r="Z344" s="30"/>
      <c r="AA344" s="30"/>
      <c r="AB344" s="30"/>
      <c r="AC344" s="30"/>
      <c r="AD344" s="30"/>
      <c r="AE344" s="30"/>
      <c r="AF344" s="30"/>
      <c r="AG344" s="30"/>
      <c r="AH344" s="33"/>
      <c r="AI344" s="29"/>
      <c r="AJ344" s="30"/>
      <c r="AK344" s="30"/>
      <c r="AL344" s="30"/>
      <c r="AM344" s="30"/>
      <c r="AN344" s="30"/>
      <c r="AO344" s="30"/>
      <c r="AP344" s="30"/>
      <c r="AQ344" s="30"/>
      <c r="AR344" s="30"/>
      <c r="AS344" s="30"/>
      <c r="AT344" s="30"/>
      <c r="AU344" s="30"/>
      <c r="AV344" s="30"/>
      <c r="AW344" s="30"/>
      <c r="AX344" s="30"/>
      <c r="AY344" s="30"/>
      <c r="AZ344" s="30"/>
      <c r="BA344" s="30"/>
      <c r="BB344" s="30"/>
      <c r="BC344" s="33"/>
      <c r="BD344" s="130"/>
      <c r="BE344" s="33"/>
      <c r="BF344" s="33"/>
      <c r="BG344" s="33"/>
      <c r="BH344" s="33"/>
      <c r="BI344" s="33"/>
      <c r="BJ344" s="33"/>
      <c r="BK344" s="33"/>
      <c r="BL344" s="33"/>
      <c r="BM344" s="33"/>
      <c r="BN344" s="33"/>
      <c r="BO344" s="33"/>
      <c r="BP344" s="33"/>
      <c r="BQ344" s="35"/>
      <c r="BR344" s="131"/>
      <c r="BS344" s="132"/>
      <c r="BT344" s="133"/>
      <c r="BU344" s="39"/>
      <c r="BV344" s="41"/>
      <c r="BW344" s="41"/>
      <c r="BX344" s="41"/>
      <c r="BY344" s="41"/>
      <c r="BZ344" s="41"/>
      <c r="CA344" s="104"/>
      <c r="CB344" s="104"/>
      <c r="CC344" s="104"/>
      <c r="CD344" s="104"/>
      <c r="CE344" s="104"/>
      <c r="CF344" s="104"/>
      <c r="CG344" s="104"/>
      <c r="CH344" s="104"/>
      <c r="CI344" s="104"/>
      <c r="CJ344" s="41"/>
      <c r="CK344" s="41"/>
      <c r="CL344" s="41"/>
      <c r="CM344" s="29"/>
      <c r="CN344" s="30"/>
      <c r="CQ344" s="81"/>
      <c r="CR344" s="81"/>
      <c r="CY344" s="126"/>
      <c r="CZ344" s="126"/>
      <c r="DB344" s="126"/>
      <c r="DC344" s="126"/>
      <c r="DE344" s="48"/>
      <c r="DG344" s="48"/>
      <c r="DI344" s="48"/>
      <c r="DK344" s="48"/>
      <c r="DM344" s="48"/>
      <c r="DO344" s="48"/>
      <c r="DQ344" s="48"/>
      <c r="DS344" s="48"/>
      <c r="DU344" s="48"/>
      <c r="DW344" s="48"/>
      <c r="DY344" s="48"/>
      <c r="EA344" s="48"/>
      <c r="EB344" s="81"/>
      <c r="EC344" s="48"/>
      <c r="EE344" s="48"/>
      <c r="EG344" s="48"/>
      <c r="EH344" s="81"/>
      <c r="EI344" s="48"/>
      <c r="EJ344" s="48"/>
      <c r="EK344" s="48"/>
      <c r="EL344" s="48"/>
      <c r="EM344" s="48"/>
      <c r="EN344" s="48"/>
      <c r="EO344" s="48"/>
      <c r="EP344" s="48"/>
      <c r="EQ344" s="48"/>
      <c r="ER344" s="48"/>
      <c r="ES344" s="48"/>
      <c r="ET344" s="48"/>
      <c r="EU344" s="48"/>
      <c r="EV344" s="48"/>
      <c r="EW344" s="48"/>
      <c r="EX344" s="48"/>
      <c r="EY344" s="48"/>
      <c r="EZ344" s="48"/>
      <c r="FA344" s="48"/>
      <c r="FB344" s="48"/>
      <c r="FC344" s="48"/>
      <c r="FD344" s="48"/>
      <c r="FE344" s="48"/>
      <c r="FF344" s="48"/>
      <c r="FG344" s="48"/>
      <c r="FH344" s="48"/>
      <c r="FI344" s="48"/>
      <c r="FJ344" s="48"/>
      <c r="FK344" s="48"/>
      <c r="FL344" s="48"/>
      <c r="FM344" s="48"/>
      <c r="FN344" s="48"/>
      <c r="FO344" s="48"/>
      <c r="FP344" s="48"/>
      <c r="FQ344" s="48"/>
      <c r="FR344" s="48"/>
      <c r="FS344" s="48"/>
      <c r="FT344" s="48"/>
      <c r="FU344" s="48"/>
      <c r="FV344" s="48"/>
      <c r="FW344" s="48"/>
      <c r="FX344" s="48"/>
      <c r="FY344" s="48"/>
      <c r="FZ344" s="48"/>
      <c r="GA344" s="48"/>
      <c r="GB344" s="48"/>
      <c r="GC344" s="48"/>
      <c r="GD344" s="48"/>
      <c r="GE344" s="48"/>
      <c r="GF344" s="48"/>
      <c r="GG344" s="48"/>
      <c r="GH344" s="2"/>
      <c r="GI344" s="2"/>
      <c r="GJ344" s="2"/>
      <c r="GK344" s="2"/>
      <c r="GL344" s="2"/>
      <c r="GM344" s="2"/>
    </row>
    <row r="345" ht="15.75" customHeight="1">
      <c r="A345" s="1"/>
      <c r="F345" s="2"/>
      <c r="G345" s="48"/>
      <c r="N345" s="29"/>
      <c r="O345" s="30"/>
      <c r="P345" s="30"/>
      <c r="Q345" s="30"/>
      <c r="R345" s="30"/>
      <c r="S345" s="30"/>
      <c r="T345" s="30"/>
      <c r="U345" s="30"/>
      <c r="V345" s="30"/>
      <c r="W345" s="30"/>
      <c r="X345" s="30"/>
      <c r="Y345" s="30"/>
      <c r="Z345" s="30"/>
      <c r="AA345" s="30"/>
      <c r="AB345" s="30"/>
      <c r="AC345" s="30"/>
      <c r="AD345" s="30"/>
      <c r="AE345" s="30"/>
      <c r="AF345" s="30"/>
      <c r="AG345" s="30"/>
      <c r="AH345" s="33"/>
      <c r="AI345" s="29"/>
      <c r="AJ345" s="30"/>
      <c r="AK345" s="30"/>
      <c r="AL345" s="30"/>
      <c r="AM345" s="30"/>
      <c r="AN345" s="30"/>
      <c r="AO345" s="30"/>
      <c r="AP345" s="30"/>
      <c r="AQ345" s="30"/>
      <c r="AR345" s="30"/>
      <c r="AS345" s="30"/>
      <c r="AT345" s="30"/>
      <c r="AU345" s="30"/>
      <c r="AV345" s="30"/>
      <c r="AW345" s="30"/>
      <c r="AX345" s="30"/>
      <c r="AY345" s="30"/>
      <c r="AZ345" s="30"/>
      <c r="BA345" s="30"/>
      <c r="BB345" s="30"/>
      <c r="BC345" s="33"/>
      <c r="BD345" s="130"/>
      <c r="BE345" s="33"/>
      <c r="BF345" s="33"/>
      <c r="BG345" s="33"/>
      <c r="BH345" s="33"/>
      <c r="BI345" s="33"/>
      <c r="BJ345" s="33"/>
      <c r="BK345" s="33"/>
      <c r="BL345" s="33"/>
      <c r="BM345" s="33"/>
      <c r="BN345" s="33"/>
      <c r="BO345" s="33"/>
      <c r="BP345" s="33"/>
      <c r="BQ345" s="35"/>
      <c r="BR345" s="131"/>
      <c r="BS345" s="132"/>
      <c r="BT345" s="133"/>
      <c r="BU345" s="39"/>
      <c r="BV345" s="41"/>
      <c r="BW345" s="41"/>
      <c r="BX345" s="41"/>
      <c r="BY345" s="41"/>
      <c r="BZ345" s="41"/>
      <c r="CA345" s="104"/>
      <c r="CB345" s="104"/>
      <c r="CC345" s="104"/>
      <c r="CD345" s="104"/>
      <c r="CE345" s="104"/>
      <c r="CF345" s="104"/>
      <c r="CG345" s="104"/>
      <c r="CH345" s="104"/>
      <c r="CI345" s="104"/>
      <c r="CJ345" s="41"/>
      <c r="CK345" s="41"/>
      <c r="CL345" s="41"/>
      <c r="CM345" s="29"/>
      <c r="CN345" s="30"/>
      <c r="CQ345" s="81"/>
      <c r="CR345" s="81"/>
      <c r="CY345" s="126"/>
      <c r="CZ345" s="126"/>
      <c r="DB345" s="126"/>
      <c r="DC345" s="126"/>
      <c r="DE345" s="48"/>
      <c r="DG345" s="48"/>
      <c r="DI345" s="48"/>
      <c r="DK345" s="48"/>
      <c r="DM345" s="48"/>
      <c r="DO345" s="48"/>
      <c r="DQ345" s="48"/>
      <c r="DS345" s="48"/>
      <c r="DU345" s="48"/>
      <c r="DW345" s="48"/>
      <c r="DY345" s="48"/>
      <c r="EA345" s="48"/>
      <c r="EB345" s="81"/>
      <c r="EC345" s="48"/>
      <c r="EE345" s="48"/>
      <c r="EG345" s="48"/>
      <c r="EH345" s="81"/>
      <c r="EI345" s="48"/>
      <c r="EJ345" s="48"/>
      <c r="EK345" s="48"/>
      <c r="EL345" s="48"/>
      <c r="EM345" s="48"/>
      <c r="EN345" s="48"/>
      <c r="EO345" s="48"/>
      <c r="EP345" s="48"/>
      <c r="EQ345" s="48"/>
      <c r="ER345" s="48"/>
      <c r="ES345" s="48"/>
      <c r="ET345" s="48"/>
      <c r="EU345" s="48"/>
      <c r="EV345" s="48"/>
      <c r="EW345" s="48"/>
      <c r="EX345" s="48"/>
      <c r="EY345" s="48"/>
      <c r="EZ345" s="48"/>
      <c r="FA345" s="48"/>
      <c r="FB345" s="48"/>
      <c r="FC345" s="48"/>
      <c r="FD345" s="48"/>
      <c r="FE345" s="48"/>
      <c r="FF345" s="48"/>
      <c r="FG345" s="48"/>
      <c r="FH345" s="48"/>
      <c r="FI345" s="48"/>
      <c r="FJ345" s="48"/>
      <c r="FK345" s="48"/>
      <c r="FL345" s="48"/>
      <c r="FM345" s="48"/>
      <c r="FN345" s="48"/>
      <c r="FO345" s="48"/>
      <c r="FP345" s="48"/>
      <c r="FQ345" s="48"/>
      <c r="FR345" s="48"/>
      <c r="FS345" s="48"/>
      <c r="FT345" s="48"/>
      <c r="FU345" s="48"/>
      <c r="FV345" s="48"/>
      <c r="FW345" s="48"/>
      <c r="FX345" s="48"/>
      <c r="FY345" s="48"/>
      <c r="FZ345" s="48"/>
      <c r="GA345" s="48"/>
      <c r="GB345" s="48"/>
      <c r="GC345" s="48"/>
      <c r="GD345" s="48"/>
      <c r="GE345" s="48"/>
      <c r="GF345" s="48"/>
      <c r="GG345" s="48"/>
      <c r="GH345" s="2"/>
      <c r="GI345" s="2"/>
      <c r="GJ345" s="2"/>
      <c r="GK345" s="2"/>
      <c r="GL345" s="2"/>
      <c r="GM345" s="2"/>
    </row>
    <row r="346" ht="15.75" customHeight="1">
      <c r="A346" s="1"/>
      <c r="F346" s="2"/>
      <c r="G346" s="48"/>
      <c r="N346" s="29"/>
      <c r="O346" s="30"/>
      <c r="P346" s="30"/>
      <c r="Q346" s="30"/>
      <c r="R346" s="30"/>
      <c r="S346" s="30"/>
      <c r="T346" s="30"/>
      <c r="U346" s="30"/>
      <c r="V346" s="30"/>
      <c r="W346" s="30"/>
      <c r="X346" s="30"/>
      <c r="Y346" s="30"/>
      <c r="Z346" s="30"/>
      <c r="AA346" s="30"/>
      <c r="AB346" s="30"/>
      <c r="AC346" s="30"/>
      <c r="AD346" s="30"/>
      <c r="AE346" s="30"/>
      <c r="AF346" s="30"/>
      <c r="AG346" s="30"/>
      <c r="AH346" s="33"/>
      <c r="AI346" s="29"/>
      <c r="AJ346" s="30"/>
      <c r="AK346" s="30"/>
      <c r="AL346" s="30"/>
      <c r="AM346" s="30"/>
      <c r="AN346" s="30"/>
      <c r="AO346" s="30"/>
      <c r="AP346" s="30"/>
      <c r="AQ346" s="30"/>
      <c r="AR346" s="30"/>
      <c r="AS346" s="30"/>
      <c r="AT346" s="30"/>
      <c r="AU346" s="30"/>
      <c r="AV346" s="30"/>
      <c r="AW346" s="30"/>
      <c r="AX346" s="30"/>
      <c r="AY346" s="30"/>
      <c r="AZ346" s="30"/>
      <c r="BA346" s="30"/>
      <c r="BB346" s="30"/>
      <c r="BC346" s="33"/>
      <c r="BD346" s="130"/>
      <c r="BE346" s="33"/>
      <c r="BF346" s="33"/>
      <c r="BG346" s="33"/>
      <c r="BH346" s="33"/>
      <c r="BI346" s="33"/>
      <c r="BJ346" s="33"/>
      <c r="BK346" s="33"/>
      <c r="BL346" s="33"/>
      <c r="BM346" s="33"/>
      <c r="BN346" s="33"/>
      <c r="BO346" s="33"/>
      <c r="BP346" s="33"/>
      <c r="BQ346" s="35"/>
      <c r="BR346" s="131"/>
      <c r="BS346" s="132"/>
      <c r="BT346" s="133"/>
      <c r="BU346" s="39"/>
      <c r="BV346" s="41"/>
      <c r="BW346" s="41"/>
      <c r="BX346" s="41"/>
      <c r="BY346" s="41"/>
      <c r="BZ346" s="41"/>
      <c r="CA346" s="104"/>
      <c r="CB346" s="104"/>
      <c r="CC346" s="104"/>
      <c r="CD346" s="104"/>
      <c r="CE346" s="104"/>
      <c r="CF346" s="104"/>
      <c r="CG346" s="104"/>
      <c r="CH346" s="104"/>
      <c r="CI346" s="104"/>
      <c r="CJ346" s="41"/>
      <c r="CK346" s="41"/>
      <c r="CL346" s="41"/>
      <c r="CM346" s="29"/>
      <c r="CN346" s="30"/>
      <c r="CQ346" s="81"/>
      <c r="CR346" s="81"/>
      <c r="CY346" s="126"/>
      <c r="CZ346" s="126"/>
      <c r="DB346" s="126"/>
      <c r="DC346" s="126"/>
      <c r="DE346" s="48"/>
      <c r="DG346" s="48"/>
      <c r="DI346" s="48"/>
      <c r="DK346" s="48"/>
      <c r="DM346" s="48"/>
      <c r="DO346" s="48"/>
      <c r="DQ346" s="48"/>
      <c r="DS346" s="48"/>
      <c r="DU346" s="48"/>
      <c r="DW346" s="48"/>
      <c r="DY346" s="48"/>
      <c r="EA346" s="48"/>
      <c r="EB346" s="81"/>
      <c r="EC346" s="48"/>
      <c r="EE346" s="48"/>
      <c r="EG346" s="48"/>
      <c r="EH346" s="81"/>
      <c r="EI346" s="48"/>
      <c r="EJ346" s="48"/>
      <c r="EK346" s="48"/>
      <c r="EL346" s="48"/>
      <c r="EM346" s="48"/>
      <c r="EN346" s="48"/>
      <c r="EO346" s="48"/>
      <c r="EP346" s="48"/>
      <c r="EQ346" s="48"/>
      <c r="ER346" s="48"/>
      <c r="ES346" s="48"/>
      <c r="ET346" s="48"/>
      <c r="EU346" s="48"/>
      <c r="EV346" s="48"/>
      <c r="EW346" s="48"/>
      <c r="EX346" s="48"/>
      <c r="EY346" s="48"/>
      <c r="EZ346" s="48"/>
      <c r="FA346" s="48"/>
      <c r="FB346" s="48"/>
      <c r="FC346" s="48"/>
      <c r="FD346" s="48"/>
      <c r="FE346" s="48"/>
      <c r="FF346" s="48"/>
      <c r="FG346" s="48"/>
      <c r="FH346" s="48"/>
      <c r="FI346" s="48"/>
      <c r="FJ346" s="48"/>
      <c r="FK346" s="48"/>
      <c r="FL346" s="48"/>
      <c r="FM346" s="48"/>
      <c r="FN346" s="48"/>
      <c r="FO346" s="48"/>
      <c r="FP346" s="48"/>
      <c r="FQ346" s="48"/>
      <c r="FR346" s="48"/>
      <c r="FS346" s="48"/>
      <c r="FT346" s="48"/>
      <c r="FU346" s="48"/>
      <c r="FV346" s="48"/>
      <c r="FW346" s="48"/>
      <c r="FX346" s="48"/>
      <c r="FY346" s="48"/>
      <c r="FZ346" s="48"/>
      <c r="GA346" s="48"/>
      <c r="GB346" s="48"/>
      <c r="GC346" s="48"/>
      <c r="GD346" s="48"/>
      <c r="GE346" s="48"/>
      <c r="GF346" s="48"/>
      <c r="GG346" s="48"/>
      <c r="GH346" s="2"/>
      <c r="GI346" s="2"/>
      <c r="GJ346" s="2"/>
      <c r="GK346" s="2"/>
      <c r="GL346" s="2"/>
      <c r="GM346" s="2"/>
    </row>
    <row r="347" ht="15.75" customHeight="1">
      <c r="A347" s="1"/>
      <c r="F347" s="2"/>
      <c r="G347" s="48"/>
      <c r="N347" s="29"/>
      <c r="O347" s="30"/>
      <c r="P347" s="30"/>
      <c r="Q347" s="30"/>
      <c r="R347" s="30"/>
      <c r="S347" s="30"/>
      <c r="T347" s="30"/>
      <c r="U347" s="30"/>
      <c r="V347" s="30"/>
      <c r="W347" s="30"/>
      <c r="X347" s="30"/>
      <c r="Y347" s="30"/>
      <c r="Z347" s="30"/>
      <c r="AA347" s="30"/>
      <c r="AB347" s="30"/>
      <c r="AC347" s="30"/>
      <c r="AD347" s="30"/>
      <c r="AE347" s="30"/>
      <c r="AF347" s="30"/>
      <c r="AG347" s="30"/>
      <c r="AH347" s="33"/>
      <c r="AI347" s="29"/>
      <c r="AJ347" s="30"/>
      <c r="AK347" s="30"/>
      <c r="AL347" s="30"/>
      <c r="AM347" s="30"/>
      <c r="AN347" s="30"/>
      <c r="AO347" s="30"/>
      <c r="AP347" s="30"/>
      <c r="AQ347" s="30"/>
      <c r="AR347" s="30"/>
      <c r="AS347" s="30"/>
      <c r="AT347" s="30"/>
      <c r="AU347" s="30"/>
      <c r="AV347" s="30"/>
      <c r="AW347" s="30"/>
      <c r="AX347" s="30"/>
      <c r="AY347" s="30"/>
      <c r="AZ347" s="30"/>
      <c r="BA347" s="30"/>
      <c r="BB347" s="30"/>
      <c r="BC347" s="33"/>
      <c r="BD347" s="130"/>
      <c r="BE347" s="33"/>
      <c r="BF347" s="33"/>
      <c r="BG347" s="33"/>
      <c r="BH347" s="33"/>
      <c r="BI347" s="33"/>
      <c r="BJ347" s="33"/>
      <c r="BK347" s="33"/>
      <c r="BL347" s="33"/>
      <c r="BM347" s="33"/>
      <c r="BN347" s="33"/>
      <c r="BO347" s="33"/>
      <c r="BP347" s="33"/>
      <c r="BQ347" s="35"/>
      <c r="BR347" s="131"/>
      <c r="BS347" s="132"/>
      <c r="BT347" s="133"/>
      <c r="BU347" s="39"/>
      <c r="BV347" s="41"/>
      <c r="BW347" s="41"/>
      <c r="BX347" s="41"/>
      <c r="BY347" s="41"/>
      <c r="BZ347" s="41"/>
      <c r="CA347" s="104"/>
      <c r="CB347" s="104"/>
      <c r="CC347" s="104"/>
      <c r="CD347" s="104"/>
      <c r="CE347" s="104"/>
      <c r="CF347" s="104"/>
      <c r="CG347" s="104"/>
      <c r="CH347" s="104"/>
      <c r="CI347" s="104"/>
      <c r="CJ347" s="41"/>
      <c r="CK347" s="41"/>
      <c r="CL347" s="41"/>
      <c r="CM347" s="29"/>
      <c r="CN347" s="30"/>
      <c r="CQ347" s="81"/>
      <c r="CR347" s="81"/>
      <c r="CY347" s="126"/>
      <c r="CZ347" s="126"/>
      <c r="DB347" s="126"/>
      <c r="DC347" s="126"/>
      <c r="DE347" s="48"/>
      <c r="DG347" s="48"/>
      <c r="DI347" s="48"/>
      <c r="DK347" s="48"/>
      <c r="DM347" s="48"/>
      <c r="DO347" s="48"/>
      <c r="DQ347" s="48"/>
      <c r="DS347" s="48"/>
      <c r="DU347" s="48"/>
      <c r="DW347" s="48"/>
      <c r="DY347" s="48"/>
      <c r="EA347" s="48"/>
      <c r="EB347" s="81"/>
      <c r="EC347" s="48"/>
      <c r="EE347" s="48"/>
      <c r="EG347" s="48"/>
      <c r="EH347" s="81"/>
      <c r="EI347" s="48"/>
      <c r="EJ347" s="48"/>
      <c r="EK347" s="48"/>
      <c r="EL347" s="48"/>
      <c r="EM347" s="48"/>
      <c r="EN347" s="48"/>
      <c r="EO347" s="48"/>
      <c r="EP347" s="48"/>
      <c r="EQ347" s="48"/>
      <c r="ER347" s="48"/>
      <c r="ES347" s="48"/>
      <c r="ET347" s="48"/>
      <c r="EU347" s="48"/>
      <c r="EV347" s="48"/>
      <c r="EW347" s="48"/>
      <c r="EX347" s="48"/>
      <c r="EY347" s="48"/>
      <c r="EZ347" s="48"/>
      <c r="FA347" s="48"/>
      <c r="FB347" s="48"/>
      <c r="FC347" s="48"/>
      <c r="FD347" s="48"/>
      <c r="FE347" s="48"/>
      <c r="FF347" s="48"/>
      <c r="FG347" s="48"/>
      <c r="FH347" s="48"/>
      <c r="FI347" s="48"/>
      <c r="FJ347" s="48"/>
      <c r="FK347" s="48"/>
      <c r="FL347" s="48"/>
      <c r="FM347" s="48"/>
      <c r="FN347" s="48"/>
      <c r="FO347" s="48"/>
      <c r="FP347" s="48"/>
      <c r="FQ347" s="48"/>
      <c r="FR347" s="48"/>
      <c r="FS347" s="48"/>
      <c r="FT347" s="48"/>
      <c r="FU347" s="48"/>
      <c r="FV347" s="48"/>
      <c r="FW347" s="48"/>
      <c r="FX347" s="48"/>
      <c r="FY347" s="48"/>
      <c r="FZ347" s="48"/>
      <c r="GA347" s="48"/>
      <c r="GB347" s="48"/>
      <c r="GC347" s="48"/>
      <c r="GD347" s="48"/>
      <c r="GE347" s="48"/>
      <c r="GF347" s="48"/>
      <c r="GG347" s="48"/>
      <c r="GH347" s="2"/>
      <c r="GI347" s="2"/>
      <c r="GJ347" s="2"/>
      <c r="GK347" s="2"/>
      <c r="GL347" s="2"/>
      <c r="GM347" s="2"/>
    </row>
    <row r="348" ht="15.75" customHeight="1">
      <c r="A348" s="1"/>
      <c r="F348" s="2"/>
      <c r="G348" s="48"/>
      <c r="N348" s="29"/>
      <c r="O348" s="30"/>
      <c r="P348" s="30"/>
      <c r="Q348" s="30"/>
      <c r="R348" s="30"/>
      <c r="S348" s="30"/>
      <c r="T348" s="30"/>
      <c r="U348" s="30"/>
      <c r="V348" s="30"/>
      <c r="W348" s="30"/>
      <c r="X348" s="30"/>
      <c r="Y348" s="30"/>
      <c r="Z348" s="30"/>
      <c r="AA348" s="30"/>
      <c r="AB348" s="30"/>
      <c r="AC348" s="30"/>
      <c r="AD348" s="30"/>
      <c r="AE348" s="30"/>
      <c r="AF348" s="30"/>
      <c r="AG348" s="30"/>
      <c r="AH348" s="33"/>
      <c r="AI348" s="29"/>
      <c r="AJ348" s="30"/>
      <c r="AK348" s="30"/>
      <c r="AL348" s="30"/>
      <c r="AM348" s="30"/>
      <c r="AN348" s="30"/>
      <c r="AO348" s="30"/>
      <c r="AP348" s="30"/>
      <c r="AQ348" s="30"/>
      <c r="AR348" s="30"/>
      <c r="AS348" s="30"/>
      <c r="AT348" s="30"/>
      <c r="AU348" s="30"/>
      <c r="AV348" s="30"/>
      <c r="AW348" s="30"/>
      <c r="AX348" s="30"/>
      <c r="AY348" s="30"/>
      <c r="AZ348" s="30"/>
      <c r="BA348" s="30"/>
      <c r="BB348" s="30"/>
      <c r="BC348" s="33"/>
      <c r="BD348" s="130"/>
      <c r="BE348" s="33"/>
      <c r="BF348" s="33"/>
      <c r="BG348" s="33"/>
      <c r="BH348" s="33"/>
      <c r="BI348" s="33"/>
      <c r="BJ348" s="33"/>
      <c r="BK348" s="33"/>
      <c r="BL348" s="33"/>
      <c r="BM348" s="33"/>
      <c r="BN348" s="33"/>
      <c r="BO348" s="33"/>
      <c r="BP348" s="33"/>
      <c r="BQ348" s="35"/>
      <c r="BR348" s="131"/>
      <c r="BS348" s="132"/>
      <c r="BT348" s="133"/>
      <c r="BU348" s="39"/>
      <c r="BV348" s="41"/>
      <c r="BW348" s="41"/>
      <c r="BX348" s="41"/>
      <c r="BY348" s="41"/>
      <c r="BZ348" s="41"/>
      <c r="CA348" s="104"/>
      <c r="CB348" s="104"/>
      <c r="CC348" s="104"/>
      <c r="CD348" s="104"/>
      <c r="CE348" s="104"/>
      <c r="CF348" s="104"/>
      <c r="CG348" s="104"/>
      <c r="CH348" s="104"/>
      <c r="CI348" s="104"/>
      <c r="CJ348" s="41"/>
      <c r="CK348" s="41"/>
      <c r="CL348" s="41"/>
      <c r="CM348" s="29"/>
      <c r="CN348" s="30"/>
      <c r="CQ348" s="81"/>
      <c r="CR348" s="81"/>
      <c r="CY348" s="126"/>
      <c r="CZ348" s="126"/>
      <c r="DB348" s="126"/>
      <c r="DC348" s="126"/>
      <c r="DE348" s="48"/>
      <c r="DG348" s="48"/>
      <c r="DI348" s="48"/>
      <c r="DK348" s="48"/>
      <c r="DM348" s="48"/>
      <c r="DO348" s="48"/>
      <c r="DQ348" s="48"/>
      <c r="DS348" s="48"/>
      <c r="DU348" s="48"/>
      <c r="DW348" s="48"/>
      <c r="DY348" s="48"/>
      <c r="EA348" s="48"/>
      <c r="EB348" s="81"/>
      <c r="EC348" s="48"/>
      <c r="EE348" s="48"/>
      <c r="EG348" s="48"/>
      <c r="EH348" s="81"/>
      <c r="EI348" s="48"/>
      <c r="EJ348" s="48"/>
      <c r="EK348" s="48"/>
      <c r="EL348" s="48"/>
      <c r="EM348" s="48"/>
      <c r="EN348" s="48"/>
      <c r="EO348" s="48"/>
      <c r="EP348" s="48"/>
      <c r="EQ348" s="48"/>
      <c r="ER348" s="48"/>
      <c r="ES348" s="48"/>
      <c r="ET348" s="48"/>
      <c r="EU348" s="48"/>
      <c r="EV348" s="48"/>
      <c r="EW348" s="48"/>
      <c r="EX348" s="48"/>
      <c r="EY348" s="48"/>
      <c r="EZ348" s="48"/>
      <c r="FA348" s="48"/>
      <c r="FB348" s="48"/>
      <c r="FC348" s="48"/>
      <c r="FD348" s="48"/>
      <c r="FE348" s="48"/>
      <c r="FF348" s="48"/>
      <c r="FG348" s="48"/>
      <c r="FH348" s="48"/>
      <c r="FI348" s="48"/>
      <c r="FJ348" s="48"/>
      <c r="FK348" s="48"/>
      <c r="FL348" s="48"/>
      <c r="FM348" s="48"/>
      <c r="FN348" s="48"/>
      <c r="FO348" s="48"/>
      <c r="FP348" s="48"/>
      <c r="FQ348" s="48"/>
      <c r="FR348" s="48"/>
      <c r="FS348" s="48"/>
      <c r="FT348" s="48"/>
      <c r="FU348" s="48"/>
      <c r="FV348" s="48"/>
      <c r="FW348" s="48"/>
      <c r="FX348" s="48"/>
      <c r="FY348" s="48"/>
      <c r="FZ348" s="48"/>
      <c r="GA348" s="48"/>
      <c r="GB348" s="48"/>
      <c r="GC348" s="48"/>
      <c r="GD348" s="48"/>
      <c r="GE348" s="48"/>
      <c r="GF348" s="48"/>
      <c r="GG348" s="48"/>
      <c r="GH348" s="2"/>
      <c r="GI348" s="2"/>
      <c r="GJ348" s="2"/>
      <c r="GK348" s="2"/>
      <c r="GL348" s="2"/>
      <c r="GM348" s="2"/>
    </row>
    <row r="349" ht="15.75" customHeight="1">
      <c r="A349" s="1"/>
      <c r="F349" s="2"/>
      <c r="G349" s="48"/>
      <c r="N349" s="29"/>
      <c r="O349" s="30"/>
      <c r="P349" s="30"/>
      <c r="Q349" s="30"/>
      <c r="R349" s="30"/>
      <c r="S349" s="30"/>
      <c r="T349" s="30"/>
      <c r="U349" s="30"/>
      <c r="V349" s="30"/>
      <c r="W349" s="30"/>
      <c r="X349" s="30"/>
      <c r="Y349" s="30"/>
      <c r="Z349" s="30"/>
      <c r="AA349" s="30"/>
      <c r="AB349" s="30"/>
      <c r="AC349" s="30"/>
      <c r="AD349" s="30"/>
      <c r="AE349" s="30"/>
      <c r="AF349" s="30"/>
      <c r="AG349" s="30"/>
      <c r="AH349" s="33"/>
      <c r="AI349" s="29"/>
      <c r="AJ349" s="30"/>
      <c r="AK349" s="30"/>
      <c r="AL349" s="30"/>
      <c r="AM349" s="30"/>
      <c r="AN349" s="30"/>
      <c r="AO349" s="30"/>
      <c r="AP349" s="30"/>
      <c r="AQ349" s="30"/>
      <c r="AR349" s="30"/>
      <c r="AS349" s="30"/>
      <c r="AT349" s="30"/>
      <c r="AU349" s="30"/>
      <c r="AV349" s="30"/>
      <c r="AW349" s="30"/>
      <c r="AX349" s="30"/>
      <c r="AY349" s="30"/>
      <c r="AZ349" s="30"/>
      <c r="BA349" s="30"/>
      <c r="BB349" s="30"/>
      <c r="BC349" s="33"/>
      <c r="BD349" s="130"/>
      <c r="BE349" s="33"/>
      <c r="BF349" s="33"/>
      <c r="BG349" s="33"/>
      <c r="BH349" s="33"/>
      <c r="BI349" s="33"/>
      <c r="BJ349" s="33"/>
      <c r="BK349" s="33"/>
      <c r="BL349" s="33"/>
      <c r="BM349" s="33"/>
      <c r="BN349" s="33"/>
      <c r="BO349" s="33"/>
      <c r="BP349" s="33"/>
      <c r="BQ349" s="35"/>
      <c r="BR349" s="131"/>
      <c r="BS349" s="132"/>
      <c r="BT349" s="133"/>
      <c r="BU349" s="39"/>
      <c r="BV349" s="41"/>
      <c r="BW349" s="41"/>
      <c r="BX349" s="41"/>
      <c r="BY349" s="41"/>
      <c r="BZ349" s="41"/>
      <c r="CA349" s="104"/>
      <c r="CB349" s="104"/>
      <c r="CC349" s="104"/>
      <c r="CD349" s="104"/>
      <c r="CE349" s="104"/>
      <c r="CF349" s="104"/>
      <c r="CG349" s="104"/>
      <c r="CH349" s="104"/>
      <c r="CI349" s="104"/>
      <c r="CJ349" s="41"/>
      <c r="CK349" s="41"/>
      <c r="CL349" s="41"/>
      <c r="CM349" s="29"/>
      <c r="CN349" s="30"/>
      <c r="CQ349" s="81"/>
      <c r="CR349" s="81"/>
      <c r="CY349" s="126"/>
      <c r="CZ349" s="126"/>
      <c r="DB349" s="126"/>
      <c r="DC349" s="126"/>
      <c r="DE349" s="48"/>
      <c r="DG349" s="48"/>
      <c r="DI349" s="48"/>
      <c r="DK349" s="48"/>
      <c r="DM349" s="48"/>
      <c r="DO349" s="48"/>
      <c r="DQ349" s="48"/>
      <c r="DS349" s="48"/>
      <c r="DU349" s="48"/>
      <c r="DW349" s="48"/>
      <c r="DY349" s="48"/>
      <c r="EA349" s="48"/>
      <c r="EB349" s="81"/>
      <c r="EC349" s="48"/>
      <c r="EE349" s="48"/>
      <c r="EG349" s="48"/>
      <c r="EH349" s="81"/>
      <c r="EI349" s="48"/>
      <c r="EJ349" s="48"/>
      <c r="EK349" s="48"/>
      <c r="EL349" s="48"/>
      <c r="EM349" s="48"/>
      <c r="EN349" s="48"/>
      <c r="EO349" s="48"/>
      <c r="EP349" s="48"/>
      <c r="EQ349" s="48"/>
      <c r="ER349" s="48"/>
      <c r="ES349" s="48"/>
      <c r="ET349" s="48"/>
      <c r="EU349" s="48"/>
      <c r="EV349" s="48"/>
      <c r="EW349" s="48"/>
      <c r="EX349" s="48"/>
      <c r="EY349" s="48"/>
      <c r="EZ349" s="48"/>
      <c r="FA349" s="48"/>
      <c r="FB349" s="48"/>
      <c r="FC349" s="48"/>
      <c r="FD349" s="48"/>
      <c r="FE349" s="48"/>
      <c r="FF349" s="48"/>
      <c r="FG349" s="48"/>
      <c r="FH349" s="48"/>
      <c r="FI349" s="48"/>
      <c r="FJ349" s="48"/>
      <c r="FK349" s="48"/>
      <c r="FL349" s="48"/>
      <c r="FM349" s="48"/>
      <c r="FN349" s="48"/>
      <c r="FO349" s="48"/>
      <c r="FP349" s="48"/>
      <c r="FQ349" s="48"/>
      <c r="FR349" s="48"/>
      <c r="FS349" s="48"/>
      <c r="FT349" s="48"/>
      <c r="FU349" s="48"/>
      <c r="FV349" s="48"/>
      <c r="FW349" s="48"/>
      <c r="FX349" s="48"/>
      <c r="FY349" s="48"/>
      <c r="FZ349" s="48"/>
      <c r="GA349" s="48"/>
      <c r="GB349" s="48"/>
      <c r="GC349" s="48"/>
      <c r="GD349" s="48"/>
      <c r="GE349" s="48"/>
      <c r="GF349" s="48"/>
      <c r="GG349" s="48"/>
      <c r="GH349" s="2"/>
      <c r="GI349" s="2"/>
      <c r="GJ349" s="2"/>
      <c r="GK349" s="2"/>
      <c r="GL349" s="2"/>
      <c r="GM349" s="2"/>
    </row>
    <row r="350" ht="15.75" customHeight="1">
      <c r="A350" s="1"/>
      <c r="F350" s="2"/>
      <c r="G350" s="48"/>
      <c r="N350" s="29"/>
      <c r="O350" s="30"/>
      <c r="P350" s="30"/>
      <c r="Q350" s="30"/>
      <c r="R350" s="30"/>
      <c r="S350" s="30"/>
      <c r="T350" s="30"/>
      <c r="U350" s="30"/>
      <c r="V350" s="30"/>
      <c r="W350" s="30"/>
      <c r="X350" s="30"/>
      <c r="Y350" s="30"/>
      <c r="Z350" s="30"/>
      <c r="AA350" s="30"/>
      <c r="AB350" s="30"/>
      <c r="AC350" s="30"/>
      <c r="AD350" s="30"/>
      <c r="AE350" s="30"/>
      <c r="AF350" s="30"/>
      <c r="AG350" s="30"/>
      <c r="AH350" s="33"/>
      <c r="AI350" s="29"/>
      <c r="AJ350" s="30"/>
      <c r="AK350" s="30"/>
      <c r="AL350" s="30"/>
      <c r="AM350" s="30"/>
      <c r="AN350" s="30"/>
      <c r="AO350" s="30"/>
      <c r="AP350" s="30"/>
      <c r="AQ350" s="30"/>
      <c r="AR350" s="30"/>
      <c r="AS350" s="30"/>
      <c r="AT350" s="30"/>
      <c r="AU350" s="30"/>
      <c r="AV350" s="30"/>
      <c r="AW350" s="30"/>
      <c r="AX350" s="30"/>
      <c r="AY350" s="30"/>
      <c r="AZ350" s="30"/>
      <c r="BA350" s="30"/>
      <c r="BB350" s="30"/>
      <c r="BC350" s="33"/>
      <c r="BD350" s="130"/>
      <c r="BE350" s="33"/>
      <c r="BF350" s="33"/>
      <c r="BG350" s="33"/>
      <c r="BH350" s="33"/>
      <c r="BI350" s="33"/>
      <c r="BJ350" s="33"/>
      <c r="BK350" s="33"/>
      <c r="BL350" s="33"/>
      <c r="BM350" s="33"/>
      <c r="BN350" s="33"/>
      <c r="BO350" s="33"/>
      <c r="BP350" s="33"/>
      <c r="BQ350" s="35"/>
      <c r="BR350" s="131"/>
      <c r="BS350" s="132"/>
      <c r="BT350" s="133"/>
      <c r="BU350" s="39"/>
      <c r="BV350" s="41"/>
      <c r="BW350" s="41"/>
      <c r="BX350" s="41"/>
      <c r="BY350" s="41"/>
      <c r="BZ350" s="41"/>
      <c r="CA350" s="104"/>
      <c r="CB350" s="104"/>
      <c r="CC350" s="104"/>
      <c r="CD350" s="104"/>
      <c r="CE350" s="104"/>
      <c r="CF350" s="104"/>
      <c r="CG350" s="104"/>
      <c r="CH350" s="104"/>
      <c r="CI350" s="104"/>
      <c r="CJ350" s="41"/>
      <c r="CK350" s="41"/>
      <c r="CL350" s="41"/>
      <c r="CM350" s="29"/>
      <c r="CN350" s="30"/>
      <c r="CQ350" s="81"/>
      <c r="CR350" s="81"/>
      <c r="CY350" s="126"/>
      <c r="CZ350" s="126"/>
      <c r="DB350" s="126"/>
      <c r="DC350" s="126"/>
      <c r="DE350" s="48"/>
      <c r="DG350" s="48"/>
      <c r="DI350" s="48"/>
      <c r="DK350" s="48"/>
      <c r="DM350" s="48"/>
      <c r="DO350" s="48"/>
      <c r="DQ350" s="48"/>
      <c r="DS350" s="48"/>
      <c r="DU350" s="48"/>
      <c r="DW350" s="48"/>
      <c r="DY350" s="48"/>
      <c r="EA350" s="48"/>
      <c r="EB350" s="81"/>
      <c r="EC350" s="48"/>
      <c r="EE350" s="48"/>
      <c r="EG350" s="48"/>
      <c r="EH350" s="81"/>
      <c r="EI350" s="48"/>
      <c r="EJ350" s="48"/>
      <c r="EK350" s="48"/>
      <c r="EL350" s="48"/>
      <c r="EM350" s="48"/>
      <c r="EN350" s="48"/>
      <c r="EO350" s="48"/>
      <c r="EP350" s="48"/>
      <c r="EQ350" s="48"/>
      <c r="ER350" s="48"/>
      <c r="ES350" s="48"/>
      <c r="ET350" s="48"/>
      <c r="EU350" s="48"/>
      <c r="EV350" s="48"/>
      <c r="EW350" s="48"/>
      <c r="EX350" s="48"/>
      <c r="EY350" s="48"/>
      <c r="EZ350" s="48"/>
      <c r="FA350" s="48"/>
      <c r="FB350" s="48"/>
      <c r="FC350" s="48"/>
      <c r="FD350" s="48"/>
      <c r="FE350" s="48"/>
      <c r="FF350" s="48"/>
      <c r="FG350" s="48"/>
      <c r="FH350" s="48"/>
      <c r="FI350" s="48"/>
      <c r="FJ350" s="48"/>
      <c r="FK350" s="48"/>
      <c r="FL350" s="48"/>
      <c r="FM350" s="48"/>
      <c r="FN350" s="48"/>
      <c r="FO350" s="48"/>
      <c r="FP350" s="48"/>
      <c r="FQ350" s="48"/>
      <c r="FR350" s="48"/>
      <c r="FS350" s="48"/>
      <c r="FT350" s="48"/>
      <c r="FU350" s="48"/>
      <c r="FV350" s="48"/>
      <c r="FW350" s="48"/>
      <c r="FX350" s="48"/>
      <c r="FY350" s="48"/>
      <c r="FZ350" s="48"/>
      <c r="GA350" s="48"/>
      <c r="GB350" s="48"/>
      <c r="GC350" s="48"/>
      <c r="GD350" s="48"/>
      <c r="GE350" s="48"/>
      <c r="GF350" s="48"/>
      <c r="GG350" s="48"/>
      <c r="GH350" s="2"/>
      <c r="GI350" s="2"/>
      <c r="GJ350" s="2"/>
      <c r="GK350" s="2"/>
      <c r="GL350" s="2"/>
      <c r="GM350" s="2"/>
    </row>
    <row r="351" ht="15.75" customHeight="1">
      <c r="A351" s="1"/>
      <c r="F351" s="2"/>
      <c r="G351" s="48"/>
      <c r="N351" s="29"/>
      <c r="O351" s="30"/>
      <c r="P351" s="30"/>
      <c r="Q351" s="30"/>
      <c r="R351" s="30"/>
      <c r="S351" s="30"/>
      <c r="T351" s="30"/>
      <c r="U351" s="30"/>
      <c r="V351" s="30"/>
      <c r="W351" s="30"/>
      <c r="X351" s="30"/>
      <c r="Y351" s="30"/>
      <c r="Z351" s="30"/>
      <c r="AA351" s="30"/>
      <c r="AB351" s="30"/>
      <c r="AC351" s="30"/>
      <c r="AD351" s="30"/>
      <c r="AE351" s="30"/>
      <c r="AF351" s="30"/>
      <c r="AG351" s="30"/>
      <c r="AH351" s="33"/>
      <c r="AI351" s="29"/>
      <c r="AJ351" s="30"/>
      <c r="AK351" s="30"/>
      <c r="AL351" s="30"/>
      <c r="AM351" s="30"/>
      <c r="AN351" s="30"/>
      <c r="AO351" s="30"/>
      <c r="AP351" s="30"/>
      <c r="AQ351" s="30"/>
      <c r="AR351" s="30"/>
      <c r="AS351" s="30"/>
      <c r="AT351" s="30"/>
      <c r="AU351" s="30"/>
      <c r="AV351" s="30"/>
      <c r="AW351" s="30"/>
      <c r="AX351" s="30"/>
      <c r="AY351" s="30"/>
      <c r="AZ351" s="30"/>
      <c r="BA351" s="30"/>
      <c r="BB351" s="30"/>
      <c r="BC351" s="33"/>
      <c r="BD351" s="130"/>
      <c r="BE351" s="33"/>
      <c r="BF351" s="33"/>
      <c r="BG351" s="33"/>
      <c r="BH351" s="33"/>
      <c r="BI351" s="33"/>
      <c r="BJ351" s="33"/>
      <c r="BK351" s="33"/>
      <c r="BL351" s="33"/>
      <c r="BM351" s="33"/>
      <c r="BN351" s="33"/>
      <c r="BO351" s="33"/>
      <c r="BP351" s="33"/>
      <c r="BQ351" s="35"/>
      <c r="BR351" s="131"/>
      <c r="BS351" s="132"/>
      <c r="BT351" s="133"/>
      <c r="BU351" s="39"/>
      <c r="BV351" s="41"/>
      <c r="BW351" s="41"/>
      <c r="BX351" s="41"/>
      <c r="BY351" s="41"/>
      <c r="BZ351" s="41"/>
      <c r="CA351" s="104"/>
      <c r="CB351" s="104"/>
      <c r="CC351" s="104"/>
      <c r="CD351" s="104"/>
      <c r="CE351" s="104"/>
      <c r="CF351" s="104"/>
      <c r="CG351" s="104"/>
      <c r="CH351" s="104"/>
      <c r="CI351" s="104"/>
      <c r="CJ351" s="41"/>
      <c r="CK351" s="41"/>
      <c r="CL351" s="41"/>
      <c r="CM351" s="29"/>
      <c r="CN351" s="30"/>
      <c r="CQ351" s="81"/>
      <c r="CR351" s="81"/>
      <c r="CY351" s="126"/>
      <c r="CZ351" s="126"/>
      <c r="DB351" s="126"/>
      <c r="DC351" s="126"/>
      <c r="DE351" s="48"/>
      <c r="DG351" s="48"/>
      <c r="DI351" s="48"/>
      <c r="DK351" s="48"/>
      <c r="DM351" s="48"/>
      <c r="DO351" s="48"/>
      <c r="DQ351" s="48"/>
      <c r="DS351" s="48"/>
      <c r="DU351" s="48"/>
      <c r="DW351" s="48"/>
      <c r="DY351" s="48"/>
      <c r="EA351" s="48"/>
      <c r="EB351" s="81"/>
      <c r="EC351" s="48"/>
      <c r="EE351" s="48"/>
      <c r="EG351" s="48"/>
      <c r="EH351" s="81"/>
      <c r="EI351" s="48"/>
      <c r="EJ351" s="48"/>
      <c r="EK351" s="48"/>
      <c r="EL351" s="48"/>
      <c r="EM351" s="48"/>
      <c r="EN351" s="48"/>
      <c r="EO351" s="48"/>
      <c r="EP351" s="48"/>
      <c r="EQ351" s="48"/>
      <c r="ER351" s="48"/>
      <c r="ES351" s="48"/>
      <c r="ET351" s="48"/>
      <c r="EU351" s="48"/>
      <c r="EV351" s="48"/>
      <c r="EW351" s="48"/>
      <c r="EX351" s="48"/>
      <c r="EY351" s="48"/>
      <c r="EZ351" s="48"/>
      <c r="FA351" s="48"/>
      <c r="FB351" s="48"/>
      <c r="FC351" s="48"/>
      <c r="FD351" s="48"/>
      <c r="FE351" s="48"/>
      <c r="FF351" s="48"/>
      <c r="FG351" s="48"/>
      <c r="FH351" s="48"/>
      <c r="FI351" s="48"/>
      <c r="FJ351" s="48"/>
      <c r="FK351" s="48"/>
      <c r="FL351" s="48"/>
      <c r="FM351" s="48"/>
      <c r="FN351" s="48"/>
      <c r="FO351" s="48"/>
      <c r="FP351" s="48"/>
      <c r="FQ351" s="48"/>
      <c r="FR351" s="48"/>
      <c r="FS351" s="48"/>
      <c r="FT351" s="48"/>
      <c r="FU351" s="48"/>
      <c r="FV351" s="48"/>
      <c r="FW351" s="48"/>
      <c r="FX351" s="48"/>
      <c r="FY351" s="48"/>
      <c r="FZ351" s="48"/>
      <c r="GA351" s="48"/>
      <c r="GB351" s="48"/>
      <c r="GC351" s="48"/>
      <c r="GD351" s="48"/>
      <c r="GE351" s="48"/>
      <c r="GF351" s="48"/>
      <c r="GG351" s="48"/>
      <c r="GH351" s="2"/>
      <c r="GI351" s="2"/>
      <c r="GJ351" s="2"/>
      <c r="GK351" s="2"/>
      <c r="GL351" s="2"/>
      <c r="GM351" s="2"/>
    </row>
    <row r="352" ht="15.75" customHeight="1">
      <c r="A352" s="1"/>
      <c r="F352" s="2"/>
      <c r="G352" s="48"/>
      <c r="N352" s="29"/>
      <c r="O352" s="30"/>
      <c r="P352" s="30"/>
      <c r="Q352" s="30"/>
      <c r="R352" s="30"/>
      <c r="S352" s="30"/>
      <c r="T352" s="30"/>
      <c r="U352" s="30"/>
      <c r="V352" s="30"/>
      <c r="W352" s="30"/>
      <c r="X352" s="30"/>
      <c r="Y352" s="30"/>
      <c r="Z352" s="30"/>
      <c r="AA352" s="30"/>
      <c r="AB352" s="30"/>
      <c r="AC352" s="30"/>
      <c r="AD352" s="30"/>
      <c r="AE352" s="30"/>
      <c r="AF352" s="30"/>
      <c r="AG352" s="30"/>
      <c r="AH352" s="33"/>
      <c r="AI352" s="29"/>
      <c r="AJ352" s="30"/>
      <c r="AK352" s="30"/>
      <c r="AL352" s="30"/>
      <c r="AM352" s="30"/>
      <c r="AN352" s="30"/>
      <c r="AO352" s="30"/>
      <c r="AP352" s="30"/>
      <c r="AQ352" s="30"/>
      <c r="AR352" s="30"/>
      <c r="AS352" s="30"/>
      <c r="AT352" s="30"/>
      <c r="AU352" s="30"/>
      <c r="AV352" s="30"/>
      <c r="AW352" s="30"/>
      <c r="AX352" s="30"/>
      <c r="AY352" s="30"/>
      <c r="AZ352" s="30"/>
      <c r="BA352" s="30"/>
      <c r="BB352" s="30"/>
      <c r="BC352" s="33"/>
      <c r="BD352" s="130"/>
      <c r="BE352" s="33"/>
      <c r="BF352" s="33"/>
      <c r="BG352" s="33"/>
      <c r="BH352" s="33"/>
      <c r="BI352" s="33"/>
      <c r="BJ352" s="33"/>
      <c r="BK352" s="33"/>
      <c r="BL352" s="33"/>
      <c r="BM352" s="33"/>
      <c r="BN352" s="33"/>
      <c r="BO352" s="33"/>
      <c r="BP352" s="33"/>
      <c r="BQ352" s="35"/>
      <c r="BR352" s="131"/>
      <c r="BS352" s="132"/>
      <c r="BT352" s="133"/>
      <c r="BU352" s="39"/>
      <c r="BV352" s="41"/>
      <c r="BW352" s="41"/>
      <c r="BX352" s="41"/>
      <c r="BY352" s="41"/>
      <c r="BZ352" s="41"/>
      <c r="CA352" s="104"/>
      <c r="CB352" s="104"/>
      <c r="CC352" s="104"/>
      <c r="CD352" s="104"/>
      <c r="CE352" s="104"/>
      <c r="CF352" s="104"/>
      <c r="CG352" s="104"/>
      <c r="CH352" s="104"/>
      <c r="CI352" s="104"/>
      <c r="CJ352" s="41"/>
      <c r="CK352" s="41"/>
      <c r="CL352" s="41"/>
      <c r="CM352" s="29"/>
      <c r="CN352" s="30"/>
      <c r="CQ352" s="81"/>
      <c r="CR352" s="81"/>
      <c r="CY352" s="126"/>
      <c r="CZ352" s="126"/>
      <c r="DB352" s="126"/>
      <c r="DC352" s="126"/>
      <c r="DE352" s="48"/>
      <c r="DG352" s="48"/>
      <c r="DI352" s="48"/>
      <c r="DK352" s="48"/>
      <c r="DM352" s="48"/>
      <c r="DO352" s="48"/>
      <c r="DQ352" s="48"/>
      <c r="DS352" s="48"/>
      <c r="DU352" s="48"/>
      <c r="DW352" s="48"/>
      <c r="DY352" s="48"/>
      <c r="EA352" s="48"/>
      <c r="EB352" s="81"/>
      <c r="EC352" s="48"/>
      <c r="EE352" s="48"/>
      <c r="EG352" s="48"/>
      <c r="EH352" s="81"/>
      <c r="EI352" s="48"/>
      <c r="EJ352" s="48"/>
      <c r="EK352" s="48"/>
      <c r="EL352" s="48"/>
      <c r="EM352" s="48"/>
      <c r="EN352" s="48"/>
      <c r="EO352" s="48"/>
      <c r="EP352" s="48"/>
      <c r="EQ352" s="48"/>
      <c r="ER352" s="48"/>
      <c r="ES352" s="48"/>
      <c r="ET352" s="48"/>
      <c r="EU352" s="48"/>
      <c r="EV352" s="48"/>
      <c r="EW352" s="48"/>
      <c r="EX352" s="48"/>
      <c r="EY352" s="48"/>
      <c r="EZ352" s="48"/>
      <c r="FA352" s="48"/>
      <c r="FB352" s="48"/>
      <c r="FC352" s="48"/>
      <c r="FD352" s="48"/>
      <c r="FE352" s="48"/>
      <c r="FF352" s="48"/>
      <c r="FG352" s="48"/>
      <c r="FH352" s="48"/>
      <c r="FI352" s="48"/>
      <c r="FJ352" s="48"/>
      <c r="FK352" s="48"/>
      <c r="FL352" s="48"/>
      <c r="FM352" s="48"/>
      <c r="FN352" s="48"/>
      <c r="FO352" s="48"/>
      <c r="FP352" s="48"/>
      <c r="FQ352" s="48"/>
      <c r="FR352" s="48"/>
      <c r="FS352" s="48"/>
      <c r="FT352" s="48"/>
      <c r="FU352" s="48"/>
      <c r="FV352" s="48"/>
      <c r="FW352" s="48"/>
      <c r="FX352" s="48"/>
      <c r="FY352" s="48"/>
      <c r="FZ352" s="48"/>
      <c r="GA352" s="48"/>
      <c r="GB352" s="48"/>
      <c r="GC352" s="48"/>
      <c r="GD352" s="48"/>
      <c r="GE352" s="48"/>
      <c r="GF352" s="48"/>
      <c r="GG352" s="48"/>
      <c r="GH352" s="2"/>
      <c r="GI352" s="2"/>
      <c r="GJ352" s="2"/>
      <c r="GK352" s="2"/>
      <c r="GL352" s="2"/>
      <c r="GM352" s="2"/>
    </row>
    <row r="353" ht="15.75" customHeight="1">
      <c r="A353" s="1"/>
      <c r="F353" s="2"/>
      <c r="G353" s="48"/>
      <c r="N353" s="29"/>
      <c r="O353" s="30"/>
      <c r="P353" s="30"/>
      <c r="Q353" s="30"/>
      <c r="R353" s="30"/>
      <c r="S353" s="30"/>
      <c r="T353" s="30"/>
      <c r="U353" s="30"/>
      <c r="V353" s="30"/>
      <c r="W353" s="30"/>
      <c r="X353" s="30"/>
      <c r="Y353" s="30"/>
      <c r="Z353" s="30"/>
      <c r="AA353" s="30"/>
      <c r="AB353" s="30"/>
      <c r="AC353" s="30"/>
      <c r="AD353" s="30"/>
      <c r="AE353" s="30"/>
      <c r="AF353" s="30"/>
      <c r="AG353" s="30"/>
      <c r="AH353" s="33"/>
      <c r="AI353" s="29"/>
      <c r="AJ353" s="30"/>
      <c r="AK353" s="30"/>
      <c r="AL353" s="30"/>
      <c r="AM353" s="30"/>
      <c r="AN353" s="30"/>
      <c r="AO353" s="30"/>
      <c r="AP353" s="30"/>
      <c r="AQ353" s="30"/>
      <c r="AR353" s="30"/>
      <c r="AS353" s="30"/>
      <c r="AT353" s="30"/>
      <c r="AU353" s="30"/>
      <c r="AV353" s="30"/>
      <c r="AW353" s="30"/>
      <c r="AX353" s="30"/>
      <c r="AY353" s="30"/>
      <c r="AZ353" s="30"/>
      <c r="BA353" s="30"/>
      <c r="BB353" s="30"/>
      <c r="BC353" s="33"/>
      <c r="BD353" s="130"/>
      <c r="BE353" s="33"/>
      <c r="BF353" s="33"/>
      <c r="BG353" s="33"/>
      <c r="BH353" s="33"/>
      <c r="BI353" s="33"/>
      <c r="BJ353" s="33"/>
      <c r="BK353" s="33"/>
      <c r="BL353" s="33"/>
      <c r="BM353" s="33"/>
      <c r="BN353" s="33"/>
      <c r="BO353" s="33"/>
      <c r="BP353" s="33"/>
      <c r="BQ353" s="35"/>
      <c r="BR353" s="131"/>
      <c r="BS353" s="132"/>
      <c r="BT353" s="133"/>
      <c r="BU353" s="39"/>
      <c r="BV353" s="41"/>
      <c r="BW353" s="41"/>
      <c r="BX353" s="41"/>
      <c r="BY353" s="41"/>
      <c r="BZ353" s="41"/>
      <c r="CA353" s="104"/>
      <c r="CB353" s="104"/>
      <c r="CC353" s="104"/>
      <c r="CD353" s="104"/>
      <c r="CE353" s="104"/>
      <c r="CF353" s="104"/>
      <c r="CG353" s="104"/>
      <c r="CH353" s="104"/>
      <c r="CI353" s="104"/>
      <c r="CJ353" s="41"/>
      <c r="CK353" s="41"/>
      <c r="CL353" s="41"/>
      <c r="CM353" s="29"/>
      <c r="CN353" s="30"/>
      <c r="CQ353" s="81"/>
      <c r="CR353" s="81"/>
      <c r="CY353" s="126"/>
      <c r="CZ353" s="126"/>
      <c r="DB353" s="126"/>
      <c r="DC353" s="126"/>
      <c r="DE353" s="48"/>
      <c r="DG353" s="48"/>
      <c r="DI353" s="48"/>
      <c r="DK353" s="48"/>
      <c r="DM353" s="48"/>
      <c r="DO353" s="48"/>
      <c r="DQ353" s="48"/>
      <c r="DS353" s="48"/>
      <c r="DU353" s="48"/>
      <c r="DW353" s="48"/>
      <c r="DY353" s="48"/>
      <c r="EA353" s="48"/>
      <c r="EB353" s="81"/>
      <c r="EC353" s="48"/>
      <c r="EE353" s="48"/>
      <c r="EG353" s="48"/>
      <c r="EH353" s="81"/>
      <c r="EI353" s="48"/>
      <c r="EJ353" s="48"/>
      <c r="EK353" s="48"/>
      <c r="EL353" s="48"/>
      <c r="EM353" s="48"/>
      <c r="EN353" s="48"/>
      <c r="EO353" s="48"/>
      <c r="EP353" s="48"/>
      <c r="EQ353" s="48"/>
      <c r="ER353" s="48"/>
      <c r="ES353" s="48"/>
      <c r="ET353" s="48"/>
      <c r="EU353" s="48"/>
      <c r="EV353" s="48"/>
      <c r="EW353" s="48"/>
      <c r="EX353" s="48"/>
      <c r="EY353" s="48"/>
      <c r="EZ353" s="48"/>
      <c r="FA353" s="48"/>
      <c r="FB353" s="48"/>
      <c r="FC353" s="48"/>
      <c r="FD353" s="48"/>
      <c r="FE353" s="48"/>
      <c r="FF353" s="48"/>
      <c r="FG353" s="48"/>
      <c r="FH353" s="48"/>
      <c r="FI353" s="48"/>
      <c r="FJ353" s="48"/>
      <c r="FK353" s="48"/>
      <c r="FL353" s="48"/>
      <c r="FM353" s="48"/>
      <c r="FN353" s="48"/>
      <c r="FO353" s="48"/>
      <c r="FP353" s="48"/>
      <c r="FQ353" s="48"/>
      <c r="FR353" s="48"/>
      <c r="FS353" s="48"/>
      <c r="FT353" s="48"/>
      <c r="FU353" s="48"/>
      <c r="FV353" s="48"/>
      <c r="FW353" s="48"/>
      <c r="FX353" s="48"/>
      <c r="FY353" s="48"/>
      <c r="FZ353" s="48"/>
      <c r="GA353" s="48"/>
      <c r="GB353" s="48"/>
      <c r="GC353" s="48"/>
      <c r="GD353" s="48"/>
      <c r="GE353" s="48"/>
      <c r="GF353" s="48"/>
      <c r="GG353" s="48"/>
      <c r="GH353" s="2"/>
      <c r="GI353" s="2"/>
      <c r="GJ353" s="2"/>
      <c r="GK353" s="2"/>
      <c r="GL353" s="2"/>
      <c r="GM353" s="2"/>
    </row>
    <row r="354" ht="15.75" customHeight="1">
      <c r="A354" s="1"/>
      <c r="F354" s="2"/>
      <c r="G354" s="48"/>
      <c r="N354" s="29"/>
      <c r="O354" s="30"/>
      <c r="P354" s="30"/>
      <c r="Q354" s="30"/>
      <c r="R354" s="30"/>
      <c r="S354" s="30"/>
      <c r="T354" s="30"/>
      <c r="U354" s="30"/>
      <c r="V354" s="30"/>
      <c r="W354" s="30"/>
      <c r="X354" s="30"/>
      <c r="Y354" s="30"/>
      <c r="Z354" s="30"/>
      <c r="AA354" s="30"/>
      <c r="AB354" s="30"/>
      <c r="AC354" s="30"/>
      <c r="AD354" s="30"/>
      <c r="AE354" s="30"/>
      <c r="AF354" s="30"/>
      <c r="AG354" s="30"/>
      <c r="AH354" s="33"/>
      <c r="AI354" s="29"/>
      <c r="AJ354" s="30"/>
      <c r="AK354" s="30"/>
      <c r="AL354" s="30"/>
      <c r="AM354" s="30"/>
      <c r="AN354" s="30"/>
      <c r="AO354" s="30"/>
      <c r="AP354" s="30"/>
      <c r="AQ354" s="30"/>
      <c r="AR354" s="30"/>
      <c r="AS354" s="30"/>
      <c r="AT354" s="30"/>
      <c r="AU354" s="30"/>
      <c r="AV354" s="30"/>
      <c r="AW354" s="30"/>
      <c r="AX354" s="30"/>
      <c r="AY354" s="30"/>
      <c r="AZ354" s="30"/>
      <c r="BA354" s="30"/>
      <c r="BB354" s="30"/>
      <c r="BC354" s="33"/>
      <c r="BD354" s="130"/>
      <c r="BE354" s="33"/>
      <c r="BF354" s="33"/>
      <c r="BG354" s="33"/>
      <c r="BH354" s="33"/>
      <c r="BI354" s="33"/>
      <c r="BJ354" s="33"/>
      <c r="BK354" s="33"/>
      <c r="BL354" s="33"/>
      <c r="BM354" s="33"/>
      <c r="BN354" s="33"/>
      <c r="BO354" s="33"/>
      <c r="BP354" s="33"/>
      <c r="BQ354" s="35"/>
      <c r="BR354" s="131"/>
      <c r="BS354" s="132"/>
      <c r="BT354" s="133"/>
      <c r="BU354" s="39"/>
      <c r="BV354" s="41"/>
      <c r="BW354" s="41"/>
      <c r="BX354" s="41"/>
      <c r="BY354" s="41"/>
      <c r="BZ354" s="41"/>
      <c r="CA354" s="104"/>
      <c r="CB354" s="104"/>
      <c r="CC354" s="104"/>
      <c r="CD354" s="104"/>
      <c r="CE354" s="104"/>
      <c r="CF354" s="104"/>
      <c r="CG354" s="104"/>
      <c r="CH354" s="104"/>
      <c r="CI354" s="104"/>
      <c r="CJ354" s="41"/>
      <c r="CK354" s="41"/>
      <c r="CL354" s="41"/>
      <c r="CM354" s="29"/>
      <c r="CN354" s="30"/>
      <c r="CQ354" s="81"/>
      <c r="CR354" s="81"/>
      <c r="CY354" s="126"/>
      <c r="CZ354" s="126"/>
      <c r="DB354" s="126"/>
      <c r="DC354" s="126"/>
      <c r="DE354" s="48"/>
      <c r="DG354" s="48"/>
      <c r="DI354" s="48"/>
      <c r="DK354" s="48"/>
      <c r="DM354" s="48"/>
      <c r="DO354" s="48"/>
      <c r="DQ354" s="48"/>
      <c r="DS354" s="48"/>
      <c r="DU354" s="48"/>
      <c r="DW354" s="48"/>
      <c r="DY354" s="48"/>
      <c r="EA354" s="48"/>
      <c r="EB354" s="81"/>
      <c r="EC354" s="48"/>
      <c r="EE354" s="48"/>
      <c r="EG354" s="48"/>
      <c r="EH354" s="81"/>
      <c r="EI354" s="48"/>
      <c r="EJ354" s="48"/>
      <c r="EK354" s="48"/>
      <c r="EL354" s="48"/>
      <c r="EM354" s="48"/>
      <c r="EN354" s="48"/>
      <c r="EO354" s="48"/>
      <c r="EP354" s="48"/>
      <c r="EQ354" s="48"/>
      <c r="ER354" s="48"/>
      <c r="ES354" s="48"/>
      <c r="ET354" s="48"/>
      <c r="EU354" s="48"/>
      <c r="EV354" s="48"/>
      <c r="EW354" s="48"/>
      <c r="EX354" s="48"/>
      <c r="EY354" s="48"/>
      <c r="EZ354" s="48"/>
      <c r="FA354" s="48"/>
      <c r="FB354" s="48"/>
      <c r="FC354" s="48"/>
      <c r="FD354" s="48"/>
      <c r="FE354" s="48"/>
      <c r="FF354" s="48"/>
      <c r="FG354" s="48"/>
      <c r="FH354" s="48"/>
      <c r="FI354" s="48"/>
      <c r="FJ354" s="48"/>
      <c r="FK354" s="48"/>
      <c r="FL354" s="48"/>
      <c r="FM354" s="48"/>
      <c r="FN354" s="48"/>
      <c r="FO354" s="48"/>
      <c r="FP354" s="48"/>
      <c r="FQ354" s="48"/>
      <c r="FR354" s="48"/>
      <c r="FS354" s="48"/>
      <c r="FT354" s="48"/>
      <c r="FU354" s="48"/>
      <c r="FV354" s="48"/>
      <c r="FW354" s="48"/>
      <c r="FX354" s="48"/>
      <c r="FY354" s="48"/>
      <c r="FZ354" s="48"/>
      <c r="GA354" s="48"/>
      <c r="GB354" s="48"/>
      <c r="GC354" s="48"/>
      <c r="GD354" s="48"/>
      <c r="GE354" s="48"/>
      <c r="GF354" s="48"/>
      <c r="GG354" s="48"/>
      <c r="GH354" s="2"/>
      <c r="GI354" s="2"/>
      <c r="GJ354" s="2"/>
      <c r="GK354" s="2"/>
      <c r="GL354" s="2"/>
      <c r="GM354" s="2"/>
    </row>
    <row r="355" ht="15.75" customHeight="1">
      <c r="A355" s="1"/>
      <c r="F355" s="2"/>
      <c r="G355" s="48"/>
      <c r="N355" s="29"/>
      <c r="O355" s="30"/>
      <c r="P355" s="30"/>
      <c r="Q355" s="30"/>
      <c r="R355" s="30"/>
      <c r="S355" s="30"/>
      <c r="T355" s="30"/>
      <c r="U355" s="30"/>
      <c r="V355" s="30"/>
      <c r="W355" s="30"/>
      <c r="X355" s="30"/>
      <c r="Y355" s="30"/>
      <c r="Z355" s="30"/>
      <c r="AA355" s="30"/>
      <c r="AB355" s="30"/>
      <c r="AC355" s="30"/>
      <c r="AD355" s="30"/>
      <c r="AE355" s="30"/>
      <c r="AF355" s="30"/>
      <c r="AG355" s="30"/>
      <c r="AH355" s="33"/>
      <c r="AI355" s="29"/>
      <c r="AJ355" s="30"/>
      <c r="AK355" s="30"/>
      <c r="AL355" s="30"/>
      <c r="AM355" s="30"/>
      <c r="AN355" s="30"/>
      <c r="AO355" s="30"/>
      <c r="AP355" s="30"/>
      <c r="AQ355" s="30"/>
      <c r="AR355" s="30"/>
      <c r="AS355" s="30"/>
      <c r="AT355" s="30"/>
      <c r="AU355" s="30"/>
      <c r="AV355" s="30"/>
      <c r="AW355" s="30"/>
      <c r="AX355" s="30"/>
      <c r="AY355" s="30"/>
      <c r="AZ355" s="30"/>
      <c r="BA355" s="30"/>
      <c r="BB355" s="30"/>
      <c r="BC355" s="33"/>
      <c r="BD355" s="130"/>
      <c r="BE355" s="33"/>
      <c r="BF355" s="33"/>
      <c r="BG355" s="33"/>
      <c r="BH355" s="33"/>
      <c r="BI355" s="33"/>
      <c r="BJ355" s="33"/>
      <c r="BK355" s="33"/>
      <c r="BL355" s="33"/>
      <c r="BM355" s="33"/>
      <c r="BN355" s="33"/>
      <c r="BO355" s="33"/>
      <c r="BP355" s="33"/>
      <c r="BQ355" s="35"/>
      <c r="BR355" s="131"/>
      <c r="BS355" s="132"/>
      <c r="BT355" s="133"/>
      <c r="BU355" s="39"/>
      <c r="BV355" s="41"/>
      <c r="BW355" s="41"/>
      <c r="BX355" s="41"/>
      <c r="BY355" s="41"/>
      <c r="BZ355" s="41"/>
      <c r="CA355" s="104"/>
      <c r="CB355" s="104"/>
      <c r="CC355" s="104"/>
      <c r="CD355" s="104"/>
      <c r="CE355" s="104"/>
      <c r="CF355" s="104"/>
      <c r="CG355" s="104"/>
      <c r="CH355" s="104"/>
      <c r="CI355" s="104"/>
      <c r="CJ355" s="41"/>
      <c r="CK355" s="41"/>
      <c r="CL355" s="41"/>
      <c r="CM355" s="29"/>
      <c r="CN355" s="30"/>
      <c r="CQ355" s="81"/>
      <c r="CR355" s="81"/>
      <c r="CY355" s="126"/>
      <c r="CZ355" s="126"/>
      <c r="DB355" s="126"/>
      <c r="DC355" s="126"/>
      <c r="DE355" s="48"/>
      <c r="DG355" s="48"/>
      <c r="DI355" s="48"/>
      <c r="DK355" s="48"/>
      <c r="DM355" s="48"/>
      <c r="DO355" s="48"/>
      <c r="DQ355" s="48"/>
      <c r="DS355" s="48"/>
      <c r="DU355" s="48"/>
      <c r="DW355" s="48"/>
      <c r="DY355" s="48"/>
      <c r="EA355" s="48"/>
      <c r="EB355" s="81"/>
      <c r="EC355" s="48"/>
      <c r="EE355" s="48"/>
      <c r="EG355" s="48"/>
      <c r="EH355" s="81"/>
      <c r="EI355" s="48"/>
      <c r="EJ355" s="48"/>
      <c r="EK355" s="48"/>
      <c r="EL355" s="48"/>
      <c r="EM355" s="48"/>
      <c r="EN355" s="48"/>
      <c r="EO355" s="48"/>
      <c r="EP355" s="48"/>
      <c r="EQ355" s="48"/>
      <c r="ER355" s="48"/>
      <c r="ES355" s="48"/>
      <c r="ET355" s="48"/>
      <c r="EU355" s="48"/>
      <c r="EV355" s="48"/>
      <c r="EW355" s="48"/>
      <c r="EX355" s="48"/>
      <c r="EY355" s="48"/>
      <c r="EZ355" s="48"/>
      <c r="FA355" s="48"/>
      <c r="FB355" s="48"/>
      <c r="FC355" s="48"/>
      <c r="FD355" s="48"/>
      <c r="FE355" s="48"/>
      <c r="FF355" s="48"/>
      <c r="FG355" s="48"/>
      <c r="FH355" s="48"/>
      <c r="FI355" s="48"/>
      <c r="FJ355" s="48"/>
      <c r="FK355" s="48"/>
      <c r="FL355" s="48"/>
      <c r="FM355" s="48"/>
      <c r="FN355" s="48"/>
      <c r="FO355" s="48"/>
      <c r="FP355" s="48"/>
      <c r="FQ355" s="48"/>
      <c r="FR355" s="48"/>
      <c r="FS355" s="48"/>
      <c r="FT355" s="48"/>
      <c r="FU355" s="48"/>
      <c r="FV355" s="48"/>
      <c r="FW355" s="48"/>
      <c r="FX355" s="48"/>
      <c r="FY355" s="48"/>
      <c r="FZ355" s="48"/>
      <c r="GA355" s="48"/>
      <c r="GB355" s="48"/>
      <c r="GC355" s="48"/>
      <c r="GD355" s="48"/>
      <c r="GE355" s="48"/>
      <c r="GF355" s="48"/>
      <c r="GG355" s="48"/>
      <c r="GH355" s="2"/>
      <c r="GI355" s="2"/>
      <c r="GJ355" s="2"/>
      <c r="GK355" s="2"/>
      <c r="GL355" s="2"/>
      <c r="GM355" s="2"/>
    </row>
    <row r="356" ht="15.75" customHeight="1">
      <c r="A356" s="1"/>
      <c r="F356" s="2"/>
      <c r="G356" s="48"/>
      <c r="N356" s="29"/>
      <c r="O356" s="30"/>
      <c r="P356" s="30"/>
      <c r="Q356" s="30"/>
      <c r="R356" s="30"/>
      <c r="S356" s="30"/>
      <c r="T356" s="30"/>
      <c r="U356" s="30"/>
      <c r="V356" s="30"/>
      <c r="W356" s="30"/>
      <c r="X356" s="30"/>
      <c r="Y356" s="30"/>
      <c r="Z356" s="30"/>
      <c r="AA356" s="30"/>
      <c r="AB356" s="30"/>
      <c r="AC356" s="30"/>
      <c r="AD356" s="30"/>
      <c r="AE356" s="30"/>
      <c r="AF356" s="30"/>
      <c r="AG356" s="30"/>
      <c r="AH356" s="33"/>
      <c r="AI356" s="29"/>
      <c r="AJ356" s="30"/>
      <c r="AK356" s="30"/>
      <c r="AL356" s="30"/>
      <c r="AM356" s="30"/>
      <c r="AN356" s="30"/>
      <c r="AO356" s="30"/>
      <c r="AP356" s="30"/>
      <c r="AQ356" s="30"/>
      <c r="AR356" s="30"/>
      <c r="AS356" s="30"/>
      <c r="AT356" s="30"/>
      <c r="AU356" s="30"/>
      <c r="AV356" s="30"/>
      <c r="AW356" s="30"/>
      <c r="AX356" s="30"/>
      <c r="AY356" s="30"/>
      <c r="AZ356" s="30"/>
      <c r="BA356" s="30"/>
      <c r="BB356" s="30"/>
      <c r="BC356" s="33"/>
      <c r="BD356" s="130"/>
      <c r="BE356" s="33"/>
      <c r="BF356" s="33"/>
      <c r="BG356" s="33"/>
      <c r="BH356" s="33"/>
      <c r="BI356" s="33"/>
      <c r="BJ356" s="33"/>
      <c r="BK356" s="33"/>
      <c r="BL356" s="33"/>
      <c r="BM356" s="33"/>
      <c r="BN356" s="33"/>
      <c r="BO356" s="33"/>
      <c r="BP356" s="33"/>
      <c r="BQ356" s="35"/>
      <c r="BR356" s="131"/>
      <c r="BS356" s="132"/>
      <c r="BT356" s="133"/>
      <c r="BU356" s="39"/>
      <c r="BV356" s="41"/>
      <c r="BW356" s="41"/>
      <c r="BX356" s="41"/>
      <c r="BY356" s="41"/>
      <c r="BZ356" s="41"/>
      <c r="CA356" s="104"/>
      <c r="CB356" s="104"/>
      <c r="CC356" s="104"/>
      <c r="CD356" s="104"/>
      <c r="CE356" s="104"/>
      <c r="CF356" s="104"/>
      <c r="CG356" s="104"/>
      <c r="CH356" s="104"/>
      <c r="CI356" s="104"/>
      <c r="CJ356" s="41"/>
      <c r="CK356" s="41"/>
      <c r="CL356" s="41"/>
      <c r="CM356" s="29"/>
      <c r="CN356" s="30"/>
      <c r="CQ356" s="81"/>
      <c r="CR356" s="81"/>
      <c r="CY356" s="126"/>
      <c r="CZ356" s="126"/>
      <c r="DB356" s="126"/>
      <c r="DC356" s="126"/>
      <c r="DE356" s="48"/>
      <c r="DG356" s="48"/>
      <c r="DI356" s="48"/>
      <c r="DK356" s="48"/>
      <c r="DM356" s="48"/>
      <c r="DO356" s="48"/>
      <c r="DQ356" s="48"/>
      <c r="DS356" s="48"/>
      <c r="DU356" s="48"/>
      <c r="DW356" s="48"/>
      <c r="DY356" s="48"/>
      <c r="EA356" s="48"/>
      <c r="EB356" s="81"/>
      <c r="EC356" s="48"/>
      <c r="EE356" s="48"/>
      <c r="EG356" s="48"/>
      <c r="EH356" s="81"/>
      <c r="EI356" s="48"/>
      <c r="EJ356" s="48"/>
      <c r="EK356" s="48"/>
      <c r="EL356" s="48"/>
      <c r="EM356" s="48"/>
      <c r="EN356" s="48"/>
      <c r="EO356" s="48"/>
      <c r="EP356" s="48"/>
      <c r="EQ356" s="48"/>
      <c r="ER356" s="48"/>
      <c r="ES356" s="48"/>
      <c r="ET356" s="48"/>
      <c r="EU356" s="48"/>
      <c r="EV356" s="48"/>
      <c r="EW356" s="48"/>
      <c r="EX356" s="48"/>
      <c r="EY356" s="48"/>
      <c r="EZ356" s="48"/>
      <c r="FA356" s="48"/>
      <c r="FB356" s="48"/>
      <c r="FC356" s="48"/>
      <c r="FD356" s="48"/>
      <c r="FE356" s="48"/>
      <c r="FF356" s="48"/>
      <c r="FG356" s="48"/>
      <c r="FH356" s="48"/>
      <c r="FI356" s="48"/>
      <c r="FJ356" s="48"/>
      <c r="FK356" s="48"/>
      <c r="FL356" s="48"/>
      <c r="FM356" s="48"/>
      <c r="FN356" s="48"/>
      <c r="FO356" s="48"/>
      <c r="FP356" s="48"/>
      <c r="FQ356" s="48"/>
      <c r="FR356" s="48"/>
      <c r="FS356" s="48"/>
      <c r="FT356" s="48"/>
      <c r="FU356" s="48"/>
      <c r="FV356" s="48"/>
      <c r="FW356" s="48"/>
      <c r="FX356" s="48"/>
      <c r="FY356" s="48"/>
      <c r="FZ356" s="48"/>
      <c r="GA356" s="48"/>
      <c r="GB356" s="48"/>
      <c r="GC356" s="48"/>
      <c r="GD356" s="48"/>
      <c r="GE356" s="48"/>
      <c r="GF356" s="48"/>
      <c r="GG356" s="48"/>
      <c r="GH356" s="2"/>
      <c r="GI356" s="2"/>
      <c r="GJ356" s="2"/>
      <c r="GK356" s="2"/>
      <c r="GL356" s="2"/>
      <c r="GM356" s="2"/>
    </row>
    <row r="357" ht="15.75" customHeight="1">
      <c r="A357" s="1"/>
      <c r="F357" s="2"/>
      <c r="G357" s="48"/>
      <c r="N357" s="29"/>
      <c r="O357" s="30"/>
      <c r="P357" s="30"/>
      <c r="Q357" s="30"/>
      <c r="R357" s="30"/>
      <c r="S357" s="30"/>
      <c r="T357" s="30"/>
      <c r="U357" s="30"/>
      <c r="V357" s="30"/>
      <c r="W357" s="30"/>
      <c r="X357" s="30"/>
      <c r="Y357" s="30"/>
      <c r="Z357" s="30"/>
      <c r="AA357" s="30"/>
      <c r="AB357" s="30"/>
      <c r="AC357" s="30"/>
      <c r="AD357" s="30"/>
      <c r="AE357" s="30"/>
      <c r="AF357" s="30"/>
      <c r="AG357" s="30"/>
      <c r="AH357" s="33"/>
      <c r="AI357" s="29"/>
      <c r="AJ357" s="30"/>
      <c r="AK357" s="30"/>
      <c r="AL357" s="30"/>
      <c r="AM357" s="30"/>
      <c r="AN357" s="30"/>
      <c r="AO357" s="30"/>
      <c r="AP357" s="30"/>
      <c r="AQ357" s="30"/>
      <c r="AR357" s="30"/>
      <c r="AS357" s="30"/>
      <c r="AT357" s="30"/>
      <c r="AU357" s="30"/>
      <c r="AV357" s="30"/>
      <c r="AW357" s="30"/>
      <c r="AX357" s="30"/>
      <c r="AY357" s="30"/>
      <c r="AZ357" s="30"/>
      <c r="BA357" s="30"/>
      <c r="BB357" s="30"/>
      <c r="BC357" s="33"/>
      <c r="BD357" s="130"/>
      <c r="BE357" s="33"/>
      <c r="BF357" s="33"/>
      <c r="BG357" s="33"/>
      <c r="BH357" s="33"/>
      <c r="BI357" s="33"/>
      <c r="BJ357" s="33"/>
      <c r="BK357" s="33"/>
      <c r="BL357" s="33"/>
      <c r="BM357" s="33"/>
      <c r="BN357" s="33"/>
      <c r="BO357" s="33"/>
      <c r="BP357" s="33"/>
      <c r="BQ357" s="35"/>
      <c r="BR357" s="131"/>
      <c r="BS357" s="132"/>
      <c r="BT357" s="133"/>
      <c r="BU357" s="39"/>
      <c r="BV357" s="41"/>
      <c r="BW357" s="41"/>
      <c r="BX357" s="41"/>
      <c r="BY357" s="41"/>
      <c r="BZ357" s="41"/>
      <c r="CA357" s="104"/>
      <c r="CB357" s="104"/>
      <c r="CC357" s="104"/>
      <c r="CD357" s="104"/>
      <c r="CE357" s="104"/>
      <c r="CF357" s="104"/>
      <c r="CG357" s="104"/>
      <c r="CH357" s="104"/>
      <c r="CI357" s="104"/>
      <c r="CJ357" s="41"/>
      <c r="CK357" s="41"/>
      <c r="CL357" s="41"/>
      <c r="CM357" s="29"/>
      <c r="CN357" s="30"/>
      <c r="CQ357" s="81"/>
      <c r="CR357" s="81"/>
      <c r="CY357" s="126"/>
      <c r="CZ357" s="126"/>
      <c r="DB357" s="126"/>
      <c r="DC357" s="126"/>
      <c r="DE357" s="48"/>
      <c r="DG357" s="48"/>
      <c r="DI357" s="48"/>
      <c r="DK357" s="48"/>
      <c r="DM357" s="48"/>
      <c r="DO357" s="48"/>
      <c r="DQ357" s="48"/>
      <c r="DS357" s="48"/>
      <c r="DU357" s="48"/>
      <c r="DW357" s="48"/>
      <c r="DY357" s="48"/>
      <c r="EA357" s="48"/>
      <c r="EB357" s="81"/>
      <c r="EC357" s="48"/>
      <c r="EE357" s="48"/>
      <c r="EG357" s="48"/>
      <c r="EH357" s="81"/>
      <c r="EI357" s="48"/>
      <c r="EJ357" s="48"/>
      <c r="EK357" s="48"/>
      <c r="EL357" s="48"/>
      <c r="EM357" s="48"/>
      <c r="EN357" s="48"/>
      <c r="EO357" s="48"/>
      <c r="EP357" s="48"/>
      <c r="EQ357" s="48"/>
      <c r="ER357" s="48"/>
      <c r="ES357" s="48"/>
      <c r="ET357" s="48"/>
      <c r="EU357" s="48"/>
      <c r="EV357" s="48"/>
      <c r="EW357" s="48"/>
      <c r="EX357" s="48"/>
      <c r="EY357" s="48"/>
      <c r="EZ357" s="48"/>
      <c r="FA357" s="48"/>
      <c r="FB357" s="48"/>
      <c r="FC357" s="48"/>
      <c r="FD357" s="48"/>
      <c r="FE357" s="48"/>
      <c r="FF357" s="48"/>
      <c r="FG357" s="48"/>
      <c r="FH357" s="48"/>
      <c r="FI357" s="48"/>
      <c r="FJ357" s="48"/>
      <c r="FK357" s="48"/>
      <c r="FL357" s="48"/>
      <c r="FM357" s="48"/>
      <c r="FN357" s="48"/>
      <c r="FO357" s="48"/>
      <c r="FP357" s="48"/>
      <c r="FQ357" s="48"/>
      <c r="FR357" s="48"/>
      <c r="FS357" s="48"/>
      <c r="FT357" s="48"/>
      <c r="FU357" s="48"/>
      <c r="FV357" s="48"/>
      <c r="FW357" s="48"/>
      <c r="FX357" s="48"/>
      <c r="FY357" s="48"/>
      <c r="FZ357" s="48"/>
      <c r="GA357" s="48"/>
      <c r="GB357" s="48"/>
      <c r="GC357" s="48"/>
      <c r="GD357" s="48"/>
      <c r="GE357" s="48"/>
      <c r="GF357" s="48"/>
      <c r="GG357" s="48"/>
      <c r="GH357" s="2"/>
      <c r="GI357" s="2"/>
      <c r="GJ357" s="2"/>
      <c r="GK357" s="2"/>
      <c r="GL357" s="2"/>
      <c r="GM357" s="2"/>
    </row>
    <row r="358" ht="15.75" customHeight="1">
      <c r="A358" s="1"/>
      <c r="F358" s="2"/>
      <c r="G358" s="48"/>
      <c r="N358" s="29"/>
      <c r="O358" s="30"/>
      <c r="P358" s="30"/>
      <c r="Q358" s="30"/>
      <c r="R358" s="30"/>
      <c r="S358" s="30"/>
      <c r="T358" s="30"/>
      <c r="U358" s="30"/>
      <c r="V358" s="30"/>
      <c r="W358" s="30"/>
      <c r="X358" s="30"/>
      <c r="Y358" s="30"/>
      <c r="Z358" s="30"/>
      <c r="AA358" s="30"/>
      <c r="AB358" s="30"/>
      <c r="AC358" s="30"/>
      <c r="AD358" s="30"/>
      <c r="AE358" s="30"/>
      <c r="AF358" s="30"/>
      <c r="AG358" s="30"/>
      <c r="AH358" s="33"/>
      <c r="AI358" s="29"/>
      <c r="AJ358" s="30"/>
      <c r="AK358" s="30"/>
      <c r="AL358" s="30"/>
      <c r="AM358" s="30"/>
      <c r="AN358" s="30"/>
      <c r="AO358" s="30"/>
      <c r="AP358" s="30"/>
      <c r="AQ358" s="30"/>
      <c r="AR358" s="30"/>
      <c r="AS358" s="30"/>
      <c r="AT358" s="30"/>
      <c r="AU358" s="30"/>
      <c r="AV358" s="30"/>
      <c r="AW358" s="30"/>
      <c r="AX358" s="30"/>
      <c r="AY358" s="30"/>
      <c r="AZ358" s="30"/>
      <c r="BA358" s="30"/>
      <c r="BB358" s="30"/>
      <c r="BC358" s="33"/>
      <c r="BD358" s="130"/>
      <c r="BE358" s="33"/>
      <c r="BF358" s="33"/>
      <c r="BG358" s="33"/>
      <c r="BH358" s="33"/>
      <c r="BI358" s="33"/>
      <c r="BJ358" s="33"/>
      <c r="BK358" s="33"/>
      <c r="BL358" s="33"/>
      <c r="BM358" s="33"/>
      <c r="BN358" s="33"/>
      <c r="BO358" s="33"/>
      <c r="BP358" s="33"/>
      <c r="BQ358" s="35"/>
      <c r="BR358" s="131"/>
      <c r="BS358" s="132"/>
      <c r="BT358" s="133"/>
      <c r="BU358" s="39"/>
      <c r="BV358" s="41"/>
      <c r="BW358" s="41"/>
      <c r="BX358" s="41"/>
      <c r="BY358" s="41"/>
      <c r="BZ358" s="41"/>
      <c r="CA358" s="104"/>
      <c r="CB358" s="104"/>
      <c r="CC358" s="104"/>
      <c r="CD358" s="104"/>
      <c r="CE358" s="104"/>
      <c r="CF358" s="104"/>
      <c r="CG358" s="104"/>
      <c r="CH358" s="104"/>
      <c r="CI358" s="104"/>
      <c r="CJ358" s="41"/>
      <c r="CK358" s="41"/>
      <c r="CL358" s="41"/>
      <c r="CM358" s="29"/>
      <c r="CN358" s="30"/>
      <c r="CQ358" s="81"/>
      <c r="CR358" s="81"/>
      <c r="CY358" s="126"/>
      <c r="CZ358" s="126"/>
      <c r="DB358" s="126"/>
      <c r="DC358" s="126"/>
      <c r="DE358" s="48"/>
      <c r="DG358" s="48"/>
      <c r="DI358" s="48"/>
      <c r="DK358" s="48"/>
      <c r="DM358" s="48"/>
      <c r="DO358" s="48"/>
      <c r="DQ358" s="48"/>
      <c r="DS358" s="48"/>
      <c r="DU358" s="48"/>
      <c r="DW358" s="48"/>
      <c r="DY358" s="48"/>
      <c r="EA358" s="48"/>
      <c r="EB358" s="81"/>
      <c r="EC358" s="48"/>
      <c r="EE358" s="48"/>
      <c r="EG358" s="48"/>
      <c r="EH358" s="81"/>
      <c r="EI358" s="48"/>
      <c r="EJ358" s="48"/>
      <c r="EK358" s="48"/>
      <c r="EL358" s="48"/>
      <c r="EM358" s="48"/>
      <c r="EN358" s="48"/>
      <c r="EO358" s="48"/>
      <c r="EP358" s="48"/>
      <c r="EQ358" s="48"/>
      <c r="ER358" s="48"/>
      <c r="ES358" s="48"/>
      <c r="ET358" s="48"/>
      <c r="EU358" s="48"/>
      <c r="EV358" s="48"/>
      <c r="EW358" s="48"/>
      <c r="EX358" s="48"/>
      <c r="EY358" s="48"/>
      <c r="EZ358" s="48"/>
      <c r="FA358" s="48"/>
      <c r="FB358" s="48"/>
      <c r="FC358" s="48"/>
      <c r="FD358" s="48"/>
      <c r="FE358" s="48"/>
      <c r="FF358" s="48"/>
      <c r="FG358" s="48"/>
      <c r="FH358" s="48"/>
      <c r="FI358" s="48"/>
      <c r="FJ358" s="48"/>
      <c r="FK358" s="48"/>
      <c r="FL358" s="48"/>
      <c r="FM358" s="48"/>
      <c r="FN358" s="48"/>
      <c r="FO358" s="48"/>
      <c r="FP358" s="48"/>
      <c r="FQ358" s="48"/>
      <c r="FR358" s="48"/>
      <c r="FS358" s="48"/>
      <c r="FT358" s="48"/>
      <c r="FU358" s="48"/>
      <c r="FV358" s="48"/>
      <c r="FW358" s="48"/>
      <c r="FX358" s="48"/>
      <c r="FY358" s="48"/>
      <c r="FZ358" s="48"/>
      <c r="GA358" s="48"/>
      <c r="GB358" s="48"/>
      <c r="GC358" s="48"/>
      <c r="GD358" s="48"/>
      <c r="GE358" s="48"/>
      <c r="GF358" s="48"/>
      <c r="GG358" s="48"/>
      <c r="GH358" s="2"/>
      <c r="GI358" s="2"/>
      <c r="GJ358" s="2"/>
      <c r="GK358" s="2"/>
      <c r="GL358" s="2"/>
      <c r="GM358" s="2"/>
    </row>
    <row r="359" ht="15.75" customHeight="1">
      <c r="A359" s="1"/>
      <c r="F359" s="2"/>
      <c r="G359" s="48"/>
      <c r="N359" s="29"/>
      <c r="O359" s="30"/>
      <c r="P359" s="30"/>
      <c r="Q359" s="30"/>
      <c r="R359" s="30"/>
      <c r="S359" s="30"/>
      <c r="T359" s="30"/>
      <c r="U359" s="30"/>
      <c r="V359" s="30"/>
      <c r="W359" s="30"/>
      <c r="X359" s="30"/>
      <c r="Y359" s="30"/>
      <c r="Z359" s="30"/>
      <c r="AA359" s="30"/>
      <c r="AB359" s="30"/>
      <c r="AC359" s="30"/>
      <c r="AD359" s="30"/>
      <c r="AE359" s="30"/>
      <c r="AF359" s="30"/>
      <c r="AG359" s="30"/>
      <c r="AH359" s="33"/>
      <c r="AI359" s="29"/>
      <c r="AJ359" s="30"/>
      <c r="AK359" s="30"/>
      <c r="AL359" s="30"/>
      <c r="AM359" s="30"/>
      <c r="AN359" s="30"/>
      <c r="AO359" s="30"/>
      <c r="AP359" s="30"/>
      <c r="AQ359" s="30"/>
      <c r="AR359" s="30"/>
      <c r="AS359" s="30"/>
      <c r="AT359" s="30"/>
      <c r="AU359" s="30"/>
      <c r="AV359" s="30"/>
      <c r="AW359" s="30"/>
      <c r="AX359" s="30"/>
      <c r="AY359" s="30"/>
      <c r="AZ359" s="30"/>
      <c r="BA359" s="30"/>
      <c r="BB359" s="30"/>
      <c r="BC359" s="33"/>
      <c r="BD359" s="130"/>
      <c r="BE359" s="33"/>
      <c r="BF359" s="33"/>
      <c r="BG359" s="33"/>
      <c r="BH359" s="33"/>
      <c r="BI359" s="33"/>
      <c r="BJ359" s="33"/>
      <c r="BK359" s="33"/>
      <c r="BL359" s="33"/>
      <c r="BM359" s="33"/>
      <c r="BN359" s="33"/>
      <c r="BO359" s="33"/>
      <c r="BP359" s="33"/>
      <c r="BQ359" s="35"/>
      <c r="BR359" s="131"/>
      <c r="BS359" s="132"/>
      <c r="BT359" s="133"/>
      <c r="BU359" s="39"/>
      <c r="BV359" s="41"/>
      <c r="BW359" s="41"/>
      <c r="BX359" s="41"/>
      <c r="BY359" s="41"/>
      <c r="BZ359" s="41"/>
      <c r="CA359" s="104"/>
      <c r="CB359" s="104"/>
      <c r="CC359" s="104"/>
      <c r="CD359" s="104"/>
      <c r="CE359" s="104"/>
      <c r="CF359" s="104"/>
      <c r="CG359" s="104"/>
      <c r="CH359" s="104"/>
      <c r="CI359" s="104"/>
      <c r="CJ359" s="41"/>
      <c r="CK359" s="41"/>
      <c r="CL359" s="41"/>
      <c r="CM359" s="29"/>
      <c r="CN359" s="30"/>
      <c r="CQ359" s="81"/>
      <c r="CR359" s="81"/>
      <c r="CY359" s="126"/>
      <c r="CZ359" s="126"/>
      <c r="DB359" s="126"/>
      <c r="DC359" s="126"/>
      <c r="DE359" s="48"/>
      <c r="DG359" s="48"/>
      <c r="DI359" s="48"/>
      <c r="DK359" s="48"/>
      <c r="DM359" s="48"/>
      <c r="DO359" s="48"/>
      <c r="DQ359" s="48"/>
      <c r="DS359" s="48"/>
      <c r="DU359" s="48"/>
      <c r="DW359" s="48"/>
      <c r="DY359" s="48"/>
      <c r="EA359" s="48"/>
      <c r="EB359" s="81"/>
      <c r="EC359" s="48"/>
      <c r="EE359" s="48"/>
      <c r="EG359" s="48"/>
      <c r="EH359" s="81"/>
      <c r="EI359" s="48"/>
      <c r="EJ359" s="48"/>
      <c r="EK359" s="48"/>
      <c r="EL359" s="48"/>
      <c r="EM359" s="48"/>
      <c r="EN359" s="48"/>
      <c r="EO359" s="48"/>
      <c r="EP359" s="48"/>
      <c r="EQ359" s="48"/>
      <c r="ER359" s="48"/>
      <c r="ES359" s="48"/>
      <c r="ET359" s="48"/>
      <c r="EU359" s="48"/>
      <c r="EV359" s="48"/>
      <c r="EW359" s="48"/>
      <c r="EX359" s="48"/>
      <c r="EY359" s="48"/>
      <c r="EZ359" s="48"/>
      <c r="FA359" s="48"/>
      <c r="FB359" s="48"/>
      <c r="FC359" s="48"/>
      <c r="FD359" s="48"/>
      <c r="FE359" s="48"/>
      <c r="FF359" s="48"/>
      <c r="FG359" s="48"/>
      <c r="FH359" s="48"/>
      <c r="FI359" s="48"/>
      <c r="FJ359" s="48"/>
      <c r="FK359" s="48"/>
      <c r="FL359" s="48"/>
      <c r="FM359" s="48"/>
      <c r="FN359" s="48"/>
      <c r="FO359" s="48"/>
      <c r="FP359" s="48"/>
      <c r="FQ359" s="48"/>
      <c r="FR359" s="48"/>
      <c r="FS359" s="48"/>
      <c r="FT359" s="48"/>
      <c r="FU359" s="48"/>
      <c r="FV359" s="48"/>
      <c r="FW359" s="48"/>
      <c r="FX359" s="48"/>
      <c r="FY359" s="48"/>
      <c r="FZ359" s="48"/>
      <c r="GA359" s="48"/>
      <c r="GB359" s="48"/>
      <c r="GC359" s="48"/>
      <c r="GD359" s="48"/>
      <c r="GE359" s="48"/>
      <c r="GF359" s="48"/>
      <c r="GG359" s="48"/>
      <c r="GH359" s="2"/>
      <c r="GI359" s="2"/>
      <c r="GJ359" s="2"/>
      <c r="GK359" s="2"/>
      <c r="GL359" s="2"/>
      <c r="GM359" s="2"/>
    </row>
    <row r="360" ht="15.75" customHeight="1">
      <c r="A360" s="1"/>
      <c r="F360" s="2"/>
      <c r="G360" s="48"/>
      <c r="N360" s="29"/>
      <c r="O360" s="30"/>
      <c r="P360" s="30"/>
      <c r="Q360" s="30"/>
      <c r="R360" s="30"/>
      <c r="S360" s="30"/>
      <c r="T360" s="30"/>
      <c r="U360" s="30"/>
      <c r="V360" s="30"/>
      <c r="W360" s="30"/>
      <c r="X360" s="30"/>
      <c r="Y360" s="30"/>
      <c r="Z360" s="30"/>
      <c r="AA360" s="30"/>
      <c r="AB360" s="30"/>
      <c r="AC360" s="30"/>
      <c r="AD360" s="30"/>
      <c r="AE360" s="30"/>
      <c r="AF360" s="30"/>
      <c r="AG360" s="30"/>
      <c r="AH360" s="33"/>
      <c r="AI360" s="29"/>
      <c r="AJ360" s="30"/>
      <c r="AK360" s="30"/>
      <c r="AL360" s="30"/>
      <c r="AM360" s="30"/>
      <c r="AN360" s="30"/>
      <c r="AO360" s="30"/>
      <c r="AP360" s="30"/>
      <c r="AQ360" s="30"/>
      <c r="AR360" s="30"/>
      <c r="AS360" s="30"/>
      <c r="AT360" s="30"/>
      <c r="AU360" s="30"/>
      <c r="AV360" s="30"/>
      <c r="AW360" s="30"/>
      <c r="AX360" s="30"/>
      <c r="AY360" s="30"/>
      <c r="AZ360" s="30"/>
      <c r="BA360" s="30"/>
      <c r="BB360" s="30"/>
      <c r="BC360" s="33"/>
      <c r="BD360" s="130"/>
      <c r="BE360" s="33"/>
      <c r="BF360" s="33"/>
      <c r="BG360" s="33"/>
      <c r="BH360" s="33"/>
      <c r="BI360" s="33"/>
      <c r="BJ360" s="33"/>
      <c r="BK360" s="33"/>
      <c r="BL360" s="33"/>
      <c r="BM360" s="33"/>
      <c r="BN360" s="33"/>
      <c r="BO360" s="33"/>
      <c r="BP360" s="33"/>
      <c r="BQ360" s="35"/>
      <c r="BR360" s="131"/>
      <c r="BS360" s="132"/>
      <c r="BT360" s="133"/>
      <c r="BU360" s="39"/>
      <c r="BV360" s="41"/>
      <c r="BW360" s="41"/>
      <c r="BX360" s="41"/>
      <c r="BY360" s="41"/>
      <c r="BZ360" s="41"/>
      <c r="CA360" s="104"/>
      <c r="CB360" s="104"/>
      <c r="CC360" s="104"/>
      <c r="CD360" s="104"/>
      <c r="CE360" s="104"/>
      <c r="CF360" s="104"/>
      <c r="CG360" s="104"/>
      <c r="CH360" s="104"/>
      <c r="CI360" s="104"/>
      <c r="CJ360" s="41"/>
      <c r="CK360" s="41"/>
      <c r="CL360" s="41"/>
      <c r="CM360" s="29"/>
      <c r="CN360" s="30"/>
      <c r="CQ360" s="81"/>
      <c r="CR360" s="81"/>
      <c r="CY360" s="126"/>
      <c r="CZ360" s="126"/>
      <c r="DB360" s="126"/>
      <c r="DC360" s="126"/>
      <c r="DE360" s="48"/>
      <c r="DG360" s="48"/>
      <c r="DI360" s="48"/>
      <c r="DK360" s="48"/>
      <c r="DM360" s="48"/>
      <c r="DO360" s="48"/>
      <c r="DQ360" s="48"/>
      <c r="DS360" s="48"/>
      <c r="DU360" s="48"/>
      <c r="DW360" s="48"/>
      <c r="DY360" s="48"/>
      <c r="EA360" s="48"/>
      <c r="EB360" s="81"/>
      <c r="EC360" s="48"/>
      <c r="EE360" s="48"/>
      <c r="EG360" s="48"/>
      <c r="EH360" s="81"/>
      <c r="EI360" s="48"/>
      <c r="EJ360" s="48"/>
      <c r="EK360" s="48"/>
      <c r="EL360" s="48"/>
      <c r="EM360" s="48"/>
      <c r="EN360" s="48"/>
      <c r="EO360" s="48"/>
      <c r="EP360" s="48"/>
      <c r="EQ360" s="48"/>
      <c r="ER360" s="48"/>
      <c r="ES360" s="48"/>
      <c r="ET360" s="48"/>
      <c r="EU360" s="48"/>
      <c r="EV360" s="48"/>
      <c r="EW360" s="48"/>
      <c r="EX360" s="48"/>
      <c r="EY360" s="48"/>
      <c r="EZ360" s="48"/>
      <c r="FA360" s="48"/>
      <c r="FB360" s="48"/>
      <c r="FC360" s="48"/>
      <c r="FD360" s="48"/>
      <c r="FE360" s="48"/>
      <c r="FF360" s="48"/>
      <c r="FG360" s="48"/>
      <c r="FH360" s="48"/>
      <c r="FI360" s="48"/>
      <c r="FJ360" s="48"/>
      <c r="FK360" s="48"/>
      <c r="FL360" s="48"/>
      <c r="FM360" s="48"/>
      <c r="FN360" s="48"/>
      <c r="FO360" s="48"/>
      <c r="FP360" s="48"/>
      <c r="FQ360" s="48"/>
      <c r="FR360" s="48"/>
      <c r="FS360" s="48"/>
      <c r="FT360" s="48"/>
      <c r="FU360" s="48"/>
      <c r="FV360" s="48"/>
      <c r="FW360" s="48"/>
      <c r="FX360" s="48"/>
      <c r="FY360" s="48"/>
      <c r="FZ360" s="48"/>
      <c r="GA360" s="48"/>
      <c r="GB360" s="48"/>
      <c r="GC360" s="48"/>
      <c r="GD360" s="48"/>
      <c r="GE360" s="48"/>
      <c r="GF360" s="48"/>
      <c r="GG360" s="48"/>
      <c r="GH360" s="2"/>
      <c r="GI360" s="2"/>
      <c r="GJ360" s="2"/>
      <c r="GK360" s="2"/>
      <c r="GL360" s="2"/>
      <c r="GM360" s="2"/>
    </row>
    <row r="361" ht="15.75" customHeight="1">
      <c r="A361" s="1"/>
      <c r="F361" s="2"/>
      <c r="G361" s="48"/>
      <c r="N361" s="29"/>
      <c r="O361" s="30"/>
      <c r="P361" s="30"/>
      <c r="Q361" s="30"/>
      <c r="R361" s="30"/>
      <c r="S361" s="30"/>
      <c r="T361" s="30"/>
      <c r="U361" s="30"/>
      <c r="V361" s="30"/>
      <c r="W361" s="30"/>
      <c r="X361" s="30"/>
      <c r="Y361" s="30"/>
      <c r="Z361" s="30"/>
      <c r="AA361" s="30"/>
      <c r="AB361" s="30"/>
      <c r="AC361" s="30"/>
      <c r="AD361" s="30"/>
      <c r="AE361" s="30"/>
      <c r="AF361" s="30"/>
      <c r="AG361" s="30"/>
      <c r="AH361" s="33"/>
      <c r="AI361" s="29"/>
      <c r="AJ361" s="30"/>
      <c r="AK361" s="30"/>
      <c r="AL361" s="30"/>
      <c r="AM361" s="30"/>
      <c r="AN361" s="30"/>
      <c r="AO361" s="30"/>
      <c r="AP361" s="30"/>
      <c r="AQ361" s="30"/>
      <c r="AR361" s="30"/>
      <c r="AS361" s="30"/>
      <c r="AT361" s="30"/>
      <c r="AU361" s="30"/>
      <c r="AV361" s="30"/>
      <c r="AW361" s="30"/>
      <c r="AX361" s="30"/>
      <c r="AY361" s="30"/>
      <c r="AZ361" s="30"/>
      <c r="BA361" s="30"/>
      <c r="BB361" s="30"/>
      <c r="BC361" s="33"/>
      <c r="BD361" s="130"/>
      <c r="BE361" s="33"/>
      <c r="BF361" s="33"/>
      <c r="BG361" s="33"/>
      <c r="BH361" s="33"/>
      <c r="BI361" s="33"/>
      <c r="BJ361" s="33"/>
      <c r="BK361" s="33"/>
      <c r="BL361" s="33"/>
      <c r="BM361" s="33"/>
      <c r="BN361" s="33"/>
      <c r="BO361" s="33"/>
      <c r="BP361" s="33"/>
      <c r="BQ361" s="35"/>
      <c r="BR361" s="131"/>
      <c r="BS361" s="132"/>
      <c r="BT361" s="133"/>
      <c r="BU361" s="39"/>
      <c r="BV361" s="41"/>
      <c r="BW361" s="41"/>
      <c r="BX361" s="41"/>
      <c r="BY361" s="41"/>
      <c r="BZ361" s="41"/>
      <c r="CA361" s="104"/>
      <c r="CB361" s="104"/>
      <c r="CC361" s="104"/>
      <c r="CD361" s="104"/>
      <c r="CE361" s="104"/>
      <c r="CF361" s="104"/>
      <c r="CG361" s="104"/>
      <c r="CH361" s="104"/>
      <c r="CI361" s="104"/>
      <c r="CJ361" s="41"/>
      <c r="CK361" s="41"/>
      <c r="CL361" s="41"/>
      <c r="CM361" s="29"/>
      <c r="CN361" s="30"/>
      <c r="CQ361" s="81"/>
      <c r="CR361" s="81"/>
      <c r="CY361" s="126"/>
      <c r="CZ361" s="126"/>
      <c r="DB361" s="126"/>
      <c r="DC361" s="126"/>
      <c r="DE361" s="48"/>
      <c r="DG361" s="48"/>
      <c r="DI361" s="48"/>
      <c r="DK361" s="48"/>
      <c r="DM361" s="48"/>
      <c r="DO361" s="48"/>
      <c r="DQ361" s="48"/>
      <c r="DS361" s="48"/>
      <c r="DU361" s="48"/>
      <c r="DW361" s="48"/>
      <c r="DY361" s="48"/>
      <c r="EA361" s="48"/>
      <c r="EB361" s="81"/>
      <c r="EC361" s="48"/>
      <c r="EE361" s="48"/>
      <c r="EG361" s="48"/>
      <c r="EH361" s="81"/>
      <c r="EI361" s="48"/>
      <c r="EJ361" s="48"/>
      <c r="EK361" s="48"/>
      <c r="EL361" s="48"/>
      <c r="EM361" s="48"/>
      <c r="EN361" s="48"/>
      <c r="EO361" s="48"/>
      <c r="EP361" s="48"/>
      <c r="EQ361" s="48"/>
      <c r="ER361" s="48"/>
      <c r="ES361" s="48"/>
      <c r="ET361" s="48"/>
      <c r="EU361" s="48"/>
      <c r="EV361" s="48"/>
      <c r="EW361" s="48"/>
      <c r="EX361" s="48"/>
      <c r="EY361" s="48"/>
      <c r="EZ361" s="48"/>
      <c r="FA361" s="48"/>
      <c r="FB361" s="48"/>
      <c r="FC361" s="48"/>
      <c r="FD361" s="48"/>
      <c r="FE361" s="48"/>
      <c r="FF361" s="48"/>
      <c r="FG361" s="48"/>
      <c r="FH361" s="48"/>
      <c r="FI361" s="48"/>
      <c r="FJ361" s="48"/>
      <c r="FK361" s="48"/>
      <c r="FL361" s="48"/>
      <c r="FM361" s="48"/>
      <c r="FN361" s="48"/>
      <c r="FO361" s="48"/>
      <c r="FP361" s="48"/>
      <c r="FQ361" s="48"/>
      <c r="FR361" s="48"/>
      <c r="FS361" s="48"/>
      <c r="FT361" s="48"/>
      <c r="FU361" s="48"/>
      <c r="FV361" s="48"/>
      <c r="FW361" s="48"/>
      <c r="FX361" s="48"/>
      <c r="FY361" s="48"/>
      <c r="FZ361" s="48"/>
      <c r="GA361" s="48"/>
      <c r="GB361" s="48"/>
      <c r="GC361" s="48"/>
      <c r="GD361" s="48"/>
      <c r="GE361" s="48"/>
      <c r="GF361" s="48"/>
      <c r="GG361" s="48"/>
      <c r="GH361" s="2"/>
      <c r="GI361" s="2"/>
      <c r="GJ361" s="2"/>
      <c r="GK361" s="2"/>
      <c r="GL361" s="2"/>
      <c r="GM361" s="2"/>
    </row>
    <row r="362" ht="15.75" customHeight="1">
      <c r="A362" s="1"/>
      <c r="F362" s="2"/>
      <c r="G362" s="48"/>
      <c r="N362" s="29"/>
      <c r="O362" s="30"/>
      <c r="P362" s="30"/>
      <c r="Q362" s="30"/>
      <c r="R362" s="30"/>
      <c r="S362" s="30"/>
      <c r="T362" s="30"/>
      <c r="U362" s="30"/>
      <c r="V362" s="30"/>
      <c r="W362" s="30"/>
      <c r="X362" s="30"/>
      <c r="Y362" s="30"/>
      <c r="Z362" s="30"/>
      <c r="AA362" s="30"/>
      <c r="AB362" s="30"/>
      <c r="AC362" s="30"/>
      <c r="AD362" s="30"/>
      <c r="AE362" s="30"/>
      <c r="AF362" s="30"/>
      <c r="AG362" s="30"/>
      <c r="AH362" s="33"/>
      <c r="AI362" s="29"/>
      <c r="AJ362" s="30"/>
      <c r="AK362" s="30"/>
      <c r="AL362" s="30"/>
      <c r="AM362" s="30"/>
      <c r="AN362" s="30"/>
      <c r="AO362" s="30"/>
      <c r="AP362" s="30"/>
      <c r="AQ362" s="30"/>
      <c r="AR362" s="30"/>
      <c r="AS362" s="30"/>
      <c r="AT362" s="30"/>
      <c r="AU362" s="30"/>
      <c r="AV362" s="30"/>
      <c r="AW362" s="30"/>
      <c r="AX362" s="30"/>
      <c r="AY362" s="30"/>
      <c r="AZ362" s="30"/>
      <c r="BA362" s="30"/>
      <c r="BB362" s="30"/>
      <c r="BC362" s="33"/>
      <c r="BD362" s="130"/>
      <c r="BE362" s="33"/>
      <c r="BF362" s="33"/>
      <c r="BG362" s="33"/>
      <c r="BH362" s="33"/>
      <c r="BI362" s="33"/>
      <c r="BJ362" s="33"/>
      <c r="BK362" s="33"/>
      <c r="BL362" s="33"/>
      <c r="BM362" s="33"/>
      <c r="BN362" s="33"/>
      <c r="BO362" s="33"/>
      <c r="BP362" s="33"/>
      <c r="BQ362" s="35"/>
      <c r="BR362" s="131"/>
      <c r="BS362" s="132"/>
      <c r="BT362" s="133"/>
      <c r="BU362" s="39"/>
      <c r="BV362" s="41"/>
      <c r="BW362" s="41"/>
      <c r="BX362" s="41"/>
      <c r="BY362" s="41"/>
      <c r="BZ362" s="41"/>
      <c r="CA362" s="104"/>
      <c r="CB362" s="104"/>
      <c r="CC362" s="104"/>
      <c r="CD362" s="104"/>
      <c r="CE362" s="104"/>
      <c r="CF362" s="104"/>
      <c r="CG362" s="104"/>
      <c r="CH362" s="104"/>
      <c r="CI362" s="104"/>
      <c r="CJ362" s="41"/>
      <c r="CK362" s="41"/>
      <c r="CL362" s="41"/>
      <c r="CM362" s="29"/>
      <c r="CN362" s="30"/>
      <c r="CQ362" s="81"/>
      <c r="CR362" s="81"/>
      <c r="CY362" s="126"/>
      <c r="CZ362" s="126"/>
      <c r="DB362" s="126"/>
      <c r="DC362" s="126"/>
      <c r="DE362" s="48"/>
      <c r="DG362" s="48"/>
      <c r="DI362" s="48"/>
      <c r="DK362" s="48"/>
      <c r="DM362" s="48"/>
      <c r="DO362" s="48"/>
      <c r="DQ362" s="48"/>
      <c r="DS362" s="48"/>
      <c r="DU362" s="48"/>
      <c r="DW362" s="48"/>
      <c r="DY362" s="48"/>
      <c r="EA362" s="48"/>
      <c r="EB362" s="81"/>
      <c r="EC362" s="48"/>
      <c r="EE362" s="48"/>
      <c r="EG362" s="48"/>
      <c r="EH362" s="81"/>
      <c r="EI362" s="48"/>
      <c r="EJ362" s="48"/>
      <c r="EK362" s="48"/>
      <c r="EL362" s="48"/>
      <c r="EM362" s="48"/>
      <c r="EN362" s="48"/>
      <c r="EO362" s="48"/>
      <c r="EP362" s="48"/>
      <c r="EQ362" s="48"/>
      <c r="ER362" s="48"/>
      <c r="ES362" s="48"/>
      <c r="ET362" s="48"/>
      <c r="EU362" s="48"/>
      <c r="EV362" s="48"/>
      <c r="EW362" s="48"/>
      <c r="EX362" s="48"/>
      <c r="EY362" s="48"/>
      <c r="EZ362" s="48"/>
      <c r="FA362" s="48"/>
      <c r="FB362" s="48"/>
      <c r="FC362" s="48"/>
      <c r="FD362" s="48"/>
      <c r="FE362" s="48"/>
      <c r="FF362" s="48"/>
      <c r="FG362" s="48"/>
      <c r="FH362" s="48"/>
      <c r="FI362" s="48"/>
      <c r="FJ362" s="48"/>
      <c r="FK362" s="48"/>
      <c r="FL362" s="48"/>
      <c r="FM362" s="48"/>
      <c r="FN362" s="48"/>
      <c r="FO362" s="48"/>
      <c r="FP362" s="48"/>
      <c r="FQ362" s="48"/>
      <c r="FR362" s="48"/>
      <c r="FS362" s="48"/>
      <c r="FT362" s="48"/>
      <c r="FU362" s="48"/>
      <c r="FV362" s="48"/>
      <c r="FW362" s="48"/>
      <c r="FX362" s="48"/>
      <c r="FY362" s="48"/>
      <c r="FZ362" s="48"/>
      <c r="GA362" s="48"/>
      <c r="GB362" s="48"/>
      <c r="GC362" s="48"/>
      <c r="GD362" s="48"/>
      <c r="GE362" s="48"/>
      <c r="GF362" s="48"/>
      <c r="GG362" s="48"/>
      <c r="GH362" s="2"/>
      <c r="GI362" s="2"/>
      <c r="GJ362" s="2"/>
      <c r="GK362" s="2"/>
      <c r="GL362" s="2"/>
      <c r="GM362" s="2"/>
    </row>
    <row r="363" ht="15.75" customHeight="1">
      <c r="A363" s="1"/>
      <c r="F363" s="2"/>
      <c r="G363" s="48"/>
      <c r="N363" s="29"/>
      <c r="O363" s="30"/>
      <c r="P363" s="30"/>
      <c r="Q363" s="30"/>
      <c r="R363" s="30"/>
      <c r="S363" s="30"/>
      <c r="T363" s="30"/>
      <c r="U363" s="30"/>
      <c r="V363" s="30"/>
      <c r="W363" s="30"/>
      <c r="X363" s="30"/>
      <c r="Y363" s="30"/>
      <c r="Z363" s="30"/>
      <c r="AA363" s="30"/>
      <c r="AB363" s="30"/>
      <c r="AC363" s="30"/>
      <c r="AD363" s="30"/>
      <c r="AE363" s="30"/>
      <c r="AF363" s="30"/>
      <c r="AG363" s="30"/>
      <c r="AH363" s="33"/>
      <c r="AI363" s="29"/>
      <c r="AJ363" s="30"/>
      <c r="AK363" s="30"/>
      <c r="AL363" s="30"/>
      <c r="AM363" s="30"/>
      <c r="AN363" s="30"/>
      <c r="AO363" s="30"/>
      <c r="AP363" s="30"/>
      <c r="AQ363" s="30"/>
      <c r="AR363" s="30"/>
      <c r="AS363" s="30"/>
      <c r="AT363" s="30"/>
      <c r="AU363" s="30"/>
      <c r="AV363" s="30"/>
      <c r="AW363" s="30"/>
      <c r="AX363" s="30"/>
      <c r="AY363" s="30"/>
      <c r="AZ363" s="30"/>
      <c r="BA363" s="30"/>
      <c r="BB363" s="30"/>
      <c r="BC363" s="33"/>
      <c r="BD363" s="130"/>
      <c r="BE363" s="33"/>
      <c r="BF363" s="33"/>
      <c r="BG363" s="33"/>
      <c r="BH363" s="33"/>
      <c r="BI363" s="33"/>
      <c r="BJ363" s="33"/>
      <c r="BK363" s="33"/>
      <c r="BL363" s="33"/>
      <c r="BM363" s="33"/>
      <c r="BN363" s="33"/>
      <c r="BO363" s="33"/>
      <c r="BP363" s="33"/>
      <c r="BQ363" s="35"/>
      <c r="BR363" s="131"/>
      <c r="BS363" s="132"/>
      <c r="BT363" s="133"/>
      <c r="BU363" s="39"/>
      <c r="BV363" s="41"/>
      <c r="BW363" s="41"/>
      <c r="BX363" s="41"/>
      <c r="BY363" s="41"/>
      <c r="BZ363" s="41"/>
      <c r="CA363" s="104"/>
      <c r="CB363" s="104"/>
      <c r="CC363" s="104"/>
      <c r="CD363" s="104"/>
      <c r="CE363" s="104"/>
      <c r="CF363" s="104"/>
      <c r="CG363" s="104"/>
      <c r="CH363" s="104"/>
      <c r="CI363" s="104"/>
      <c r="CJ363" s="41"/>
      <c r="CK363" s="41"/>
      <c r="CL363" s="41"/>
      <c r="CM363" s="29"/>
      <c r="CN363" s="30"/>
      <c r="CQ363" s="81"/>
      <c r="CR363" s="81"/>
      <c r="CY363" s="126"/>
      <c r="CZ363" s="126"/>
      <c r="DB363" s="126"/>
      <c r="DC363" s="126"/>
      <c r="DE363" s="48"/>
      <c r="DG363" s="48"/>
      <c r="DI363" s="48"/>
      <c r="DK363" s="48"/>
      <c r="DM363" s="48"/>
      <c r="DO363" s="48"/>
      <c r="DQ363" s="48"/>
      <c r="DS363" s="48"/>
      <c r="DU363" s="48"/>
      <c r="DW363" s="48"/>
      <c r="DY363" s="48"/>
      <c r="EA363" s="48"/>
      <c r="EB363" s="81"/>
      <c r="EC363" s="48"/>
      <c r="EE363" s="48"/>
      <c r="EG363" s="48"/>
      <c r="EH363" s="81"/>
      <c r="EI363" s="48"/>
      <c r="EJ363" s="48"/>
      <c r="EK363" s="48"/>
      <c r="EL363" s="48"/>
      <c r="EM363" s="48"/>
      <c r="EN363" s="48"/>
      <c r="EO363" s="48"/>
      <c r="EP363" s="48"/>
      <c r="EQ363" s="48"/>
      <c r="ER363" s="48"/>
      <c r="ES363" s="48"/>
      <c r="ET363" s="48"/>
      <c r="EU363" s="48"/>
      <c r="EV363" s="48"/>
      <c r="EW363" s="48"/>
      <c r="EX363" s="48"/>
      <c r="EY363" s="48"/>
      <c r="EZ363" s="48"/>
      <c r="FA363" s="48"/>
      <c r="FB363" s="48"/>
      <c r="FC363" s="48"/>
      <c r="FD363" s="48"/>
      <c r="FE363" s="48"/>
      <c r="FF363" s="48"/>
      <c r="FG363" s="48"/>
      <c r="FH363" s="48"/>
      <c r="FI363" s="48"/>
      <c r="FJ363" s="48"/>
      <c r="FK363" s="48"/>
      <c r="FL363" s="48"/>
      <c r="FM363" s="48"/>
      <c r="FN363" s="48"/>
      <c r="FO363" s="48"/>
      <c r="FP363" s="48"/>
      <c r="FQ363" s="48"/>
      <c r="FR363" s="48"/>
      <c r="FS363" s="48"/>
      <c r="FT363" s="48"/>
      <c r="FU363" s="48"/>
      <c r="FV363" s="48"/>
      <c r="FW363" s="48"/>
      <c r="FX363" s="48"/>
      <c r="FY363" s="48"/>
      <c r="FZ363" s="48"/>
      <c r="GA363" s="48"/>
      <c r="GB363" s="48"/>
      <c r="GC363" s="48"/>
      <c r="GD363" s="48"/>
      <c r="GE363" s="48"/>
      <c r="GF363" s="48"/>
      <c r="GG363" s="48"/>
      <c r="GH363" s="2"/>
      <c r="GI363" s="2"/>
      <c r="GJ363" s="2"/>
      <c r="GK363" s="2"/>
      <c r="GL363" s="2"/>
      <c r="GM363" s="2"/>
    </row>
    <row r="364" ht="15.75" customHeight="1">
      <c r="A364" s="1"/>
      <c r="F364" s="2"/>
      <c r="G364" s="48"/>
      <c r="N364" s="29"/>
      <c r="O364" s="30"/>
      <c r="P364" s="30"/>
      <c r="Q364" s="30"/>
      <c r="R364" s="30"/>
      <c r="S364" s="30"/>
      <c r="T364" s="30"/>
      <c r="U364" s="30"/>
      <c r="V364" s="30"/>
      <c r="W364" s="30"/>
      <c r="X364" s="30"/>
      <c r="Y364" s="30"/>
      <c r="Z364" s="30"/>
      <c r="AA364" s="30"/>
      <c r="AB364" s="30"/>
      <c r="AC364" s="30"/>
      <c r="AD364" s="30"/>
      <c r="AE364" s="30"/>
      <c r="AF364" s="30"/>
      <c r="AG364" s="30"/>
      <c r="AH364" s="33"/>
      <c r="AI364" s="29"/>
      <c r="AJ364" s="30"/>
      <c r="AK364" s="30"/>
      <c r="AL364" s="30"/>
      <c r="AM364" s="30"/>
      <c r="AN364" s="30"/>
      <c r="AO364" s="30"/>
      <c r="AP364" s="30"/>
      <c r="AQ364" s="30"/>
      <c r="AR364" s="30"/>
      <c r="AS364" s="30"/>
      <c r="AT364" s="30"/>
      <c r="AU364" s="30"/>
      <c r="AV364" s="30"/>
      <c r="AW364" s="30"/>
      <c r="AX364" s="30"/>
      <c r="AY364" s="30"/>
      <c r="AZ364" s="30"/>
      <c r="BA364" s="30"/>
      <c r="BB364" s="30"/>
      <c r="BC364" s="33"/>
      <c r="BD364" s="130"/>
      <c r="BE364" s="33"/>
      <c r="BF364" s="33"/>
      <c r="BG364" s="33"/>
      <c r="BH364" s="33"/>
      <c r="BI364" s="33"/>
      <c r="BJ364" s="33"/>
      <c r="BK364" s="33"/>
      <c r="BL364" s="33"/>
      <c r="BM364" s="33"/>
      <c r="BN364" s="33"/>
      <c r="BO364" s="33"/>
      <c r="BP364" s="33"/>
      <c r="BQ364" s="35"/>
      <c r="BR364" s="131"/>
      <c r="BS364" s="132"/>
      <c r="BT364" s="133"/>
      <c r="BU364" s="39"/>
      <c r="BV364" s="41"/>
      <c r="BW364" s="41"/>
      <c r="BX364" s="41"/>
      <c r="BY364" s="41"/>
      <c r="BZ364" s="41"/>
      <c r="CA364" s="104"/>
      <c r="CB364" s="104"/>
      <c r="CC364" s="104"/>
      <c r="CD364" s="104"/>
      <c r="CE364" s="104"/>
      <c r="CF364" s="104"/>
      <c r="CG364" s="104"/>
      <c r="CH364" s="104"/>
      <c r="CI364" s="104"/>
      <c r="CJ364" s="41"/>
      <c r="CK364" s="41"/>
      <c r="CL364" s="41"/>
      <c r="CM364" s="29"/>
      <c r="CN364" s="30"/>
      <c r="CQ364" s="81"/>
      <c r="CR364" s="81"/>
      <c r="CY364" s="126"/>
      <c r="CZ364" s="126"/>
      <c r="DB364" s="126"/>
      <c r="DC364" s="126"/>
      <c r="DE364" s="48"/>
      <c r="DG364" s="48"/>
      <c r="DI364" s="48"/>
      <c r="DK364" s="48"/>
      <c r="DM364" s="48"/>
      <c r="DO364" s="48"/>
      <c r="DQ364" s="48"/>
      <c r="DS364" s="48"/>
      <c r="DU364" s="48"/>
      <c r="DW364" s="48"/>
      <c r="DY364" s="48"/>
      <c r="EA364" s="48"/>
      <c r="EB364" s="81"/>
      <c r="EC364" s="48"/>
      <c r="EE364" s="48"/>
      <c r="EG364" s="48"/>
      <c r="EH364" s="81"/>
      <c r="EI364" s="48"/>
      <c r="EJ364" s="48"/>
      <c r="EK364" s="48"/>
      <c r="EL364" s="48"/>
      <c r="EM364" s="48"/>
      <c r="EN364" s="48"/>
      <c r="EO364" s="48"/>
      <c r="EP364" s="48"/>
      <c r="EQ364" s="48"/>
      <c r="ER364" s="48"/>
      <c r="ES364" s="48"/>
      <c r="ET364" s="48"/>
      <c r="EU364" s="48"/>
      <c r="EV364" s="48"/>
      <c r="EW364" s="48"/>
      <c r="EX364" s="48"/>
      <c r="EY364" s="48"/>
      <c r="EZ364" s="48"/>
      <c r="FA364" s="48"/>
      <c r="FB364" s="48"/>
      <c r="FC364" s="48"/>
      <c r="FD364" s="48"/>
      <c r="FE364" s="48"/>
      <c r="FF364" s="48"/>
      <c r="FG364" s="48"/>
      <c r="FH364" s="48"/>
      <c r="FI364" s="48"/>
      <c r="FJ364" s="48"/>
      <c r="FK364" s="48"/>
      <c r="FL364" s="48"/>
      <c r="FM364" s="48"/>
      <c r="FN364" s="48"/>
      <c r="FO364" s="48"/>
      <c r="FP364" s="48"/>
      <c r="FQ364" s="48"/>
      <c r="FR364" s="48"/>
      <c r="FS364" s="48"/>
      <c r="FT364" s="48"/>
      <c r="FU364" s="48"/>
      <c r="FV364" s="48"/>
      <c r="FW364" s="48"/>
      <c r="FX364" s="48"/>
      <c r="FY364" s="48"/>
      <c r="FZ364" s="48"/>
      <c r="GA364" s="48"/>
      <c r="GB364" s="48"/>
      <c r="GC364" s="48"/>
      <c r="GD364" s="48"/>
      <c r="GE364" s="48"/>
      <c r="GF364" s="48"/>
      <c r="GG364" s="48"/>
      <c r="GH364" s="2"/>
      <c r="GI364" s="2"/>
      <c r="GJ364" s="2"/>
      <c r="GK364" s="2"/>
      <c r="GL364" s="2"/>
      <c r="GM364" s="2"/>
    </row>
    <row r="365" ht="15.75" customHeight="1">
      <c r="A365" s="1"/>
      <c r="F365" s="2"/>
      <c r="G365" s="48"/>
      <c r="N365" s="29"/>
      <c r="O365" s="30"/>
      <c r="P365" s="30"/>
      <c r="Q365" s="30"/>
      <c r="R365" s="30"/>
      <c r="S365" s="30"/>
      <c r="T365" s="30"/>
      <c r="U365" s="30"/>
      <c r="V365" s="30"/>
      <c r="W365" s="30"/>
      <c r="X365" s="30"/>
      <c r="Y365" s="30"/>
      <c r="Z365" s="30"/>
      <c r="AA365" s="30"/>
      <c r="AB365" s="30"/>
      <c r="AC365" s="30"/>
      <c r="AD365" s="30"/>
      <c r="AE365" s="30"/>
      <c r="AF365" s="30"/>
      <c r="AG365" s="30"/>
      <c r="AH365" s="33"/>
      <c r="AI365" s="29"/>
      <c r="AJ365" s="30"/>
      <c r="AK365" s="30"/>
      <c r="AL365" s="30"/>
      <c r="AM365" s="30"/>
      <c r="AN365" s="30"/>
      <c r="AO365" s="30"/>
      <c r="AP365" s="30"/>
      <c r="AQ365" s="30"/>
      <c r="AR365" s="30"/>
      <c r="AS365" s="30"/>
      <c r="AT365" s="30"/>
      <c r="AU365" s="30"/>
      <c r="AV365" s="30"/>
      <c r="AW365" s="30"/>
      <c r="AX365" s="30"/>
      <c r="AY365" s="30"/>
      <c r="AZ365" s="30"/>
      <c r="BA365" s="30"/>
      <c r="BB365" s="30"/>
      <c r="BC365" s="33"/>
      <c r="BD365" s="130"/>
      <c r="BE365" s="33"/>
      <c r="BF365" s="33"/>
      <c r="BG365" s="33"/>
      <c r="BH365" s="33"/>
      <c r="BI365" s="33"/>
      <c r="BJ365" s="33"/>
      <c r="BK365" s="33"/>
      <c r="BL365" s="33"/>
      <c r="BM365" s="33"/>
      <c r="BN365" s="33"/>
      <c r="BO365" s="33"/>
      <c r="BP365" s="33"/>
      <c r="BQ365" s="35"/>
      <c r="BR365" s="131"/>
      <c r="BS365" s="132"/>
      <c r="BT365" s="133"/>
      <c r="BU365" s="39"/>
      <c r="BV365" s="41"/>
      <c r="BW365" s="41"/>
      <c r="BX365" s="41"/>
      <c r="BY365" s="41"/>
      <c r="BZ365" s="41"/>
      <c r="CA365" s="104"/>
      <c r="CB365" s="104"/>
      <c r="CC365" s="104"/>
      <c r="CD365" s="104"/>
      <c r="CE365" s="104"/>
      <c r="CF365" s="104"/>
      <c r="CG365" s="104"/>
      <c r="CH365" s="104"/>
      <c r="CI365" s="104"/>
      <c r="CJ365" s="41"/>
      <c r="CK365" s="41"/>
      <c r="CL365" s="41"/>
      <c r="CM365" s="29"/>
      <c r="CN365" s="30"/>
      <c r="CQ365" s="81"/>
      <c r="CR365" s="81"/>
      <c r="CY365" s="126"/>
      <c r="CZ365" s="126"/>
      <c r="DB365" s="126"/>
      <c r="DC365" s="126"/>
      <c r="DE365" s="48"/>
      <c r="DG365" s="48"/>
      <c r="DI365" s="48"/>
      <c r="DK365" s="48"/>
      <c r="DM365" s="48"/>
      <c r="DO365" s="48"/>
      <c r="DQ365" s="48"/>
      <c r="DS365" s="48"/>
      <c r="DU365" s="48"/>
      <c r="DW365" s="48"/>
      <c r="DY365" s="48"/>
      <c r="EA365" s="48"/>
      <c r="EB365" s="81"/>
      <c r="EC365" s="48"/>
      <c r="EE365" s="48"/>
      <c r="EG365" s="48"/>
      <c r="EH365" s="81"/>
      <c r="EI365" s="48"/>
      <c r="EJ365" s="48"/>
      <c r="EK365" s="48"/>
      <c r="EL365" s="48"/>
      <c r="EM365" s="48"/>
      <c r="EN365" s="48"/>
      <c r="EO365" s="48"/>
      <c r="EP365" s="48"/>
      <c r="EQ365" s="48"/>
      <c r="ER365" s="48"/>
      <c r="ES365" s="48"/>
      <c r="ET365" s="48"/>
      <c r="EU365" s="48"/>
      <c r="EV365" s="48"/>
      <c r="EW365" s="48"/>
      <c r="EX365" s="48"/>
      <c r="EY365" s="48"/>
      <c r="EZ365" s="48"/>
      <c r="FA365" s="48"/>
      <c r="FB365" s="48"/>
      <c r="FC365" s="48"/>
      <c r="FD365" s="48"/>
      <c r="FE365" s="48"/>
      <c r="FF365" s="48"/>
      <c r="FG365" s="48"/>
      <c r="FH365" s="48"/>
      <c r="FI365" s="48"/>
      <c r="FJ365" s="48"/>
      <c r="FK365" s="48"/>
      <c r="FL365" s="48"/>
      <c r="FM365" s="48"/>
      <c r="FN365" s="48"/>
      <c r="FO365" s="48"/>
      <c r="FP365" s="48"/>
      <c r="FQ365" s="48"/>
      <c r="FR365" s="48"/>
      <c r="FS365" s="48"/>
      <c r="FT365" s="48"/>
      <c r="FU365" s="48"/>
      <c r="FV365" s="48"/>
      <c r="FW365" s="48"/>
      <c r="FX365" s="48"/>
      <c r="FY365" s="48"/>
      <c r="FZ365" s="48"/>
      <c r="GA365" s="48"/>
      <c r="GB365" s="48"/>
      <c r="GC365" s="48"/>
      <c r="GD365" s="48"/>
      <c r="GE365" s="48"/>
      <c r="GF365" s="48"/>
      <c r="GG365" s="48"/>
      <c r="GH365" s="2"/>
      <c r="GI365" s="2"/>
      <c r="GJ365" s="2"/>
      <c r="GK365" s="2"/>
      <c r="GL365" s="2"/>
      <c r="GM365" s="2"/>
    </row>
    <row r="366" ht="15.75" customHeight="1">
      <c r="A366" s="1"/>
      <c r="F366" s="2"/>
      <c r="G366" s="48"/>
      <c r="N366" s="29"/>
      <c r="O366" s="30"/>
      <c r="P366" s="30"/>
      <c r="Q366" s="30"/>
      <c r="R366" s="30"/>
      <c r="S366" s="30"/>
      <c r="T366" s="30"/>
      <c r="U366" s="30"/>
      <c r="V366" s="30"/>
      <c r="W366" s="30"/>
      <c r="X366" s="30"/>
      <c r="Y366" s="30"/>
      <c r="Z366" s="30"/>
      <c r="AA366" s="30"/>
      <c r="AB366" s="30"/>
      <c r="AC366" s="30"/>
      <c r="AD366" s="30"/>
      <c r="AE366" s="30"/>
      <c r="AF366" s="30"/>
      <c r="AG366" s="30"/>
      <c r="AH366" s="33"/>
      <c r="AI366" s="29"/>
      <c r="AJ366" s="30"/>
      <c r="AK366" s="30"/>
      <c r="AL366" s="30"/>
      <c r="AM366" s="30"/>
      <c r="AN366" s="30"/>
      <c r="AO366" s="30"/>
      <c r="AP366" s="30"/>
      <c r="AQ366" s="30"/>
      <c r="AR366" s="30"/>
      <c r="AS366" s="30"/>
      <c r="AT366" s="30"/>
      <c r="AU366" s="30"/>
      <c r="AV366" s="30"/>
      <c r="AW366" s="30"/>
      <c r="AX366" s="30"/>
      <c r="AY366" s="30"/>
      <c r="AZ366" s="30"/>
      <c r="BA366" s="30"/>
      <c r="BB366" s="30"/>
      <c r="BC366" s="33"/>
      <c r="BD366" s="130"/>
      <c r="BE366" s="33"/>
      <c r="BF366" s="33"/>
      <c r="BG366" s="33"/>
      <c r="BH366" s="33"/>
      <c r="BI366" s="33"/>
      <c r="BJ366" s="33"/>
      <c r="BK366" s="33"/>
      <c r="BL366" s="33"/>
      <c r="BM366" s="33"/>
      <c r="BN366" s="33"/>
      <c r="BO366" s="33"/>
      <c r="BP366" s="33"/>
      <c r="BQ366" s="35"/>
      <c r="BR366" s="131"/>
      <c r="BS366" s="132"/>
      <c r="BT366" s="133"/>
      <c r="BU366" s="39"/>
      <c r="BV366" s="41"/>
      <c r="BW366" s="41"/>
      <c r="BX366" s="41"/>
      <c r="BY366" s="41"/>
      <c r="BZ366" s="41"/>
      <c r="CA366" s="104"/>
      <c r="CB366" s="104"/>
      <c r="CC366" s="104"/>
      <c r="CD366" s="104"/>
      <c r="CE366" s="104"/>
      <c r="CF366" s="104"/>
      <c r="CG366" s="104"/>
      <c r="CH366" s="104"/>
      <c r="CI366" s="104"/>
      <c r="CJ366" s="41"/>
      <c r="CK366" s="41"/>
      <c r="CL366" s="41"/>
      <c r="CM366" s="29"/>
      <c r="CN366" s="30"/>
      <c r="CQ366" s="81"/>
      <c r="CR366" s="81"/>
      <c r="CY366" s="126"/>
      <c r="CZ366" s="126"/>
      <c r="DB366" s="126"/>
      <c r="DC366" s="126"/>
      <c r="DE366" s="48"/>
      <c r="DG366" s="48"/>
      <c r="DI366" s="48"/>
      <c r="DK366" s="48"/>
      <c r="DM366" s="48"/>
      <c r="DO366" s="48"/>
      <c r="DQ366" s="48"/>
      <c r="DS366" s="48"/>
      <c r="DU366" s="48"/>
      <c r="DW366" s="48"/>
      <c r="DY366" s="48"/>
      <c r="EA366" s="48"/>
      <c r="EB366" s="81"/>
      <c r="EC366" s="48"/>
      <c r="EE366" s="48"/>
      <c r="EG366" s="48"/>
      <c r="EH366" s="81"/>
      <c r="EI366" s="48"/>
      <c r="EJ366" s="48"/>
      <c r="EK366" s="48"/>
      <c r="EL366" s="48"/>
      <c r="EM366" s="48"/>
      <c r="EN366" s="48"/>
      <c r="EO366" s="48"/>
      <c r="EP366" s="48"/>
      <c r="EQ366" s="48"/>
      <c r="ER366" s="48"/>
      <c r="ES366" s="48"/>
      <c r="ET366" s="48"/>
      <c r="EU366" s="48"/>
      <c r="EV366" s="48"/>
      <c r="EW366" s="48"/>
      <c r="EX366" s="48"/>
      <c r="EY366" s="48"/>
      <c r="EZ366" s="48"/>
      <c r="FA366" s="48"/>
      <c r="FB366" s="48"/>
      <c r="FC366" s="48"/>
      <c r="FD366" s="48"/>
      <c r="FE366" s="48"/>
      <c r="FF366" s="48"/>
      <c r="FG366" s="48"/>
      <c r="FH366" s="48"/>
      <c r="FI366" s="48"/>
      <c r="FJ366" s="48"/>
      <c r="FK366" s="48"/>
      <c r="FL366" s="48"/>
      <c r="FM366" s="48"/>
      <c r="FN366" s="48"/>
      <c r="FO366" s="48"/>
      <c r="FP366" s="48"/>
      <c r="FQ366" s="48"/>
      <c r="FR366" s="48"/>
      <c r="FS366" s="48"/>
      <c r="FT366" s="48"/>
      <c r="FU366" s="48"/>
      <c r="FV366" s="48"/>
      <c r="FW366" s="48"/>
      <c r="FX366" s="48"/>
      <c r="FY366" s="48"/>
      <c r="FZ366" s="48"/>
      <c r="GA366" s="48"/>
      <c r="GB366" s="48"/>
      <c r="GC366" s="48"/>
      <c r="GD366" s="48"/>
      <c r="GE366" s="48"/>
      <c r="GF366" s="48"/>
      <c r="GG366" s="48"/>
      <c r="GH366" s="2"/>
      <c r="GI366" s="2"/>
      <c r="GJ366" s="2"/>
      <c r="GK366" s="2"/>
      <c r="GL366" s="2"/>
      <c r="GM366" s="2"/>
    </row>
    <row r="367" ht="15.75" customHeight="1">
      <c r="A367" s="1"/>
      <c r="F367" s="2"/>
      <c r="G367" s="48"/>
      <c r="N367" s="29"/>
      <c r="O367" s="30"/>
      <c r="P367" s="30"/>
      <c r="Q367" s="30"/>
      <c r="R367" s="30"/>
      <c r="S367" s="30"/>
      <c r="T367" s="30"/>
      <c r="U367" s="30"/>
      <c r="V367" s="30"/>
      <c r="W367" s="30"/>
      <c r="X367" s="30"/>
      <c r="Y367" s="30"/>
      <c r="Z367" s="30"/>
      <c r="AA367" s="30"/>
      <c r="AB367" s="30"/>
      <c r="AC367" s="30"/>
      <c r="AD367" s="30"/>
      <c r="AE367" s="30"/>
      <c r="AF367" s="30"/>
      <c r="AG367" s="30"/>
      <c r="AH367" s="33"/>
      <c r="AI367" s="29"/>
      <c r="AJ367" s="30"/>
      <c r="AK367" s="30"/>
      <c r="AL367" s="30"/>
      <c r="AM367" s="30"/>
      <c r="AN367" s="30"/>
      <c r="AO367" s="30"/>
      <c r="AP367" s="30"/>
      <c r="AQ367" s="30"/>
      <c r="AR367" s="30"/>
      <c r="AS367" s="30"/>
      <c r="AT367" s="30"/>
      <c r="AU367" s="30"/>
      <c r="AV367" s="30"/>
      <c r="AW367" s="30"/>
      <c r="AX367" s="30"/>
      <c r="AY367" s="30"/>
      <c r="AZ367" s="30"/>
      <c r="BA367" s="30"/>
      <c r="BB367" s="30"/>
      <c r="BC367" s="33"/>
      <c r="BD367" s="130"/>
      <c r="BE367" s="33"/>
      <c r="BF367" s="33"/>
      <c r="BG367" s="33"/>
      <c r="BH367" s="33"/>
      <c r="BI367" s="33"/>
      <c r="BJ367" s="33"/>
      <c r="BK367" s="33"/>
      <c r="BL367" s="33"/>
      <c r="BM367" s="33"/>
      <c r="BN367" s="33"/>
      <c r="BO367" s="33"/>
      <c r="BP367" s="33"/>
      <c r="BQ367" s="35"/>
      <c r="BR367" s="131"/>
      <c r="BS367" s="132"/>
      <c r="BT367" s="133"/>
      <c r="BU367" s="39"/>
      <c r="BV367" s="41"/>
      <c r="BW367" s="41"/>
      <c r="BX367" s="41"/>
      <c r="BY367" s="41"/>
      <c r="BZ367" s="41"/>
      <c r="CA367" s="104"/>
      <c r="CB367" s="104"/>
      <c r="CC367" s="104"/>
      <c r="CD367" s="104"/>
      <c r="CE367" s="104"/>
      <c r="CF367" s="104"/>
      <c r="CG367" s="104"/>
      <c r="CH367" s="104"/>
      <c r="CI367" s="104"/>
      <c r="CJ367" s="41"/>
      <c r="CK367" s="41"/>
      <c r="CL367" s="41"/>
      <c r="CM367" s="29"/>
      <c r="CN367" s="30"/>
      <c r="CQ367" s="81"/>
      <c r="CR367" s="81"/>
      <c r="CY367" s="126"/>
      <c r="CZ367" s="126"/>
      <c r="DB367" s="126"/>
      <c r="DC367" s="126"/>
      <c r="DE367" s="48"/>
      <c r="DG367" s="48"/>
      <c r="DI367" s="48"/>
      <c r="DK367" s="48"/>
      <c r="DM367" s="48"/>
      <c r="DO367" s="48"/>
      <c r="DQ367" s="48"/>
      <c r="DS367" s="48"/>
      <c r="DU367" s="48"/>
      <c r="DW367" s="48"/>
      <c r="DY367" s="48"/>
      <c r="EA367" s="48"/>
      <c r="EB367" s="81"/>
      <c r="EC367" s="48"/>
      <c r="EE367" s="48"/>
      <c r="EG367" s="48"/>
      <c r="EH367" s="81"/>
      <c r="EI367" s="48"/>
      <c r="EJ367" s="48"/>
      <c r="EK367" s="48"/>
      <c r="EL367" s="48"/>
      <c r="EM367" s="48"/>
      <c r="EN367" s="48"/>
      <c r="EO367" s="48"/>
      <c r="EP367" s="48"/>
      <c r="EQ367" s="48"/>
      <c r="ER367" s="48"/>
      <c r="ES367" s="48"/>
      <c r="ET367" s="48"/>
      <c r="EU367" s="48"/>
      <c r="EV367" s="48"/>
      <c r="EW367" s="48"/>
      <c r="EX367" s="48"/>
      <c r="EY367" s="48"/>
      <c r="EZ367" s="48"/>
      <c r="FA367" s="48"/>
      <c r="FB367" s="48"/>
      <c r="FC367" s="48"/>
      <c r="FD367" s="48"/>
      <c r="FE367" s="48"/>
      <c r="FF367" s="48"/>
      <c r="FG367" s="48"/>
      <c r="FH367" s="48"/>
      <c r="FI367" s="48"/>
      <c r="FJ367" s="48"/>
      <c r="FK367" s="48"/>
      <c r="FL367" s="48"/>
      <c r="FM367" s="48"/>
      <c r="FN367" s="48"/>
      <c r="FO367" s="48"/>
      <c r="FP367" s="48"/>
      <c r="FQ367" s="48"/>
      <c r="FR367" s="48"/>
      <c r="FS367" s="48"/>
      <c r="FT367" s="48"/>
      <c r="FU367" s="48"/>
      <c r="FV367" s="48"/>
      <c r="FW367" s="48"/>
      <c r="FX367" s="48"/>
      <c r="FY367" s="48"/>
      <c r="FZ367" s="48"/>
      <c r="GA367" s="48"/>
      <c r="GB367" s="48"/>
      <c r="GC367" s="48"/>
      <c r="GD367" s="48"/>
      <c r="GE367" s="48"/>
      <c r="GF367" s="48"/>
      <c r="GG367" s="48"/>
      <c r="GH367" s="2"/>
      <c r="GI367" s="2"/>
      <c r="GJ367" s="2"/>
      <c r="GK367" s="2"/>
      <c r="GL367" s="2"/>
      <c r="GM367" s="2"/>
    </row>
    <row r="368" ht="15.75" customHeight="1">
      <c r="A368" s="1"/>
      <c r="F368" s="2"/>
      <c r="G368" s="48"/>
      <c r="N368" s="29"/>
      <c r="O368" s="30"/>
      <c r="P368" s="30"/>
      <c r="Q368" s="30"/>
      <c r="R368" s="30"/>
      <c r="S368" s="30"/>
      <c r="T368" s="30"/>
      <c r="U368" s="30"/>
      <c r="V368" s="30"/>
      <c r="W368" s="30"/>
      <c r="X368" s="30"/>
      <c r="Y368" s="30"/>
      <c r="Z368" s="30"/>
      <c r="AA368" s="30"/>
      <c r="AB368" s="30"/>
      <c r="AC368" s="30"/>
      <c r="AD368" s="30"/>
      <c r="AE368" s="30"/>
      <c r="AF368" s="30"/>
      <c r="AG368" s="30"/>
      <c r="AH368" s="33"/>
      <c r="AI368" s="29"/>
      <c r="AJ368" s="30"/>
      <c r="AK368" s="30"/>
      <c r="AL368" s="30"/>
      <c r="AM368" s="30"/>
      <c r="AN368" s="30"/>
      <c r="AO368" s="30"/>
      <c r="AP368" s="30"/>
      <c r="AQ368" s="30"/>
      <c r="AR368" s="30"/>
      <c r="AS368" s="30"/>
      <c r="AT368" s="30"/>
      <c r="AU368" s="30"/>
      <c r="AV368" s="30"/>
      <c r="AW368" s="30"/>
      <c r="AX368" s="30"/>
      <c r="AY368" s="30"/>
      <c r="AZ368" s="30"/>
      <c r="BA368" s="30"/>
      <c r="BB368" s="30"/>
      <c r="BC368" s="33"/>
      <c r="BD368" s="130"/>
      <c r="BE368" s="33"/>
      <c r="BF368" s="33"/>
      <c r="BG368" s="33"/>
      <c r="BH368" s="33"/>
      <c r="BI368" s="33"/>
      <c r="BJ368" s="33"/>
      <c r="BK368" s="33"/>
      <c r="BL368" s="33"/>
      <c r="BM368" s="33"/>
      <c r="BN368" s="33"/>
      <c r="BO368" s="33"/>
      <c r="BP368" s="33"/>
      <c r="BQ368" s="35"/>
      <c r="BR368" s="131"/>
      <c r="BS368" s="132"/>
      <c r="BT368" s="133"/>
      <c r="BU368" s="39"/>
      <c r="BV368" s="41"/>
      <c r="BW368" s="41"/>
      <c r="BX368" s="41"/>
      <c r="BY368" s="41"/>
      <c r="BZ368" s="41"/>
      <c r="CA368" s="104"/>
      <c r="CB368" s="104"/>
      <c r="CC368" s="104"/>
      <c r="CD368" s="104"/>
      <c r="CE368" s="104"/>
      <c r="CF368" s="104"/>
      <c r="CG368" s="104"/>
      <c r="CH368" s="104"/>
      <c r="CI368" s="104"/>
      <c r="CJ368" s="41"/>
      <c r="CK368" s="41"/>
      <c r="CL368" s="41"/>
      <c r="CM368" s="29"/>
      <c r="CN368" s="30"/>
      <c r="CQ368" s="81"/>
      <c r="CR368" s="81"/>
      <c r="CY368" s="126"/>
      <c r="CZ368" s="126"/>
      <c r="DB368" s="126"/>
      <c r="DC368" s="126"/>
      <c r="DE368" s="48"/>
      <c r="DG368" s="48"/>
      <c r="DI368" s="48"/>
      <c r="DK368" s="48"/>
      <c r="DM368" s="48"/>
      <c r="DO368" s="48"/>
      <c r="DQ368" s="48"/>
      <c r="DS368" s="48"/>
      <c r="DU368" s="48"/>
      <c r="DW368" s="48"/>
      <c r="DY368" s="48"/>
      <c r="EA368" s="48"/>
      <c r="EB368" s="81"/>
      <c r="EC368" s="48"/>
      <c r="EE368" s="48"/>
      <c r="EG368" s="48"/>
      <c r="EH368" s="81"/>
      <c r="EI368" s="48"/>
      <c r="EJ368" s="48"/>
      <c r="EK368" s="48"/>
      <c r="EL368" s="48"/>
      <c r="EM368" s="48"/>
      <c r="EN368" s="48"/>
      <c r="EO368" s="48"/>
      <c r="EP368" s="48"/>
      <c r="EQ368" s="48"/>
      <c r="ER368" s="48"/>
      <c r="ES368" s="48"/>
      <c r="ET368" s="48"/>
      <c r="EU368" s="48"/>
      <c r="EV368" s="48"/>
      <c r="EW368" s="48"/>
      <c r="EX368" s="48"/>
      <c r="EY368" s="48"/>
      <c r="EZ368" s="48"/>
      <c r="FA368" s="48"/>
      <c r="FB368" s="48"/>
      <c r="FC368" s="48"/>
      <c r="FD368" s="48"/>
      <c r="FE368" s="48"/>
      <c r="FF368" s="48"/>
      <c r="FG368" s="48"/>
      <c r="FH368" s="48"/>
      <c r="FI368" s="48"/>
      <c r="FJ368" s="48"/>
      <c r="FK368" s="48"/>
      <c r="FL368" s="48"/>
      <c r="FM368" s="48"/>
      <c r="FN368" s="48"/>
      <c r="FO368" s="48"/>
      <c r="FP368" s="48"/>
      <c r="FQ368" s="48"/>
      <c r="FR368" s="48"/>
      <c r="FS368" s="48"/>
      <c r="FT368" s="48"/>
      <c r="FU368" s="48"/>
      <c r="FV368" s="48"/>
      <c r="FW368" s="48"/>
      <c r="FX368" s="48"/>
      <c r="FY368" s="48"/>
      <c r="FZ368" s="48"/>
      <c r="GA368" s="48"/>
      <c r="GB368" s="48"/>
      <c r="GC368" s="48"/>
      <c r="GD368" s="48"/>
      <c r="GE368" s="48"/>
      <c r="GF368" s="48"/>
      <c r="GG368" s="48"/>
      <c r="GH368" s="2"/>
      <c r="GI368" s="2"/>
      <c r="GJ368" s="2"/>
      <c r="GK368" s="2"/>
      <c r="GL368" s="2"/>
      <c r="GM368" s="2"/>
    </row>
    <row r="369" ht="15.75" customHeight="1">
      <c r="A369" s="1"/>
      <c r="F369" s="2"/>
      <c r="G369" s="48"/>
      <c r="N369" s="29"/>
      <c r="O369" s="30"/>
      <c r="P369" s="30"/>
      <c r="Q369" s="30"/>
      <c r="R369" s="30"/>
      <c r="S369" s="30"/>
      <c r="T369" s="30"/>
      <c r="U369" s="30"/>
      <c r="V369" s="30"/>
      <c r="W369" s="30"/>
      <c r="X369" s="30"/>
      <c r="Y369" s="30"/>
      <c r="Z369" s="30"/>
      <c r="AA369" s="30"/>
      <c r="AB369" s="30"/>
      <c r="AC369" s="30"/>
      <c r="AD369" s="30"/>
      <c r="AE369" s="30"/>
      <c r="AF369" s="30"/>
      <c r="AG369" s="30"/>
      <c r="AH369" s="33"/>
      <c r="AI369" s="29"/>
      <c r="AJ369" s="30"/>
      <c r="AK369" s="30"/>
      <c r="AL369" s="30"/>
      <c r="AM369" s="30"/>
      <c r="AN369" s="30"/>
      <c r="AO369" s="30"/>
      <c r="AP369" s="30"/>
      <c r="AQ369" s="30"/>
      <c r="AR369" s="30"/>
      <c r="AS369" s="30"/>
      <c r="AT369" s="30"/>
      <c r="AU369" s="30"/>
      <c r="AV369" s="30"/>
      <c r="AW369" s="30"/>
      <c r="AX369" s="30"/>
      <c r="AY369" s="30"/>
      <c r="AZ369" s="30"/>
      <c r="BA369" s="30"/>
      <c r="BB369" s="30"/>
      <c r="BC369" s="33"/>
      <c r="BD369" s="130"/>
      <c r="BE369" s="33"/>
      <c r="BF369" s="33"/>
      <c r="BG369" s="33"/>
      <c r="BH369" s="33"/>
      <c r="BI369" s="33"/>
      <c r="BJ369" s="33"/>
      <c r="BK369" s="33"/>
      <c r="BL369" s="33"/>
      <c r="BM369" s="33"/>
      <c r="BN369" s="33"/>
      <c r="BO369" s="33"/>
      <c r="BP369" s="33"/>
      <c r="BQ369" s="35"/>
      <c r="BR369" s="131"/>
      <c r="BS369" s="132"/>
      <c r="BT369" s="133"/>
      <c r="BU369" s="39"/>
      <c r="BV369" s="41"/>
      <c r="BW369" s="41"/>
      <c r="BX369" s="41"/>
      <c r="BY369" s="41"/>
      <c r="BZ369" s="41"/>
      <c r="CA369" s="104"/>
      <c r="CB369" s="104"/>
      <c r="CC369" s="104"/>
      <c r="CD369" s="104"/>
      <c r="CE369" s="104"/>
      <c r="CF369" s="104"/>
      <c r="CG369" s="104"/>
      <c r="CH369" s="104"/>
      <c r="CI369" s="104"/>
      <c r="CJ369" s="41"/>
      <c r="CK369" s="41"/>
      <c r="CL369" s="41"/>
      <c r="CM369" s="29"/>
      <c r="CN369" s="30"/>
      <c r="CQ369" s="81"/>
      <c r="CR369" s="81"/>
      <c r="CY369" s="126"/>
      <c r="CZ369" s="126"/>
      <c r="DB369" s="126"/>
      <c r="DC369" s="126"/>
      <c r="DE369" s="48"/>
      <c r="DG369" s="48"/>
      <c r="DI369" s="48"/>
      <c r="DK369" s="48"/>
      <c r="DM369" s="48"/>
      <c r="DO369" s="48"/>
      <c r="DQ369" s="48"/>
      <c r="DS369" s="48"/>
      <c r="DU369" s="48"/>
      <c r="DW369" s="48"/>
      <c r="DY369" s="48"/>
      <c r="EA369" s="48"/>
      <c r="EB369" s="81"/>
      <c r="EC369" s="48"/>
      <c r="EE369" s="48"/>
      <c r="EG369" s="48"/>
      <c r="EH369" s="81"/>
      <c r="EI369" s="48"/>
      <c r="EJ369" s="48"/>
      <c r="EK369" s="48"/>
      <c r="EL369" s="48"/>
      <c r="EM369" s="48"/>
      <c r="EN369" s="48"/>
      <c r="EO369" s="48"/>
      <c r="EP369" s="48"/>
      <c r="EQ369" s="48"/>
      <c r="ER369" s="48"/>
      <c r="ES369" s="48"/>
      <c r="ET369" s="48"/>
      <c r="EU369" s="48"/>
      <c r="EV369" s="48"/>
      <c r="EW369" s="48"/>
      <c r="EX369" s="48"/>
      <c r="EY369" s="48"/>
      <c r="EZ369" s="48"/>
      <c r="FA369" s="48"/>
      <c r="FB369" s="48"/>
      <c r="FC369" s="48"/>
      <c r="FD369" s="48"/>
      <c r="FE369" s="48"/>
      <c r="FF369" s="48"/>
      <c r="FG369" s="48"/>
      <c r="FH369" s="48"/>
      <c r="FI369" s="48"/>
      <c r="FJ369" s="48"/>
      <c r="FK369" s="48"/>
      <c r="FL369" s="48"/>
      <c r="FM369" s="48"/>
      <c r="FN369" s="48"/>
      <c r="FO369" s="48"/>
      <c r="FP369" s="48"/>
      <c r="FQ369" s="48"/>
      <c r="FR369" s="48"/>
      <c r="FS369" s="48"/>
      <c r="FT369" s="48"/>
      <c r="FU369" s="48"/>
      <c r="FV369" s="48"/>
      <c r="FW369" s="48"/>
      <c r="FX369" s="48"/>
      <c r="FY369" s="48"/>
      <c r="FZ369" s="48"/>
      <c r="GA369" s="48"/>
      <c r="GB369" s="48"/>
      <c r="GC369" s="48"/>
      <c r="GD369" s="48"/>
      <c r="GE369" s="48"/>
      <c r="GF369" s="48"/>
      <c r="GG369" s="48"/>
      <c r="GH369" s="2"/>
      <c r="GI369" s="2"/>
      <c r="GJ369" s="2"/>
      <c r="GK369" s="2"/>
      <c r="GL369" s="2"/>
      <c r="GM369" s="2"/>
    </row>
    <row r="370" ht="15.75" customHeight="1">
      <c r="A370" s="1"/>
      <c r="F370" s="2"/>
      <c r="G370" s="48"/>
      <c r="N370" s="29"/>
      <c r="O370" s="30"/>
      <c r="P370" s="30"/>
      <c r="Q370" s="30"/>
      <c r="R370" s="30"/>
      <c r="S370" s="30"/>
      <c r="T370" s="30"/>
      <c r="U370" s="30"/>
      <c r="V370" s="30"/>
      <c r="W370" s="30"/>
      <c r="X370" s="30"/>
      <c r="Y370" s="30"/>
      <c r="Z370" s="30"/>
      <c r="AA370" s="30"/>
      <c r="AB370" s="30"/>
      <c r="AC370" s="30"/>
      <c r="AD370" s="30"/>
      <c r="AE370" s="30"/>
      <c r="AF370" s="30"/>
      <c r="AG370" s="30"/>
      <c r="AH370" s="33"/>
      <c r="AI370" s="29"/>
      <c r="AJ370" s="30"/>
      <c r="AK370" s="30"/>
      <c r="AL370" s="30"/>
      <c r="AM370" s="30"/>
      <c r="AN370" s="30"/>
      <c r="AO370" s="30"/>
      <c r="AP370" s="30"/>
      <c r="AQ370" s="30"/>
      <c r="AR370" s="30"/>
      <c r="AS370" s="30"/>
      <c r="AT370" s="30"/>
      <c r="AU370" s="30"/>
      <c r="AV370" s="30"/>
      <c r="AW370" s="30"/>
      <c r="AX370" s="30"/>
      <c r="AY370" s="30"/>
      <c r="AZ370" s="30"/>
      <c r="BA370" s="30"/>
      <c r="BB370" s="30"/>
      <c r="BC370" s="33"/>
      <c r="BD370" s="130"/>
      <c r="BE370" s="33"/>
      <c r="BF370" s="33"/>
      <c r="BG370" s="33"/>
      <c r="BH370" s="33"/>
      <c r="BI370" s="33"/>
      <c r="BJ370" s="33"/>
      <c r="BK370" s="33"/>
      <c r="BL370" s="33"/>
      <c r="BM370" s="33"/>
      <c r="BN370" s="33"/>
      <c r="BO370" s="33"/>
      <c r="BP370" s="33"/>
      <c r="BQ370" s="35"/>
      <c r="BR370" s="131"/>
      <c r="BS370" s="132"/>
      <c r="BT370" s="133"/>
      <c r="BU370" s="39"/>
      <c r="BV370" s="41"/>
      <c r="BW370" s="41"/>
      <c r="BX370" s="41"/>
      <c r="BY370" s="41"/>
      <c r="BZ370" s="41"/>
      <c r="CA370" s="104"/>
      <c r="CB370" s="104"/>
      <c r="CC370" s="104"/>
      <c r="CD370" s="104"/>
      <c r="CE370" s="104"/>
      <c r="CF370" s="104"/>
      <c r="CG370" s="104"/>
      <c r="CH370" s="104"/>
      <c r="CI370" s="104"/>
      <c r="CJ370" s="41"/>
      <c r="CK370" s="41"/>
      <c r="CL370" s="41"/>
      <c r="CM370" s="29"/>
      <c r="CN370" s="30"/>
      <c r="CQ370" s="81"/>
      <c r="CR370" s="81"/>
      <c r="CY370" s="126"/>
      <c r="CZ370" s="126"/>
      <c r="DB370" s="126"/>
      <c r="DC370" s="126"/>
      <c r="DE370" s="48"/>
      <c r="DG370" s="48"/>
      <c r="DI370" s="48"/>
      <c r="DK370" s="48"/>
      <c r="DM370" s="48"/>
      <c r="DO370" s="48"/>
      <c r="DQ370" s="48"/>
      <c r="DS370" s="48"/>
      <c r="DU370" s="48"/>
      <c r="DW370" s="48"/>
      <c r="DY370" s="48"/>
      <c r="EA370" s="48"/>
      <c r="EB370" s="81"/>
      <c r="EC370" s="48"/>
      <c r="EE370" s="48"/>
      <c r="EG370" s="48"/>
      <c r="EH370" s="81"/>
      <c r="EI370" s="48"/>
      <c r="EJ370" s="48"/>
      <c r="EK370" s="48"/>
      <c r="EL370" s="48"/>
      <c r="EM370" s="48"/>
      <c r="EN370" s="48"/>
      <c r="EO370" s="48"/>
      <c r="EP370" s="48"/>
      <c r="EQ370" s="48"/>
      <c r="ER370" s="48"/>
      <c r="ES370" s="48"/>
      <c r="ET370" s="48"/>
      <c r="EU370" s="48"/>
      <c r="EV370" s="48"/>
      <c r="EW370" s="48"/>
      <c r="EX370" s="48"/>
      <c r="EY370" s="48"/>
      <c r="EZ370" s="48"/>
      <c r="FA370" s="48"/>
      <c r="FB370" s="48"/>
      <c r="FC370" s="48"/>
      <c r="FD370" s="48"/>
      <c r="FE370" s="48"/>
      <c r="FF370" s="48"/>
      <c r="FG370" s="48"/>
      <c r="FH370" s="48"/>
      <c r="FI370" s="48"/>
      <c r="FJ370" s="48"/>
      <c r="FK370" s="48"/>
      <c r="FL370" s="48"/>
      <c r="FM370" s="48"/>
      <c r="FN370" s="48"/>
      <c r="FO370" s="48"/>
      <c r="FP370" s="48"/>
      <c r="FQ370" s="48"/>
      <c r="FR370" s="48"/>
      <c r="FS370" s="48"/>
      <c r="FT370" s="48"/>
      <c r="FU370" s="48"/>
      <c r="FV370" s="48"/>
      <c r="FW370" s="48"/>
      <c r="FX370" s="48"/>
      <c r="FY370" s="48"/>
      <c r="FZ370" s="48"/>
      <c r="GA370" s="48"/>
      <c r="GB370" s="48"/>
      <c r="GC370" s="48"/>
      <c r="GD370" s="48"/>
      <c r="GE370" s="48"/>
      <c r="GF370" s="48"/>
      <c r="GG370" s="48"/>
      <c r="GH370" s="2"/>
      <c r="GI370" s="2"/>
      <c r="GJ370" s="2"/>
      <c r="GK370" s="2"/>
      <c r="GL370" s="2"/>
      <c r="GM370" s="2"/>
    </row>
    <row r="371" ht="15.75" customHeight="1">
      <c r="A371" s="1"/>
      <c r="F371" s="2"/>
      <c r="G371" s="48"/>
      <c r="N371" s="29"/>
      <c r="O371" s="30"/>
      <c r="P371" s="30"/>
      <c r="Q371" s="30"/>
      <c r="R371" s="30"/>
      <c r="S371" s="30"/>
      <c r="T371" s="30"/>
      <c r="U371" s="30"/>
      <c r="V371" s="30"/>
      <c r="W371" s="30"/>
      <c r="X371" s="30"/>
      <c r="Y371" s="30"/>
      <c r="Z371" s="30"/>
      <c r="AA371" s="30"/>
      <c r="AB371" s="30"/>
      <c r="AC371" s="30"/>
      <c r="AD371" s="30"/>
      <c r="AE371" s="30"/>
      <c r="AF371" s="30"/>
      <c r="AG371" s="30"/>
      <c r="AH371" s="33"/>
      <c r="AI371" s="29"/>
      <c r="AJ371" s="30"/>
      <c r="AK371" s="30"/>
      <c r="AL371" s="30"/>
      <c r="AM371" s="30"/>
      <c r="AN371" s="30"/>
      <c r="AO371" s="30"/>
      <c r="AP371" s="30"/>
      <c r="AQ371" s="30"/>
      <c r="AR371" s="30"/>
      <c r="AS371" s="30"/>
      <c r="AT371" s="30"/>
      <c r="AU371" s="30"/>
      <c r="AV371" s="30"/>
      <c r="AW371" s="30"/>
      <c r="AX371" s="30"/>
      <c r="AY371" s="30"/>
      <c r="AZ371" s="30"/>
      <c r="BA371" s="30"/>
      <c r="BB371" s="30"/>
      <c r="BC371" s="33"/>
      <c r="BD371" s="130"/>
      <c r="BE371" s="33"/>
      <c r="BF371" s="33"/>
      <c r="BG371" s="33"/>
      <c r="BH371" s="33"/>
      <c r="BI371" s="33"/>
      <c r="BJ371" s="33"/>
      <c r="BK371" s="33"/>
      <c r="BL371" s="33"/>
      <c r="BM371" s="33"/>
      <c r="BN371" s="33"/>
      <c r="BO371" s="33"/>
      <c r="BP371" s="33"/>
      <c r="BQ371" s="35"/>
      <c r="BR371" s="131"/>
      <c r="BS371" s="132"/>
      <c r="BT371" s="133"/>
      <c r="BU371" s="39"/>
      <c r="BV371" s="41"/>
      <c r="BW371" s="41"/>
      <c r="BX371" s="41"/>
      <c r="BY371" s="41"/>
      <c r="BZ371" s="41"/>
      <c r="CA371" s="104"/>
      <c r="CB371" s="104"/>
      <c r="CC371" s="104"/>
      <c r="CD371" s="104"/>
      <c r="CE371" s="104"/>
      <c r="CF371" s="104"/>
      <c r="CG371" s="104"/>
      <c r="CH371" s="104"/>
      <c r="CI371" s="104"/>
      <c r="CJ371" s="41"/>
      <c r="CK371" s="41"/>
      <c r="CL371" s="41"/>
      <c r="CM371" s="29"/>
      <c r="CN371" s="30"/>
      <c r="CQ371" s="81"/>
      <c r="CR371" s="81"/>
      <c r="CY371" s="126"/>
      <c r="CZ371" s="126"/>
      <c r="DB371" s="126"/>
      <c r="DC371" s="126"/>
      <c r="DE371" s="48"/>
      <c r="DG371" s="48"/>
      <c r="DI371" s="48"/>
      <c r="DK371" s="48"/>
      <c r="DM371" s="48"/>
      <c r="DO371" s="48"/>
      <c r="DQ371" s="48"/>
      <c r="DS371" s="48"/>
      <c r="DU371" s="48"/>
      <c r="DW371" s="48"/>
      <c r="DY371" s="48"/>
      <c r="EA371" s="48"/>
      <c r="EB371" s="81"/>
      <c r="EC371" s="48"/>
      <c r="EE371" s="48"/>
      <c r="EG371" s="48"/>
      <c r="EH371" s="81"/>
      <c r="EI371" s="48"/>
      <c r="EJ371" s="48"/>
      <c r="EK371" s="48"/>
      <c r="EL371" s="48"/>
      <c r="EM371" s="48"/>
      <c r="EN371" s="48"/>
      <c r="EO371" s="48"/>
      <c r="EP371" s="48"/>
      <c r="EQ371" s="48"/>
      <c r="ER371" s="48"/>
      <c r="ES371" s="48"/>
      <c r="ET371" s="48"/>
      <c r="EU371" s="48"/>
      <c r="EV371" s="48"/>
      <c r="EW371" s="48"/>
      <c r="EX371" s="48"/>
      <c r="EY371" s="48"/>
      <c r="EZ371" s="48"/>
      <c r="FA371" s="48"/>
      <c r="FB371" s="48"/>
      <c r="FC371" s="48"/>
      <c r="FD371" s="48"/>
      <c r="FE371" s="48"/>
      <c r="FF371" s="48"/>
      <c r="FG371" s="48"/>
      <c r="FH371" s="48"/>
      <c r="FI371" s="48"/>
      <c r="FJ371" s="48"/>
      <c r="FK371" s="48"/>
      <c r="FL371" s="48"/>
      <c r="FM371" s="48"/>
      <c r="FN371" s="48"/>
      <c r="FO371" s="48"/>
      <c r="FP371" s="48"/>
      <c r="FQ371" s="48"/>
      <c r="FR371" s="48"/>
      <c r="FS371" s="48"/>
      <c r="FT371" s="48"/>
      <c r="FU371" s="48"/>
      <c r="FV371" s="48"/>
      <c r="FW371" s="48"/>
      <c r="FX371" s="48"/>
      <c r="FY371" s="48"/>
      <c r="FZ371" s="48"/>
      <c r="GA371" s="48"/>
      <c r="GB371" s="48"/>
      <c r="GC371" s="48"/>
      <c r="GD371" s="48"/>
      <c r="GE371" s="48"/>
      <c r="GF371" s="48"/>
      <c r="GG371" s="48"/>
      <c r="GH371" s="2"/>
      <c r="GI371" s="2"/>
      <c r="GJ371" s="2"/>
      <c r="GK371" s="2"/>
      <c r="GL371" s="2"/>
      <c r="GM371" s="2"/>
    </row>
    <row r="372" ht="15.75" customHeight="1">
      <c r="A372" s="1"/>
      <c r="F372" s="2"/>
      <c r="G372" s="48"/>
      <c r="N372" s="29"/>
      <c r="O372" s="30"/>
      <c r="P372" s="30"/>
      <c r="Q372" s="30"/>
      <c r="R372" s="30"/>
      <c r="S372" s="30"/>
      <c r="T372" s="30"/>
      <c r="U372" s="30"/>
      <c r="V372" s="30"/>
      <c r="W372" s="30"/>
      <c r="X372" s="30"/>
      <c r="Y372" s="30"/>
      <c r="Z372" s="30"/>
      <c r="AA372" s="30"/>
      <c r="AB372" s="30"/>
      <c r="AC372" s="30"/>
      <c r="AD372" s="30"/>
      <c r="AE372" s="30"/>
      <c r="AF372" s="30"/>
      <c r="AG372" s="30"/>
      <c r="AH372" s="33"/>
      <c r="AI372" s="29"/>
      <c r="AJ372" s="30"/>
      <c r="AK372" s="30"/>
      <c r="AL372" s="30"/>
      <c r="AM372" s="30"/>
      <c r="AN372" s="30"/>
      <c r="AO372" s="30"/>
      <c r="AP372" s="30"/>
      <c r="AQ372" s="30"/>
      <c r="AR372" s="30"/>
      <c r="AS372" s="30"/>
      <c r="AT372" s="30"/>
      <c r="AU372" s="30"/>
      <c r="AV372" s="30"/>
      <c r="AW372" s="30"/>
      <c r="AX372" s="30"/>
      <c r="AY372" s="30"/>
      <c r="AZ372" s="30"/>
      <c r="BA372" s="30"/>
      <c r="BB372" s="30"/>
      <c r="BC372" s="33"/>
      <c r="BD372" s="130"/>
      <c r="BE372" s="33"/>
      <c r="BF372" s="33"/>
      <c r="BG372" s="33"/>
      <c r="BH372" s="33"/>
      <c r="BI372" s="33"/>
      <c r="BJ372" s="33"/>
      <c r="BK372" s="33"/>
      <c r="BL372" s="33"/>
      <c r="BM372" s="33"/>
      <c r="BN372" s="33"/>
      <c r="BO372" s="33"/>
      <c r="BP372" s="33"/>
      <c r="BQ372" s="35"/>
      <c r="BR372" s="131"/>
      <c r="BS372" s="132"/>
      <c r="BT372" s="133"/>
      <c r="BU372" s="39"/>
      <c r="BV372" s="41"/>
      <c r="BW372" s="41"/>
      <c r="BX372" s="41"/>
      <c r="BY372" s="41"/>
      <c r="BZ372" s="41"/>
      <c r="CA372" s="104"/>
      <c r="CB372" s="104"/>
      <c r="CC372" s="104"/>
      <c r="CD372" s="104"/>
      <c r="CE372" s="104"/>
      <c r="CF372" s="104"/>
      <c r="CG372" s="104"/>
      <c r="CH372" s="104"/>
      <c r="CI372" s="104"/>
      <c r="CJ372" s="41"/>
      <c r="CK372" s="41"/>
      <c r="CL372" s="41"/>
      <c r="CM372" s="29"/>
      <c r="CN372" s="30"/>
      <c r="CQ372" s="81"/>
      <c r="CR372" s="81"/>
      <c r="CY372" s="126"/>
      <c r="CZ372" s="126"/>
      <c r="DB372" s="126"/>
      <c r="DC372" s="126"/>
      <c r="DE372" s="48"/>
      <c r="DG372" s="48"/>
      <c r="DI372" s="48"/>
      <c r="DK372" s="48"/>
      <c r="DM372" s="48"/>
      <c r="DO372" s="48"/>
      <c r="DQ372" s="48"/>
      <c r="DS372" s="48"/>
      <c r="DU372" s="48"/>
      <c r="DW372" s="48"/>
      <c r="DY372" s="48"/>
      <c r="EA372" s="48"/>
      <c r="EB372" s="81"/>
      <c r="EC372" s="48"/>
      <c r="EE372" s="48"/>
      <c r="EG372" s="48"/>
      <c r="EH372" s="81"/>
      <c r="EI372" s="48"/>
      <c r="EJ372" s="48"/>
      <c r="EK372" s="48"/>
      <c r="EL372" s="48"/>
      <c r="EM372" s="48"/>
      <c r="EN372" s="48"/>
      <c r="EO372" s="48"/>
      <c r="EP372" s="48"/>
      <c r="EQ372" s="48"/>
      <c r="ER372" s="48"/>
      <c r="ES372" s="48"/>
      <c r="ET372" s="48"/>
      <c r="EU372" s="48"/>
      <c r="EV372" s="48"/>
      <c r="EW372" s="48"/>
      <c r="EX372" s="48"/>
      <c r="EY372" s="48"/>
      <c r="EZ372" s="48"/>
      <c r="FA372" s="48"/>
      <c r="FB372" s="48"/>
      <c r="FC372" s="48"/>
      <c r="FD372" s="48"/>
      <c r="FE372" s="48"/>
      <c r="FF372" s="48"/>
      <c r="FG372" s="48"/>
      <c r="FH372" s="48"/>
      <c r="FI372" s="48"/>
      <c r="FJ372" s="48"/>
      <c r="FK372" s="48"/>
      <c r="FL372" s="48"/>
      <c r="FM372" s="48"/>
      <c r="FN372" s="48"/>
      <c r="FO372" s="48"/>
      <c r="FP372" s="48"/>
      <c r="FQ372" s="48"/>
      <c r="FR372" s="48"/>
      <c r="FS372" s="48"/>
      <c r="FT372" s="48"/>
      <c r="FU372" s="48"/>
      <c r="FV372" s="48"/>
      <c r="FW372" s="48"/>
      <c r="FX372" s="48"/>
      <c r="FY372" s="48"/>
      <c r="FZ372" s="48"/>
      <c r="GA372" s="48"/>
      <c r="GB372" s="48"/>
      <c r="GC372" s="48"/>
      <c r="GD372" s="48"/>
      <c r="GE372" s="48"/>
      <c r="GF372" s="48"/>
      <c r="GG372" s="48"/>
      <c r="GH372" s="2"/>
      <c r="GI372" s="2"/>
      <c r="GJ372" s="2"/>
      <c r="GK372" s="2"/>
      <c r="GL372" s="2"/>
      <c r="GM372" s="2"/>
    </row>
    <row r="373" ht="15.75" customHeight="1">
      <c r="A373" s="1"/>
      <c r="F373" s="2"/>
      <c r="G373" s="48"/>
      <c r="N373" s="29"/>
      <c r="O373" s="30"/>
      <c r="P373" s="30"/>
      <c r="Q373" s="30"/>
      <c r="R373" s="30"/>
      <c r="S373" s="30"/>
      <c r="T373" s="30"/>
      <c r="U373" s="30"/>
      <c r="V373" s="30"/>
      <c r="W373" s="30"/>
      <c r="X373" s="30"/>
      <c r="Y373" s="30"/>
      <c r="Z373" s="30"/>
      <c r="AA373" s="30"/>
      <c r="AB373" s="30"/>
      <c r="AC373" s="30"/>
      <c r="AD373" s="30"/>
      <c r="AE373" s="30"/>
      <c r="AF373" s="30"/>
      <c r="AG373" s="30"/>
      <c r="AH373" s="33"/>
      <c r="AI373" s="29"/>
      <c r="AJ373" s="30"/>
      <c r="AK373" s="30"/>
      <c r="AL373" s="30"/>
      <c r="AM373" s="30"/>
      <c r="AN373" s="30"/>
      <c r="AO373" s="30"/>
      <c r="AP373" s="30"/>
      <c r="AQ373" s="30"/>
      <c r="AR373" s="30"/>
      <c r="AS373" s="30"/>
      <c r="AT373" s="30"/>
      <c r="AU373" s="30"/>
      <c r="AV373" s="30"/>
      <c r="AW373" s="30"/>
      <c r="AX373" s="30"/>
      <c r="AY373" s="30"/>
      <c r="AZ373" s="30"/>
      <c r="BA373" s="30"/>
      <c r="BB373" s="30"/>
      <c r="BC373" s="33"/>
      <c r="BD373" s="130"/>
      <c r="BE373" s="33"/>
      <c r="BF373" s="33"/>
      <c r="BG373" s="33"/>
      <c r="BH373" s="33"/>
      <c r="BI373" s="33"/>
      <c r="BJ373" s="33"/>
      <c r="BK373" s="33"/>
      <c r="BL373" s="33"/>
      <c r="BM373" s="33"/>
      <c r="BN373" s="33"/>
      <c r="BO373" s="33"/>
      <c r="BP373" s="33"/>
      <c r="BQ373" s="35"/>
      <c r="BR373" s="131"/>
      <c r="BS373" s="132"/>
      <c r="BT373" s="133"/>
      <c r="BU373" s="39"/>
      <c r="BV373" s="41"/>
      <c r="BW373" s="41"/>
      <c r="BX373" s="41"/>
      <c r="BY373" s="41"/>
      <c r="BZ373" s="41"/>
      <c r="CA373" s="104"/>
      <c r="CB373" s="104"/>
      <c r="CC373" s="104"/>
      <c r="CD373" s="104"/>
      <c r="CE373" s="104"/>
      <c r="CF373" s="104"/>
      <c r="CG373" s="104"/>
      <c r="CH373" s="104"/>
      <c r="CI373" s="104"/>
      <c r="CJ373" s="41"/>
      <c r="CK373" s="41"/>
      <c r="CL373" s="41"/>
      <c r="CM373" s="29"/>
      <c r="CN373" s="30"/>
      <c r="CQ373" s="81"/>
      <c r="CR373" s="81"/>
      <c r="CY373" s="126"/>
      <c r="CZ373" s="126"/>
      <c r="DB373" s="126"/>
      <c r="DC373" s="126"/>
      <c r="DE373" s="48"/>
      <c r="DG373" s="48"/>
      <c r="DI373" s="48"/>
      <c r="DK373" s="48"/>
      <c r="DM373" s="48"/>
      <c r="DO373" s="48"/>
      <c r="DQ373" s="48"/>
      <c r="DS373" s="48"/>
      <c r="DU373" s="48"/>
      <c r="DW373" s="48"/>
      <c r="DY373" s="48"/>
      <c r="EA373" s="48"/>
      <c r="EB373" s="81"/>
      <c r="EC373" s="48"/>
      <c r="EE373" s="48"/>
      <c r="EG373" s="48"/>
      <c r="EH373" s="81"/>
      <c r="EI373" s="48"/>
      <c r="EJ373" s="48"/>
      <c r="EK373" s="48"/>
      <c r="EL373" s="48"/>
      <c r="EM373" s="48"/>
      <c r="EN373" s="48"/>
      <c r="EO373" s="48"/>
      <c r="EP373" s="48"/>
      <c r="EQ373" s="48"/>
      <c r="ER373" s="48"/>
      <c r="ES373" s="48"/>
      <c r="ET373" s="48"/>
      <c r="EU373" s="48"/>
      <c r="EV373" s="48"/>
      <c r="EW373" s="48"/>
      <c r="EX373" s="48"/>
      <c r="EY373" s="48"/>
      <c r="EZ373" s="48"/>
      <c r="FA373" s="48"/>
      <c r="FB373" s="48"/>
      <c r="FC373" s="48"/>
      <c r="FD373" s="48"/>
      <c r="FE373" s="48"/>
      <c r="FF373" s="48"/>
      <c r="FG373" s="48"/>
      <c r="FH373" s="48"/>
      <c r="FI373" s="48"/>
      <c r="FJ373" s="48"/>
      <c r="FK373" s="48"/>
      <c r="FL373" s="48"/>
      <c r="FM373" s="48"/>
      <c r="FN373" s="48"/>
      <c r="FO373" s="48"/>
      <c r="FP373" s="48"/>
      <c r="FQ373" s="48"/>
      <c r="FR373" s="48"/>
      <c r="FS373" s="48"/>
      <c r="FT373" s="48"/>
      <c r="FU373" s="48"/>
      <c r="FV373" s="48"/>
      <c r="FW373" s="48"/>
      <c r="FX373" s="48"/>
      <c r="FY373" s="48"/>
      <c r="FZ373" s="48"/>
      <c r="GA373" s="48"/>
      <c r="GB373" s="48"/>
      <c r="GC373" s="48"/>
      <c r="GD373" s="48"/>
      <c r="GE373" s="48"/>
      <c r="GF373" s="48"/>
      <c r="GG373" s="48"/>
      <c r="GH373" s="2"/>
      <c r="GI373" s="2"/>
      <c r="GJ373" s="2"/>
      <c r="GK373" s="2"/>
      <c r="GL373" s="2"/>
      <c r="GM373" s="2"/>
    </row>
    <row r="374" ht="15.75" customHeight="1">
      <c r="A374" s="1"/>
      <c r="F374" s="2"/>
      <c r="G374" s="48"/>
      <c r="N374" s="29"/>
      <c r="O374" s="30"/>
      <c r="P374" s="30"/>
      <c r="Q374" s="30"/>
      <c r="R374" s="30"/>
      <c r="S374" s="30"/>
      <c r="T374" s="30"/>
      <c r="U374" s="30"/>
      <c r="V374" s="30"/>
      <c r="W374" s="30"/>
      <c r="X374" s="30"/>
      <c r="Y374" s="30"/>
      <c r="Z374" s="30"/>
      <c r="AA374" s="30"/>
      <c r="AB374" s="30"/>
      <c r="AC374" s="30"/>
      <c r="AD374" s="30"/>
      <c r="AE374" s="30"/>
      <c r="AF374" s="30"/>
      <c r="AG374" s="30"/>
      <c r="AH374" s="33"/>
      <c r="AI374" s="29"/>
      <c r="AJ374" s="30"/>
      <c r="AK374" s="30"/>
      <c r="AL374" s="30"/>
      <c r="AM374" s="30"/>
      <c r="AN374" s="30"/>
      <c r="AO374" s="30"/>
      <c r="AP374" s="30"/>
      <c r="AQ374" s="30"/>
      <c r="AR374" s="30"/>
      <c r="AS374" s="30"/>
      <c r="AT374" s="30"/>
      <c r="AU374" s="30"/>
      <c r="AV374" s="30"/>
      <c r="AW374" s="30"/>
      <c r="AX374" s="30"/>
      <c r="AY374" s="30"/>
      <c r="AZ374" s="30"/>
      <c r="BA374" s="30"/>
      <c r="BB374" s="30"/>
      <c r="BC374" s="33"/>
      <c r="BD374" s="130"/>
      <c r="BE374" s="33"/>
      <c r="BF374" s="33"/>
      <c r="BG374" s="33"/>
      <c r="BH374" s="33"/>
      <c r="BI374" s="33"/>
      <c r="BJ374" s="33"/>
      <c r="BK374" s="33"/>
      <c r="BL374" s="33"/>
      <c r="BM374" s="33"/>
      <c r="BN374" s="33"/>
      <c r="BO374" s="33"/>
      <c r="BP374" s="33"/>
      <c r="BQ374" s="35"/>
      <c r="BR374" s="131"/>
      <c r="BS374" s="132"/>
      <c r="BT374" s="133"/>
      <c r="BU374" s="39"/>
      <c r="BV374" s="41"/>
      <c r="BW374" s="41"/>
      <c r="BX374" s="41"/>
      <c r="BY374" s="41"/>
      <c r="BZ374" s="41"/>
      <c r="CA374" s="104"/>
      <c r="CB374" s="104"/>
      <c r="CC374" s="104"/>
      <c r="CD374" s="104"/>
      <c r="CE374" s="104"/>
      <c r="CF374" s="104"/>
      <c r="CG374" s="104"/>
      <c r="CH374" s="104"/>
      <c r="CI374" s="104"/>
      <c r="CJ374" s="41"/>
      <c r="CK374" s="41"/>
      <c r="CL374" s="41"/>
      <c r="CM374" s="29"/>
      <c r="CN374" s="30"/>
      <c r="CQ374" s="81"/>
      <c r="CR374" s="81"/>
      <c r="CY374" s="126"/>
      <c r="CZ374" s="126"/>
      <c r="DB374" s="126"/>
      <c r="DC374" s="126"/>
      <c r="DE374" s="48"/>
      <c r="DG374" s="48"/>
      <c r="DI374" s="48"/>
      <c r="DK374" s="48"/>
      <c r="DM374" s="48"/>
      <c r="DO374" s="48"/>
      <c r="DQ374" s="48"/>
      <c r="DS374" s="48"/>
      <c r="DU374" s="48"/>
      <c r="DW374" s="48"/>
      <c r="DY374" s="48"/>
      <c r="EA374" s="48"/>
      <c r="EB374" s="81"/>
      <c r="EC374" s="48"/>
      <c r="EE374" s="48"/>
      <c r="EG374" s="48"/>
      <c r="EH374" s="81"/>
      <c r="EI374" s="48"/>
      <c r="EJ374" s="48"/>
      <c r="EK374" s="48"/>
      <c r="EL374" s="48"/>
      <c r="EM374" s="48"/>
      <c r="EN374" s="48"/>
      <c r="EO374" s="48"/>
      <c r="EP374" s="48"/>
      <c r="EQ374" s="48"/>
      <c r="ER374" s="48"/>
      <c r="ES374" s="48"/>
      <c r="ET374" s="48"/>
      <c r="EU374" s="48"/>
      <c r="EV374" s="48"/>
      <c r="EW374" s="48"/>
      <c r="EX374" s="48"/>
      <c r="EY374" s="48"/>
      <c r="EZ374" s="48"/>
      <c r="FA374" s="48"/>
      <c r="FB374" s="48"/>
      <c r="FC374" s="48"/>
      <c r="FD374" s="48"/>
      <c r="FE374" s="48"/>
      <c r="FF374" s="48"/>
      <c r="FG374" s="48"/>
      <c r="FH374" s="48"/>
      <c r="FI374" s="48"/>
      <c r="FJ374" s="48"/>
      <c r="FK374" s="48"/>
      <c r="FL374" s="48"/>
      <c r="FM374" s="48"/>
      <c r="FN374" s="48"/>
      <c r="FO374" s="48"/>
      <c r="FP374" s="48"/>
      <c r="FQ374" s="48"/>
      <c r="FR374" s="48"/>
      <c r="FS374" s="48"/>
      <c r="FT374" s="48"/>
      <c r="FU374" s="48"/>
      <c r="FV374" s="48"/>
      <c r="FW374" s="48"/>
      <c r="FX374" s="48"/>
      <c r="FY374" s="48"/>
      <c r="FZ374" s="48"/>
      <c r="GA374" s="48"/>
      <c r="GB374" s="48"/>
      <c r="GC374" s="48"/>
      <c r="GD374" s="48"/>
      <c r="GE374" s="48"/>
      <c r="GF374" s="48"/>
      <c r="GG374" s="48"/>
      <c r="GH374" s="2"/>
      <c r="GI374" s="2"/>
      <c r="GJ374" s="2"/>
      <c r="GK374" s="2"/>
      <c r="GL374" s="2"/>
      <c r="GM374" s="2"/>
    </row>
    <row r="375" ht="15.75" customHeight="1">
      <c r="A375" s="1"/>
      <c r="F375" s="2"/>
      <c r="G375" s="48"/>
      <c r="N375" s="29"/>
      <c r="O375" s="30"/>
      <c r="P375" s="30"/>
      <c r="Q375" s="30"/>
      <c r="R375" s="30"/>
      <c r="S375" s="30"/>
      <c r="T375" s="30"/>
      <c r="U375" s="30"/>
      <c r="V375" s="30"/>
      <c r="W375" s="30"/>
      <c r="X375" s="30"/>
      <c r="Y375" s="30"/>
      <c r="Z375" s="30"/>
      <c r="AA375" s="30"/>
      <c r="AB375" s="30"/>
      <c r="AC375" s="30"/>
      <c r="AD375" s="30"/>
      <c r="AE375" s="30"/>
      <c r="AF375" s="30"/>
      <c r="AG375" s="30"/>
      <c r="AH375" s="33"/>
      <c r="AI375" s="29"/>
      <c r="AJ375" s="30"/>
      <c r="AK375" s="30"/>
      <c r="AL375" s="30"/>
      <c r="AM375" s="30"/>
      <c r="AN375" s="30"/>
      <c r="AO375" s="30"/>
      <c r="AP375" s="30"/>
      <c r="AQ375" s="30"/>
      <c r="AR375" s="30"/>
      <c r="AS375" s="30"/>
      <c r="AT375" s="30"/>
      <c r="AU375" s="30"/>
      <c r="AV375" s="30"/>
      <c r="AW375" s="30"/>
      <c r="AX375" s="30"/>
      <c r="AY375" s="30"/>
      <c r="AZ375" s="30"/>
      <c r="BA375" s="30"/>
      <c r="BB375" s="30"/>
      <c r="BC375" s="33"/>
      <c r="BD375" s="130"/>
      <c r="BE375" s="33"/>
      <c r="BF375" s="33"/>
      <c r="BG375" s="33"/>
      <c r="BH375" s="33"/>
      <c r="BI375" s="33"/>
      <c r="BJ375" s="33"/>
      <c r="BK375" s="33"/>
      <c r="BL375" s="33"/>
      <c r="BM375" s="33"/>
      <c r="BN375" s="33"/>
      <c r="BO375" s="33"/>
      <c r="BP375" s="33"/>
      <c r="BQ375" s="35"/>
      <c r="BR375" s="131"/>
      <c r="BS375" s="132"/>
      <c r="BT375" s="133"/>
      <c r="BU375" s="39"/>
      <c r="BV375" s="41"/>
      <c r="BW375" s="41"/>
      <c r="BX375" s="41"/>
      <c r="BY375" s="41"/>
      <c r="BZ375" s="41"/>
      <c r="CA375" s="104"/>
      <c r="CB375" s="104"/>
      <c r="CC375" s="104"/>
      <c r="CD375" s="104"/>
      <c r="CE375" s="104"/>
      <c r="CF375" s="104"/>
      <c r="CG375" s="104"/>
      <c r="CH375" s="104"/>
      <c r="CI375" s="104"/>
      <c r="CJ375" s="41"/>
      <c r="CK375" s="41"/>
      <c r="CL375" s="41"/>
      <c r="CM375" s="29"/>
      <c r="CN375" s="30"/>
      <c r="CQ375" s="81"/>
      <c r="CR375" s="81"/>
      <c r="CY375" s="126"/>
      <c r="CZ375" s="126"/>
      <c r="DB375" s="126"/>
      <c r="DC375" s="126"/>
      <c r="DE375" s="48"/>
      <c r="DG375" s="48"/>
      <c r="DI375" s="48"/>
      <c r="DK375" s="48"/>
      <c r="DM375" s="48"/>
      <c r="DO375" s="48"/>
      <c r="DQ375" s="48"/>
      <c r="DS375" s="48"/>
      <c r="DU375" s="48"/>
      <c r="DW375" s="48"/>
      <c r="DY375" s="48"/>
      <c r="EA375" s="48"/>
      <c r="EB375" s="81"/>
      <c r="EC375" s="48"/>
      <c r="EE375" s="48"/>
      <c r="EG375" s="48"/>
      <c r="EH375" s="81"/>
      <c r="EI375" s="48"/>
      <c r="EJ375" s="48"/>
      <c r="EK375" s="48"/>
      <c r="EL375" s="48"/>
      <c r="EM375" s="48"/>
      <c r="EN375" s="48"/>
      <c r="EO375" s="48"/>
      <c r="EP375" s="48"/>
      <c r="EQ375" s="48"/>
      <c r="ER375" s="48"/>
      <c r="ES375" s="48"/>
      <c r="ET375" s="48"/>
      <c r="EU375" s="48"/>
      <c r="EV375" s="48"/>
      <c r="EW375" s="48"/>
      <c r="EX375" s="48"/>
      <c r="EY375" s="48"/>
      <c r="EZ375" s="48"/>
      <c r="FA375" s="48"/>
      <c r="FB375" s="48"/>
      <c r="FC375" s="48"/>
      <c r="FD375" s="48"/>
      <c r="FE375" s="48"/>
      <c r="FF375" s="48"/>
      <c r="FG375" s="48"/>
      <c r="FH375" s="48"/>
      <c r="FI375" s="48"/>
      <c r="FJ375" s="48"/>
      <c r="FK375" s="48"/>
      <c r="FL375" s="48"/>
      <c r="FM375" s="48"/>
      <c r="FN375" s="48"/>
      <c r="FO375" s="48"/>
      <c r="FP375" s="48"/>
      <c r="FQ375" s="48"/>
      <c r="FR375" s="48"/>
      <c r="FS375" s="48"/>
      <c r="FT375" s="48"/>
      <c r="FU375" s="48"/>
      <c r="FV375" s="48"/>
      <c r="FW375" s="48"/>
      <c r="FX375" s="48"/>
      <c r="FY375" s="48"/>
      <c r="FZ375" s="48"/>
      <c r="GA375" s="48"/>
      <c r="GB375" s="48"/>
      <c r="GC375" s="48"/>
      <c r="GD375" s="48"/>
      <c r="GE375" s="48"/>
      <c r="GF375" s="48"/>
      <c r="GG375" s="48"/>
      <c r="GH375" s="2"/>
      <c r="GI375" s="2"/>
      <c r="GJ375" s="2"/>
      <c r="GK375" s="2"/>
      <c r="GL375" s="2"/>
      <c r="GM375" s="2"/>
    </row>
    <row r="376" ht="15.75" customHeight="1">
      <c r="A376" s="1"/>
      <c r="F376" s="2"/>
      <c r="G376" s="48"/>
      <c r="N376" s="29"/>
      <c r="O376" s="30"/>
      <c r="P376" s="30"/>
      <c r="Q376" s="30"/>
      <c r="R376" s="30"/>
      <c r="S376" s="30"/>
      <c r="T376" s="30"/>
      <c r="U376" s="30"/>
      <c r="V376" s="30"/>
      <c r="W376" s="30"/>
      <c r="X376" s="30"/>
      <c r="Y376" s="30"/>
      <c r="Z376" s="30"/>
      <c r="AA376" s="30"/>
      <c r="AB376" s="30"/>
      <c r="AC376" s="30"/>
      <c r="AD376" s="30"/>
      <c r="AE376" s="30"/>
      <c r="AF376" s="30"/>
      <c r="AG376" s="30"/>
      <c r="AH376" s="33"/>
      <c r="AI376" s="29"/>
      <c r="AJ376" s="30"/>
      <c r="AK376" s="30"/>
      <c r="AL376" s="30"/>
      <c r="AM376" s="30"/>
      <c r="AN376" s="30"/>
      <c r="AO376" s="30"/>
      <c r="AP376" s="30"/>
      <c r="AQ376" s="30"/>
      <c r="AR376" s="30"/>
      <c r="AS376" s="30"/>
      <c r="AT376" s="30"/>
      <c r="AU376" s="30"/>
      <c r="AV376" s="30"/>
      <c r="AW376" s="30"/>
      <c r="AX376" s="30"/>
      <c r="AY376" s="30"/>
      <c r="AZ376" s="30"/>
      <c r="BA376" s="30"/>
      <c r="BB376" s="30"/>
      <c r="BC376" s="33"/>
      <c r="BD376" s="130"/>
      <c r="BE376" s="33"/>
      <c r="BF376" s="33"/>
      <c r="BG376" s="33"/>
      <c r="BH376" s="33"/>
      <c r="BI376" s="33"/>
      <c r="BJ376" s="33"/>
      <c r="BK376" s="33"/>
      <c r="BL376" s="33"/>
      <c r="BM376" s="33"/>
      <c r="BN376" s="33"/>
      <c r="BO376" s="33"/>
      <c r="BP376" s="33"/>
      <c r="BQ376" s="35"/>
      <c r="BR376" s="131"/>
      <c r="BS376" s="132"/>
      <c r="BT376" s="133"/>
      <c r="BU376" s="39"/>
      <c r="BV376" s="41"/>
      <c r="BW376" s="41"/>
      <c r="BX376" s="41"/>
      <c r="BY376" s="41"/>
      <c r="BZ376" s="41"/>
      <c r="CA376" s="104"/>
      <c r="CB376" s="104"/>
      <c r="CC376" s="104"/>
      <c r="CD376" s="104"/>
      <c r="CE376" s="104"/>
      <c r="CF376" s="104"/>
      <c r="CG376" s="104"/>
      <c r="CH376" s="104"/>
      <c r="CI376" s="104"/>
      <c r="CJ376" s="41"/>
      <c r="CK376" s="41"/>
      <c r="CL376" s="41"/>
      <c r="CM376" s="29"/>
      <c r="CN376" s="30"/>
      <c r="CQ376" s="81"/>
      <c r="CR376" s="81"/>
      <c r="CY376" s="126"/>
      <c r="CZ376" s="126"/>
      <c r="DB376" s="126"/>
      <c r="DC376" s="126"/>
      <c r="DE376" s="48"/>
      <c r="DG376" s="48"/>
      <c r="DI376" s="48"/>
      <c r="DK376" s="48"/>
      <c r="DM376" s="48"/>
      <c r="DO376" s="48"/>
      <c r="DQ376" s="48"/>
      <c r="DS376" s="48"/>
      <c r="DU376" s="48"/>
      <c r="DW376" s="48"/>
      <c r="DY376" s="48"/>
      <c r="EA376" s="48"/>
      <c r="EB376" s="81"/>
      <c r="EC376" s="48"/>
      <c r="EE376" s="48"/>
      <c r="EG376" s="48"/>
      <c r="EH376" s="81"/>
      <c r="EI376" s="48"/>
      <c r="EJ376" s="48"/>
      <c r="EK376" s="48"/>
      <c r="EL376" s="48"/>
      <c r="EM376" s="48"/>
      <c r="EN376" s="48"/>
      <c r="EO376" s="48"/>
      <c r="EP376" s="48"/>
      <c r="EQ376" s="48"/>
      <c r="ER376" s="48"/>
      <c r="ES376" s="48"/>
      <c r="ET376" s="48"/>
      <c r="EU376" s="48"/>
      <c r="EV376" s="48"/>
      <c r="EW376" s="48"/>
      <c r="EX376" s="48"/>
      <c r="EY376" s="48"/>
      <c r="EZ376" s="48"/>
      <c r="FA376" s="48"/>
      <c r="FB376" s="48"/>
      <c r="FC376" s="48"/>
      <c r="FD376" s="48"/>
      <c r="FE376" s="48"/>
      <c r="FF376" s="48"/>
      <c r="FG376" s="48"/>
      <c r="FH376" s="48"/>
      <c r="FI376" s="48"/>
      <c r="FJ376" s="48"/>
      <c r="FK376" s="48"/>
      <c r="FL376" s="48"/>
      <c r="FM376" s="48"/>
      <c r="FN376" s="48"/>
      <c r="FO376" s="48"/>
      <c r="FP376" s="48"/>
      <c r="FQ376" s="48"/>
      <c r="FR376" s="48"/>
      <c r="FS376" s="48"/>
      <c r="FT376" s="48"/>
      <c r="FU376" s="48"/>
      <c r="FV376" s="48"/>
      <c r="FW376" s="48"/>
      <c r="FX376" s="48"/>
      <c r="FY376" s="48"/>
      <c r="FZ376" s="48"/>
      <c r="GA376" s="48"/>
      <c r="GB376" s="48"/>
      <c r="GC376" s="48"/>
      <c r="GD376" s="48"/>
      <c r="GE376" s="48"/>
      <c r="GF376" s="48"/>
      <c r="GG376" s="48"/>
      <c r="GH376" s="2"/>
      <c r="GI376" s="2"/>
      <c r="GJ376" s="2"/>
      <c r="GK376" s="2"/>
      <c r="GL376" s="2"/>
      <c r="GM376" s="2"/>
    </row>
    <row r="377" ht="15.75" customHeight="1">
      <c r="A377" s="1"/>
      <c r="F377" s="2"/>
      <c r="G377" s="48"/>
      <c r="N377" s="29"/>
      <c r="O377" s="30"/>
      <c r="P377" s="30"/>
      <c r="Q377" s="30"/>
      <c r="R377" s="30"/>
      <c r="S377" s="30"/>
      <c r="T377" s="30"/>
      <c r="U377" s="30"/>
      <c r="V377" s="30"/>
      <c r="W377" s="30"/>
      <c r="X377" s="30"/>
      <c r="Y377" s="30"/>
      <c r="Z377" s="30"/>
      <c r="AA377" s="30"/>
      <c r="AB377" s="30"/>
      <c r="AC377" s="30"/>
      <c r="AD377" s="30"/>
      <c r="AE377" s="30"/>
      <c r="AF377" s="30"/>
      <c r="AG377" s="30"/>
      <c r="AH377" s="33"/>
      <c r="AI377" s="29"/>
      <c r="AJ377" s="30"/>
      <c r="AK377" s="30"/>
      <c r="AL377" s="30"/>
      <c r="AM377" s="30"/>
      <c r="AN377" s="30"/>
      <c r="AO377" s="30"/>
      <c r="AP377" s="30"/>
      <c r="AQ377" s="30"/>
      <c r="AR377" s="30"/>
      <c r="AS377" s="30"/>
      <c r="AT377" s="30"/>
      <c r="AU377" s="30"/>
      <c r="AV377" s="30"/>
      <c r="AW377" s="30"/>
      <c r="AX377" s="30"/>
      <c r="AY377" s="30"/>
      <c r="AZ377" s="30"/>
      <c r="BA377" s="30"/>
      <c r="BB377" s="30"/>
      <c r="BC377" s="33"/>
      <c r="BD377" s="130"/>
      <c r="BE377" s="33"/>
      <c r="BF377" s="33"/>
      <c r="BG377" s="33"/>
      <c r="BH377" s="33"/>
      <c r="BI377" s="33"/>
      <c r="BJ377" s="33"/>
      <c r="BK377" s="33"/>
      <c r="BL377" s="33"/>
      <c r="BM377" s="33"/>
      <c r="BN377" s="33"/>
      <c r="BO377" s="33"/>
      <c r="BP377" s="33"/>
      <c r="BQ377" s="35"/>
      <c r="BR377" s="131"/>
      <c r="BS377" s="132"/>
      <c r="BT377" s="133"/>
      <c r="BU377" s="39"/>
      <c r="BV377" s="41"/>
      <c r="BW377" s="41"/>
      <c r="BX377" s="41"/>
      <c r="BY377" s="41"/>
      <c r="BZ377" s="41"/>
      <c r="CA377" s="104"/>
      <c r="CB377" s="104"/>
      <c r="CC377" s="104"/>
      <c r="CD377" s="104"/>
      <c r="CE377" s="104"/>
      <c r="CF377" s="104"/>
      <c r="CG377" s="104"/>
      <c r="CH377" s="104"/>
      <c r="CI377" s="104"/>
      <c r="CJ377" s="41"/>
      <c r="CK377" s="41"/>
      <c r="CL377" s="41"/>
      <c r="CM377" s="29"/>
      <c r="CN377" s="30"/>
      <c r="CQ377" s="81"/>
      <c r="CR377" s="81"/>
      <c r="CY377" s="126"/>
      <c r="CZ377" s="126"/>
      <c r="DB377" s="126"/>
      <c r="DC377" s="126"/>
      <c r="DE377" s="48"/>
      <c r="DG377" s="48"/>
      <c r="DI377" s="48"/>
      <c r="DK377" s="48"/>
      <c r="DM377" s="48"/>
      <c r="DO377" s="48"/>
      <c r="DQ377" s="48"/>
      <c r="DS377" s="48"/>
      <c r="DU377" s="48"/>
      <c r="DW377" s="48"/>
      <c r="DY377" s="48"/>
      <c r="EA377" s="48"/>
      <c r="EB377" s="81"/>
      <c r="EC377" s="48"/>
      <c r="EE377" s="48"/>
      <c r="EG377" s="48"/>
      <c r="EH377" s="81"/>
      <c r="EI377" s="48"/>
      <c r="EJ377" s="48"/>
      <c r="EK377" s="48"/>
      <c r="EL377" s="48"/>
      <c r="EM377" s="48"/>
      <c r="EN377" s="48"/>
      <c r="EO377" s="48"/>
      <c r="EP377" s="48"/>
      <c r="EQ377" s="48"/>
      <c r="ER377" s="48"/>
      <c r="ES377" s="48"/>
      <c r="ET377" s="48"/>
      <c r="EU377" s="48"/>
      <c r="EV377" s="48"/>
      <c r="EW377" s="48"/>
      <c r="EX377" s="48"/>
      <c r="EY377" s="48"/>
      <c r="EZ377" s="48"/>
      <c r="FA377" s="48"/>
      <c r="FB377" s="48"/>
      <c r="FC377" s="48"/>
      <c r="FD377" s="48"/>
      <c r="FE377" s="48"/>
      <c r="FF377" s="48"/>
      <c r="FG377" s="48"/>
      <c r="FH377" s="48"/>
      <c r="FI377" s="48"/>
      <c r="FJ377" s="48"/>
      <c r="FK377" s="48"/>
      <c r="FL377" s="48"/>
      <c r="FM377" s="48"/>
      <c r="FN377" s="48"/>
      <c r="FO377" s="48"/>
      <c r="FP377" s="48"/>
      <c r="FQ377" s="48"/>
      <c r="FR377" s="48"/>
      <c r="FS377" s="48"/>
      <c r="FT377" s="48"/>
      <c r="FU377" s="48"/>
      <c r="FV377" s="48"/>
      <c r="FW377" s="48"/>
      <c r="FX377" s="48"/>
      <c r="FY377" s="48"/>
      <c r="FZ377" s="48"/>
      <c r="GA377" s="48"/>
      <c r="GB377" s="48"/>
      <c r="GC377" s="48"/>
      <c r="GD377" s="48"/>
      <c r="GE377" s="48"/>
      <c r="GF377" s="48"/>
      <c r="GG377" s="48"/>
      <c r="GH377" s="2"/>
      <c r="GI377" s="2"/>
      <c r="GJ377" s="2"/>
      <c r="GK377" s="2"/>
      <c r="GL377" s="2"/>
      <c r="GM377" s="2"/>
    </row>
    <row r="378" ht="15.75" customHeight="1">
      <c r="A378" s="1"/>
      <c r="F378" s="2"/>
      <c r="G378" s="48"/>
      <c r="N378" s="29"/>
      <c r="O378" s="30"/>
      <c r="P378" s="30"/>
      <c r="Q378" s="30"/>
      <c r="R378" s="30"/>
      <c r="S378" s="30"/>
      <c r="T378" s="30"/>
      <c r="U378" s="30"/>
      <c r="V378" s="30"/>
      <c r="W378" s="30"/>
      <c r="X378" s="30"/>
      <c r="Y378" s="30"/>
      <c r="Z378" s="30"/>
      <c r="AA378" s="30"/>
      <c r="AB378" s="30"/>
      <c r="AC378" s="30"/>
      <c r="AD378" s="30"/>
      <c r="AE378" s="30"/>
      <c r="AF378" s="30"/>
      <c r="AG378" s="30"/>
      <c r="AH378" s="33"/>
      <c r="AI378" s="29"/>
      <c r="AJ378" s="30"/>
      <c r="AK378" s="30"/>
      <c r="AL378" s="30"/>
      <c r="AM378" s="30"/>
      <c r="AN378" s="30"/>
      <c r="AO378" s="30"/>
      <c r="AP378" s="30"/>
      <c r="AQ378" s="30"/>
      <c r="AR378" s="30"/>
      <c r="AS378" s="30"/>
      <c r="AT378" s="30"/>
      <c r="AU378" s="30"/>
      <c r="AV378" s="30"/>
      <c r="AW378" s="30"/>
      <c r="AX378" s="30"/>
      <c r="AY378" s="30"/>
      <c r="AZ378" s="30"/>
      <c r="BA378" s="30"/>
      <c r="BB378" s="30"/>
      <c r="BC378" s="33"/>
      <c r="BD378" s="130"/>
      <c r="BE378" s="33"/>
      <c r="BF378" s="33"/>
      <c r="BG378" s="33"/>
      <c r="BH378" s="33"/>
      <c r="BI378" s="33"/>
      <c r="BJ378" s="33"/>
      <c r="BK378" s="33"/>
      <c r="BL378" s="33"/>
      <c r="BM378" s="33"/>
      <c r="BN378" s="33"/>
      <c r="BO378" s="33"/>
      <c r="BP378" s="33"/>
      <c r="BQ378" s="35"/>
      <c r="BR378" s="131"/>
      <c r="BS378" s="132"/>
      <c r="BT378" s="133"/>
      <c r="BU378" s="39"/>
      <c r="BV378" s="41"/>
      <c r="BW378" s="41"/>
      <c r="BX378" s="41"/>
      <c r="BY378" s="41"/>
      <c r="BZ378" s="41"/>
      <c r="CA378" s="104"/>
      <c r="CB378" s="104"/>
      <c r="CC378" s="104"/>
      <c r="CD378" s="104"/>
      <c r="CE378" s="104"/>
      <c r="CF378" s="104"/>
      <c r="CG378" s="104"/>
      <c r="CH378" s="104"/>
      <c r="CI378" s="104"/>
      <c r="CJ378" s="41"/>
      <c r="CK378" s="41"/>
      <c r="CL378" s="41"/>
      <c r="CM378" s="29"/>
      <c r="CN378" s="30"/>
      <c r="CQ378" s="81"/>
      <c r="CR378" s="81"/>
      <c r="CY378" s="126"/>
      <c r="CZ378" s="126"/>
      <c r="DB378" s="126"/>
      <c r="DC378" s="126"/>
      <c r="DE378" s="48"/>
      <c r="DG378" s="48"/>
      <c r="DI378" s="48"/>
      <c r="DK378" s="48"/>
      <c r="DM378" s="48"/>
      <c r="DO378" s="48"/>
      <c r="DQ378" s="48"/>
      <c r="DS378" s="48"/>
      <c r="DU378" s="48"/>
      <c r="DW378" s="48"/>
      <c r="DY378" s="48"/>
      <c r="EA378" s="48"/>
      <c r="EB378" s="81"/>
      <c r="EC378" s="48"/>
      <c r="EE378" s="48"/>
      <c r="EG378" s="48"/>
      <c r="EH378" s="81"/>
      <c r="EI378" s="48"/>
      <c r="EJ378" s="48"/>
      <c r="EK378" s="48"/>
      <c r="EL378" s="48"/>
      <c r="EM378" s="48"/>
      <c r="EN378" s="48"/>
      <c r="EO378" s="48"/>
      <c r="EP378" s="48"/>
      <c r="EQ378" s="48"/>
      <c r="ER378" s="48"/>
      <c r="ES378" s="48"/>
      <c r="ET378" s="48"/>
      <c r="EU378" s="48"/>
      <c r="EV378" s="48"/>
      <c r="EW378" s="48"/>
      <c r="EX378" s="48"/>
      <c r="EY378" s="48"/>
      <c r="EZ378" s="48"/>
      <c r="FA378" s="48"/>
      <c r="FB378" s="48"/>
      <c r="FC378" s="48"/>
      <c r="FD378" s="48"/>
      <c r="FE378" s="48"/>
      <c r="FF378" s="48"/>
      <c r="FG378" s="48"/>
      <c r="FH378" s="48"/>
      <c r="FI378" s="48"/>
      <c r="FJ378" s="48"/>
      <c r="FK378" s="48"/>
      <c r="FL378" s="48"/>
      <c r="FM378" s="48"/>
      <c r="FN378" s="48"/>
      <c r="FO378" s="48"/>
      <c r="FP378" s="48"/>
      <c r="FQ378" s="48"/>
      <c r="FR378" s="48"/>
      <c r="FS378" s="48"/>
      <c r="FT378" s="48"/>
      <c r="FU378" s="48"/>
      <c r="FV378" s="48"/>
      <c r="FW378" s="48"/>
      <c r="FX378" s="48"/>
      <c r="FY378" s="48"/>
      <c r="FZ378" s="48"/>
      <c r="GA378" s="48"/>
      <c r="GB378" s="48"/>
      <c r="GC378" s="48"/>
      <c r="GD378" s="48"/>
      <c r="GE378" s="48"/>
      <c r="GF378" s="48"/>
      <c r="GG378" s="48"/>
      <c r="GH378" s="2"/>
      <c r="GI378" s="2"/>
      <c r="GJ378" s="2"/>
      <c r="GK378" s="2"/>
      <c r="GL378" s="2"/>
      <c r="GM378" s="2"/>
    </row>
    <row r="379" ht="15.75" customHeight="1">
      <c r="A379" s="1"/>
      <c r="F379" s="2"/>
      <c r="G379" s="48"/>
      <c r="N379" s="29"/>
      <c r="O379" s="30"/>
      <c r="P379" s="30"/>
      <c r="Q379" s="30"/>
      <c r="R379" s="30"/>
      <c r="S379" s="30"/>
      <c r="T379" s="30"/>
      <c r="U379" s="30"/>
      <c r="V379" s="30"/>
      <c r="W379" s="30"/>
      <c r="X379" s="30"/>
      <c r="Y379" s="30"/>
      <c r="Z379" s="30"/>
      <c r="AA379" s="30"/>
      <c r="AB379" s="30"/>
      <c r="AC379" s="30"/>
      <c r="AD379" s="30"/>
      <c r="AE379" s="30"/>
      <c r="AF379" s="30"/>
      <c r="AG379" s="30"/>
      <c r="AH379" s="33"/>
      <c r="AI379" s="29"/>
      <c r="AJ379" s="30"/>
      <c r="AK379" s="30"/>
      <c r="AL379" s="30"/>
      <c r="AM379" s="30"/>
      <c r="AN379" s="30"/>
      <c r="AO379" s="30"/>
      <c r="AP379" s="30"/>
      <c r="AQ379" s="30"/>
      <c r="AR379" s="30"/>
      <c r="AS379" s="30"/>
      <c r="AT379" s="30"/>
      <c r="AU379" s="30"/>
      <c r="AV379" s="30"/>
      <c r="AW379" s="30"/>
      <c r="AX379" s="30"/>
      <c r="AY379" s="30"/>
      <c r="AZ379" s="30"/>
      <c r="BA379" s="30"/>
      <c r="BB379" s="30"/>
      <c r="BC379" s="33"/>
      <c r="BD379" s="130"/>
      <c r="BE379" s="33"/>
      <c r="BF379" s="33"/>
      <c r="BG379" s="33"/>
      <c r="BH379" s="33"/>
      <c r="BI379" s="33"/>
      <c r="BJ379" s="33"/>
      <c r="BK379" s="33"/>
      <c r="BL379" s="33"/>
      <c r="BM379" s="33"/>
      <c r="BN379" s="33"/>
      <c r="BO379" s="33"/>
      <c r="BP379" s="33"/>
      <c r="BQ379" s="35"/>
      <c r="BR379" s="131"/>
      <c r="BS379" s="132"/>
      <c r="BT379" s="133"/>
      <c r="BU379" s="39"/>
      <c r="BV379" s="41"/>
      <c r="BW379" s="41"/>
      <c r="BX379" s="41"/>
      <c r="BY379" s="41"/>
      <c r="BZ379" s="41"/>
      <c r="CA379" s="104"/>
      <c r="CB379" s="104"/>
      <c r="CC379" s="104"/>
      <c r="CD379" s="104"/>
      <c r="CE379" s="104"/>
      <c r="CF379" s="104"/>
      <c r="CG379" s="104"/>
      <c r="CH379" s="104"/>
      <c r="CI379" s="104"/>
      <c r="CJ379" s="41"/>
      <c r="CK379" s="41"/>
      <c r="CL379" s="41"/>
      <c r="CM379" s="29"/>
      <c r="CN379" s="30"/>
      <c r="CQ379" s="81"/>
      <c r="CR379" s="81"/>
      <c r="CY379" s="126"/>
      <c r="CZ379" s="126"/>
      <c r="DB379" s="126"/>
      <c r="DC379" s="126"/>
      <c r="DE379" s="48"/>
      <c r="DG379" s="48"/>
      <c r="DI379" s="48"/>
      <c r="DK379" s="48"/>
      <c r="DM379" s="48"/>
      <c r="DO379" s="48"/>
      <c r="DQ379" s="48"/>
      <c r="DS379" s="48"/>
      <c r="DU379" s="48"/>
      <c r="DW379" s="48"/>
      <c r="DY379" s="48"/>
      <c r="EA379" s="48"/>
      <c r="EB379" s="81"/>
      <c r="EC379" s="48"/>
      <c r="EE379" s="48"/>
      <c r="EG379" s="48"/>
      <c r="EH379" s="81"/>
      <c r="EI379" s="48"/>
      <c r="EJ379" s="48"/>
      <c r="EK379" s="48"/>
      <c r="EL379" s="48"/>
      <c r="EM379" s="48"/>
      <c r="EN379" s="48"/>
      <c r="EO379" s="48"/>
      <c r="EP379" s="48"/>
      <c r="EQ379" s="48"/>
      <c r="ER379" s="48"/>
      <c r="ES379" s="48"/>
      <c r="ET379" s="48"/>
      <c r="EU379" s="48"/>
      <c r="EV379" s="48"/>
      <c r="EW379" s="48"/>
      <c r="EX379" s="48"/>
      <c r="EY379" s="48"/>
      <c r="EZ379" s="48"/>
      <c r="FA379" s="48"/>
      <c r="FB379" s="48"/>
      <c r="FC379" s="48"/>
      <c r="FD379" s="48"/>
      <c r="FE379" s="48"/>
      <c r="FF379" s="48"/>
      <c r="FG379" s="48"/>
      <c r="FH379" s="48"/>
      <c r="FI379" s="48"/>
      <c r="FJ379" s="48"/>
      <c r="FK379" s="48"/>
      <c r="FL379" s="48"/>
      <c r="FM379" s="48"/>
      <c r="FN379" s="48"/>
      <c r="FO379" s="48"/>
      <c r="FP379" s="48"/>
      <c r="FQ379" s="48"/>
      <c r="FR379" s="48"/>
      <c r="FS379" s="48"/>
      <c r="FT379" s="48"/>
      <c r="FU379" s="48"/>
      <c r="FV379" s="48"/>
      <c r="FW379" s="48"/>
      <c r="FX379" s="48"/>
      <c r="FY379" s="48"/>
      <c r="FZ379" s="48"/>
      <c r="GA379" s="48"/>
      <c r="GB379" s="48"/>
      <c r="GC379" s="48"/>
      <c r="GD379" s="48"/>
      <c r="GE379" s="48"/>
      <c r="GF379" s="48"/>
      <c r="GG379" s="48"/>
      <c r="GH379" s="2"/>
      <c r="GI379" s="2"/>
      <c r="GJ379" s="2"/>
      <c r="GK379" s="2"/>
      <c r="GL379" s="2"/>
      <c r="GM379" s="2"/>
    </row>
    <row r="380" ht="15.75" customHeight="1">
      <c r="A380" s="1"/>
      <c r="F380" s="2"/>
      <c r="G380" s="48"/>
      <c r="N380" s="29"/>
      <c r="O380" s="30"/>
      <c r="P380" s="30"/>
      <c r="Q380" s="30"/>
      <c r="R380" s="30"/>
      <c r="S380" s="30"/>
      <c r="T380" s="30"/>
      <c r="U380" s="30"/>
      <c r="V380" s="30"/>
      <c r="W380" s="30"/>
      <c r="X380" s="30"/>
      <c r="Y380" s="30"/>
      <c r="Z380" s="30"/>
      <c r="AA380" s="30"/>
      <c r="AB380" s="30"/>
      <c r="AC380" s="30"/>
      <c r="AD380" s="30"/>
      <c r="AE380" s="30"/>
      <c r="AF380" s="30"/>
      <c r="AG380" s="30"/>
      <c r="AH380" s="33"/>
      <c r="AI380" s="29"/>
      <c r="AJ380" s="30"/>
      <c r="AK380" s="30"/>
      <c r="AL380" s="30"/>
      <c r="AM380" s="30"/>
      <c r="AN380" s="30"/>
      <c r="AO380" s="30"/>
      <c r="AP380" s="30"/>
      <c r="AQ380" s="30"/>
      <c r="AR380" s="30"/>
      <c r="AS380" s="30"/>
      <c r="AT380" s="30"/>
      <c r="AU380" s="30"/>
      <c r="AV380" s="30"/>
      <c r="AW380" s="30"/>
      <c r="AX380" s="30"/>
      <c r="AY380" s="30"/>
      <c r="AZ380" s="30"/>
      <c r="BA380" s="30"/>
      <c r="BB380" s="30"/>
      <c r="BC380" s="33"/>
      <c r="BD380" s="130"/>
      <c r="BE380" s="33"/>
      <c r="BF380" s="33"/>
      <c r="BG380" s="33"/>
      <c r="BH380" s="33"/>
      <c r="BI380" s="33"/>
      <c r="BJ380" s="33"/>
      <c r="BK380" s="33"/>
      <c r="BL380" s="33"/>
      <c r="BM380" s="33"/>
      <c r="BN380" s="33"/>
      <c r="BO380" s="33"/>
      <c r="BP380" s="33"/>
      <c r="BQ380" s="35"/>
      <c r="BR380" s="131"/>
      <c r="BS380" s="132"/>
      <c r="BT380" s="133"/>
      <c r="BU380" s="39"/>
      <c r="BV380" s="41"/>
      <c r="BW380" s="41"/>
      <c r="BX380" s="41"/>
      <c r="BY380" s="41"/>
      <c r="BZ380" s="41"/>
      <c r="CA380" s="104"/>
      <c r="CB380" s="104"/>
      <c r="CC380" s="104"/>
      <c r="CD380" s="104"/>
      <c r="CE380" s="104"/>
      <c r="CF380" s="104"/>
      <c r="CG380" s="104"/>
      <c r="CH380" s="104"/>
      <c r="CI380" s="104"/>
      <c r="CJ380" s="41"/>
      <c r="CK380" s="41"/>
      <c r="CL380" s="41"/>
      <c r="CM380" s="29"/>
      <c r="CN380" s="30"/>
      <c r="CQ380" s="81"/>
      <c r="CR380" s="81"/>
      <c r="CY380" s="126"/>
      <c r="CZ380" s="126"/>
      <c r="DB380" s="126"/>
      <c r="DC380" s="126"/>
      <c r="DE380" s="48"/>
      <c r="DG380" s="48"/>
      <c r="DI380" s="48"/>
      <c r="DK380" s="48"/>
      <c r="DM380" s="48"/>
      <c r="DO380" s="48"/>
      <c r="DQ380" s="48"/>
      <c r="DS380" s="48"/>
      <c r="DU380" s="48"/>
      <c r="DW380" s="48"/>
      <c r="DY380" s="48"/>
      <c r="EA380" s="48"/>
      <c r="EB380" s="81"/>
      <c r="EC380" s="48"/>
      <c r="EE380" s="48"/>
      <c r="EG380" s="48"/>
      <c r="EH380" s="81"/>
      <c r="EI380" s="48"/>
      <c r="EJ380" s="48"/>
      <c r="EK380" s="48"/>
      <c r="EL380" s="48"/>
      <c r="EM380" s="48"/>
      <c r="EN380" s="48"/>
      <c r="EO380" s="48"/>
      <c r="EP380" s="48"/>
      <c r="EQ380" s="48"/>
      <c r="ER380" s="48"/>
      <c r="ES380" s="48"/>
      <c r="ET380" s="48"/>
      <c r="EU380" s="48"/>
      <c r="EV380" s="48"/>
      <c r="EW380" s="48"/>
      <c r="EX380" s="48"/>
      <c r="EY380" s="48"/>
      <c r="EZ380" s="48"/>
      <c r="FA380" s="48"/>
      <c r="FB380" s="48"/>
      <c r="FC380" s="48"/>
      <c r="FD380" s="48"/>
      <c r="FE380" s="48"/>
      <c r="FF380" s="48"/>
      <c r="FG380" s="48"/>
      <c r="FH380" s="48"/>
      <c r="FI380" s="48"/>
      <c r="FJ380" s="48"/>
      <c r="FK380" s="48"/>
      <c r="FL380" s="48"/>
      <c r="FM380" s="48"/>
      <c r="FN380" s="48"/>
      <c r="FO380" s="48"/>
      <c r="FP380" s="48"/>
      <c r="FQ380" s="48"/>
      <c r="FR380" s="48"/>
      <c r="FS380" s="48"/>
      <c r="FT380" s="48"/>
      <c r="FU380" s="48"/>
      <c r="FV380" s="48"/>
      <c r="FW380" s="48"/>
      <c r="FX380" s="48"/>
      <c r="FY380" s="48"/>
      <c r="FZ380" s="48"/>
      <c r="GA380" s="48"/>
      <c r="GB380" s="48"/>
      <c r="GC380" s="48"/>
      <c r="GD380" s="48"/>
      <c r="GE380" s="48"/>
      <c r="GF380" s="48"/>
      <c r="GG380" s="48"/>
      <c r="GH380" s="2"/>
      <c r="GI380" s="2"/>
      <c r="GJ380" s="2"/>
      <c r="GK380" s="2"/>
      <c r="GL380" s="2"/>
      <c r="GM380" s="2"/>
    </row>
    <row r="381" ht="15.75" customHeight="1">
      <c r="A381" s="1"/>
      <c r="F381" s="2"/>
      <c r="G381" s="48"/>
      <c r="N381" s="29"/>
      <c r="O381" s="30"/>
      <c r="P381" s="30"/>
      <c r="Q381" s="30"/>
      <c r="R381" s="30"/>
      <c r="S381" s="30"/>
      <c r="T381" s="30"/>
      <c r="U381" s="30"/>
      <c r="V381" s="30"/>
      <c r="W381" s="30"/>
      <c r="X381" s="30"/>
      <c r="Y381" s="30"/>
      <c r="Z381" s="30"/>
      <c r="AA381" s="30"/>
      <c r="AB381" s="30"/>
      <c r="AC381" s="30"/>
      <c r="AD381" s="30"/>
      <c r="AE381" s="30"/>
      <c r="AF381" s="30"/>
      <c r="AG381" s="30"/>
      <c r="AH381" s="33"/>
      <c r="AI381" s="29"/>
      <c r="AJ381" s="30"/>
      <c r="AK381" s="30"/>
      <c r="AL381" s="30"/>
      <c r="AM381" s="30"/>
      <c r="AN381" s="30"/>
      <c r="AO381" s="30"/>
      <c r="AP381" s="30"/>
      <c r="AQ381" s="30"/>
      <c r="AR381" s="30"/>
      <c r="AS381" s="30"/>
      <c r="AT381" s="30"/>
      <c r="AU381" s="30"/>
      <c r="AV381" s="30"/>
      <c r="AW381" s="30"/>
      <c r="AX381" s="30"/>
      <c r="AY381" s="30"/>
      <c r="AZ381" s="30"/>
      <c r="BA381" s="30"/>
      <c r="BB381" s="30"/>
      <c r="BC381" s="33"/>
      <c r="BD381" s="130"/>
      <c r="BE381" s="33"/>
      <c r="BF381" s="33"/>
      <c r="BG381" s="33"/>
      <c r="BH381" s="33"/>
      <c r="BI381" s="33"/>
      <c r="BJ381" s="33"/>
      <c r="BK381" s="33"/>
      <c r="BL381" s="33"/>
      <c r="BM381" s="33"/>
      <c r="BN381" s="33"/>
      <c r="BO381" s="33"/>
      <c r="BP381" s="33"/>
      <c r="BQ381" s="35"/>
      <c r="BR381" s="131"/>
      <c r="BS381" s="132"/>
      <c r="BT381" s="133"/>
      <c r="BU381" s="39"/>
      <c r="BV381" s="41"/>
      <c r="BW381" s="41"/>
      <c r="BX381" s="41"/>
      <c r="BY381" s="41"/>
      <c r="BZ381" s="41"/>
      <c r="CA381" s="104"/>
      <c r="CB381" s="104"/>
      <c r="CC381" s="104"/>
      <c r="CD381" s="104"/>
      <c r="CE381" s="104"/>
      <c r="CF381" s="104"/>
      <c r="CG381" s="104"/>
      <c r="CH381" s="104"/>
      <c r="CI381" s="104"/>
      <c r="CJ381" s="41"/>
      <c r="CK381" s="41"/>
      <c r="CL381" s="41"/>
      <c r="CM381" s="29"/>
      <c r="CN381" s="30"/>
      <c r="CQ381" s="81"/>
      <c r="CR381" s="81"/>
      <c r="CY381" s="126"/>
      <c r="CZ381" s="126"/>
      <c r="DB381" s="126"/>
      <c r="DC381" s="126"/>
      <c r="DE381" s="48"/>
      <c r="DG381" s="48"/>
      <c r="DI381" s="48"/>
      <c r="DK381" s="48"/>
      <c r="DM381" s="48"/>
      <c r="DO381" s="48"/>
      <c r="DQ381" s="48"/>
      <c r="DS381" s="48"/>
      <c r="DU381" s="48"/>
      <c r="DW381" s="48"/>
      <c r="DY381" s="48"/>
      <c r="EA381" s="48"/>
      <c r="EB381" s="81"/>
      <c r="EC381" s="48"/>
      <c r="EE381" s="48"/>
      <c r="EG381" s="48"/>
      <c r="EH381" s="81"/>
      <c r="EI381" s="48"/>
      <c r="EJ381" s="48"/>
      <c r="EK381" s="48"/>
      <c r="EL381" s="48"/>
      <c r="EM381" s="48"/>
      <c r="EN381" s="48"/>
      <c r="EO381" s="48"/>
      <c r="EP381" s="48"/>
      <c r="EQ381" s="48"/>
      <c r="ER381" s="48"/>
      <c r="ES381" s="48"/>
      <c r="ET381" s="48"/>
      <c r="EU381" s="48"/>
      <c r="EV381" s="48"/>
      <c r="EW381" s="48"/>
      <c r="EX381" s="48"/>
      <c r="EY381" s="48"/>
      <c r="EZ381" s="48"/>
      <c r="FA381" s="48"/>
      <c r="FB381" s="48"/>
      <c r="FC381" s="48"/>
      <c r="FD381" s="48"/>
      <c r="FE381" s="48"/>
      <c r="FF381" s="48"/>
      <c r="FG381" s="48"/>
      <c r="FH381" s="48"/>
      <c r="FI381" s="48"/>
      <c r="FJ381" s="48"/>
      <c r="FK381" s="48"/>
      <c r="FL381" s="48"/>
      <c r="FM381" s="48"/>
      <c r="FN381" s="48"/>
      <c r="FO381" s="48"/>
      <c r="FP381" s="48"/>
      <c r="FQ381" s="48"/>
      <c r="FR381" s="48"/>
      <c r="FS381" s="48"/>
      <c r="FT381" s="48"/>
      <c r="FU381" s="48"/>
      <c r="FV381" s="48"/>
      <c r="FW381" s="48"/>
      <c r="FX381" s="48"/>
      <c r="FY381" s="48"/>
      <c r="FZ381" s="48"/>
      <c r="GA381" s="48"/>
      <c r="GB381" s="48"/>
      <c r="GC381" s="48"/>
      <c r="GD381" s="48"/>
      <c r="GE381" s="48"/>
      <c r="GF381" s="48"/>
      <c r="GG381" s="48"/>
      <c r="GH381" s="2"/>
      <c r="GI381" s="2"/>
      <c r="GJ381" s="2"/>
      <c r="GK381" s="2"/>
      <c r="GL381" s="2"/>
      <c r="GM381" s="2"/>
    </row>
    <row r="382" ht="15.75" customHeight="1">
      <c r="A382" s="1"/>
      <c r="F382" s="2"/>
      <c r="G382" s="48"/>
      <c r="N382" s="29"/>
      <c r="O382" s="30"/>
      <c r="P382" s="30"/>
      <c r="Q382" s="30"/>
      <c r="R382" s="30"/>
      <c r="S382" s="30"/>
      <c r="T382" s="30"/>
      <c r="U382" s="30"/>
      <c r="V382" s="30"/>
      <c r="W382" s="30"/>
      <c r="X382" s="30"/>
      <c r="Y382" s="30"/>
      <c r="Z382" s="30"/>
      <c r="AA382" s="30"/>
      <c r="AB382" s="30"/>
      <c r="AC382" s="30"/>
      <c r="AD382" s="30"/>
      <c r="AE382" s="30"/>
      <c r="AF382" s="30"/>
      <c r="AG382" s="30"/>
      <c r="AH382" s="33"/>
      <c r="AI382" s="29"/>
      <c r="AJ382" s="30"/>
      <c r="AK382" s="30"/>
      <c r="AL382" s="30"/>
      <c r="AM382" s="30"/>
      <c r="AN382" s="30"/>
      <c r="AO382" s="30"/>
      <c r="AP382" s="30"/>
      <c r="AQ382" s="30"/>
      <c r="AR382" s="30"/>
      <c r="AS382" s="30"/>
      <c r="AT382" s="30"/>
      <c r="AU382" s="30"/>
      <c r="AV382" s="30"/>
      <c r="AW382" s="30"/>
      <c r="AX382" s="30"/>
      <c r="AY382" s="30"/>
      <c r="AZ382" s="30"/>
      <c r="BA382" s="30"/>
      <c r="BB382" s="30"/>
      <c r="BC382" s="33"/>
      <c r="BD382" s="130"/>
      <c r="BE382" s="33"/>
      <c r="BF382" s="33"/>
      <c r="BG382" s="33"/>
      <c r="BH382" s="33"/>
      <c r="BI382" s="33"/>
      <c r="BJ382" s="33"/>
      <c r="BK382" s="33"/>
      <c r="BL382" s="33"/>
      <c r="BM382" s="33"/>
      <c r="BN382" s="33"/>
      <c r="BO382" s="33"/>
      <c r="BP382" s="33"/>
      <c r="BQ382" s="35"/>
      <c r="BR382" s="131"/>
      <c r="BS382" s="132"/>
      <c r="BT382" s="133"/>
      <c r="BU382" s="39"/>
      <c r="BV382" s="41"/>
      <c r="BW382" s="41"/>
      <c r="BX382" s="41"/>
      <c r="BY382" s="41"/>
      <c r="BZ382" s="41"/>
      <c r="CA382" s="104"/>
      <c r="CB382" s="104"/>
      <c r="CC382" s="104"/>
      <c r="CD382" s="104"/>
      <c r="CE382" s="104"/>
      <c r="CF382" s="104"/>
      <c r="CG382" s="104"/>
      <c r="CH382" s="104"/>
      <c r="CI382" s="104"/>
      <c r="CJ382" s="41"/>
      <c r="CK382" s="41"/>
      <c r="CL382" s="41"/>
      <c r="CM382" s="29"/>
      <c r="CN382" s="30"/>
      <c r="CQ382" s="81"/>
      <c r="CR382" s="81"/>
      <c r="CY382" s="126"/>
      <c r="CZ382" s="126"/>
      <c r="DB382" s="126"/>
      <c r="DC382" s="126"/>
      <c r="DE382" s="48"/>
      <c r="DG382" s="48"/>
      <c r="DI382" s="48"/>
      <c r="DK382" s="48"/>
      <c r="DM382" s="48"/>
      <c r="DO382" s="48"/>
      <c r="DQ382" s="48"/>
      <c r="DS382" s="48"/>
      <c r="DU382" s="48"/>
      <c r="DW382" s="48"/>
      <c r="DY382" s="48"/>
      <c r="EA382" s="48"/>
      <c r="EB382" s="81"/>
      <c r="EC382" s="48"/>
      <c r="EE382" s="48"/>
      <c r="EG382" s="48"/>
      <c r="EH382" s="81"/>
      <c r="EI382" s="48"/>
      <c r="EJ382" s="48"/>
      <c r="EK382" s="48"/>
      <c r="EL382" s="48"/>
      <c r="EM382" s="48"/>
      <c r="EN382" s="48"/>
      <c r="EO382" s="48"/>
      <c r="EP382" s="48"/>
      <c r="EQ382" s="48"/>
      <c r="ER382" s="48"/>
      <c r="ES382" s="48"/>
      <c r="ET382" s="48"/>
      <c r="EU382" s="48"/>
      <c r="EV382" s="48"/>
      <c r="EW382" s="48"/>
      <c r="EX382" s="48"/>
      <c r="EY382" s="48"/>
      <c r="EZ382" s="48"/>
      <c r="FA382" s="48"/>
      <c r="FB382" s="48"/>
      <c r="FC382" s="48"/>
      <c r="FD382" s="48"/>
      <c r="FE382" s="48"/>
      <c r="FF382" s="48"/>
      <c r="FG382" s="48"/>
      <c r="FH382" s="48"/>
      <c r="FI382" s="48"/>
      <c r="FJ382" s="48"/>
      <c r="FK382" s="48"/>
      <c r="FL382" s="48"/>
      <c r="FM382" s="48"/>
      <c r="FN382" s="48"/>
      <c r="FO382" s="48"/>
      <c r="FP382" s="48"/>
      <c r="FQ382" s="48"/>
      <c r="FR382" s="48"/>
      <c r="FS382" s="48"/>
      <c r="FT382" s="48"/>
      <c r="FU382" s="48"/>
      <c r="FV382" s="48"/>
      <c r="FW382" s="48"/>
      <c r="FX382" s="48"/>
      <c r="FY382" s="48"/>
      <c r="FZ382" s="48"/>
      <c r="GA382" s="48"/>
      <c r="GB382" s="48"/>
      <c r="GC382" s="48"/>
      <c r="GD382" s="48"/>
      <c r="GE382" s="48"/>
      <c r="GF382" s="48"/>
      <c r="GG382" s="48"/>
      <c r="GH382" s="2"/>
      <c r="GI382" s="2"/>
      <c r="GJ382" s="2"/>
      <c r="GK382" s="2"/>
      <c r="GL382" s="2"/>
      <c r="GM382" s="2"/>
    </row>
    <row r="383" ht="15.75" customHeight="1">
      <c r="A383" s="1"/>
      <c r="F383" s="2"/>
      <c r="G383" s="48"/>
      <c r="N383" s="29"/>
      <c r="O383" s="30"/>
      <c r="P383" s="30"/>
      <c r="Q383" s="30"/>
      <c r="R383" s="30"/>
      <c r="S383" s="30"/>
      <c r="T383" s="30"/>
      <c r="U383" s="30"/>
      <c r="V383" s="30"/>
      <c r="W383" s="30"/>
      <c r="X383" s="30"/>
      <c r="Y383" s="30"/>
      <c r="Z383" s="30"/>
      <c r="AA383" s="30"/>
      <c r="AB383" s="30"/>
      <c r="AC383" s="30"/>
      <c r="AD383" s="30"/>
      <c r="AE383" s="30"/>
      <c r="AF383" s="30"/>
      <c r="AG383" s="30"/>
      <c r="AH383" s="33"/>
      <c r="AI383" s="29"/>
      <c r="AJ383" s="30"/>
      <c r="AK383" s="30"/>
      <c r="AL383" s="30"/>
      <c r="AM383" s="30"/>
      <c r="AN383" s="30"/>
      <c r="AO383" s="30"/>
      <c r="AP383" s="30"/>
      <c r="AQ383" s="30"/>
      <c r="AR383" s="30"/>
      <c r="AS383" s="30"/>
      <c r="AT383" s="30"/>
      <c r="AU383" s="30"/>
      <c r="AV383" s="30"/>
      <c r="AW383" s="30"/>
      <c r="AX383" s="30"/>
      <c r="AY383" s="30"/>
      <c r="AZ383" s="30"/>
      <c r="BA383" s="30"/>
      <c r="BB383" s="30"/>
      <c r="BC383" s="33"/>
      <c r="BD383" s="130"/>
      <c r="BE383" s="33"/>
      <c r="BF383" s="33"/>
      <c r="BG383" s="33"/>
      <c r="BH383" s="33"/>
      <c r="BI383" s="33"/>
      <c r="BJ383" s="33"/>
      <c r="BK383" s="33"/>
      <c r="BL383" s="33"/>
      <c r="BM383" s="33"/>
      <c r="BN383" s="33"/>
      <c r="BO383" s="33"/>
      <c r="BP383" s="33"/>
      <c r="BQ383" s="35"/>
      <c r="BR383" s="131"/>
      <c r="BS383" s="132"/>
      <c r="BT383" s="133"/>
      <c r="BU383" s="39"/>
      <c r="BV383" s="41"/>
      <c r="BW383" s="41"/>
      <c r="BX383" s="41"/>
      <c r="BY383" s="41"/>
      <c r="BZ383" s="41"/>
      <c r="CA383" s="104"/>
      <c r="CB383" s="104"/>
      <c r="CC383" s="104"/>
      <c r="CD383" s="104"/>
      <c r="CE383" s="104"/>
      <c r="CF383" s="104"/>
      <c r="CG383" s="104"/>
      <c r="CH383" s="104"/>
      <c r="CI383" s="104"/>
      <c r="CJ383" s="41"/>
      <c r="CK383" s="41"/>
      <c r="CL383" s="41"/>
      <c r="CM383" s="29"/>
      <c r="CN383" s="30"/>
      <c r="CQ383" s="81"/>
      <c r="CR383" s="81"/>
      <c r="CY383" s="126"/>
      <c r="CZ383" s="126"/>
      <c r="DB383" s="126"/>
      <c r="DC383" s="126"/>
      <c r="DE383" s="48"/>
      <c r="DG383" s="48"/>
      <c r="DI383" s="48"/>
      <c r="DK383" s="48"/>
      <c r="DM383" s="48"/>
      <c r="DO383" s="48"/>
      <c r="DQ383" s="48"/>
      <c r="DS383" s="48"/>
      <c r="DU383" s="48"/>
      <c r="DW383" s="48"/>
      <c r="DY383" s="48"/>
      <c r="EA383" s="48"/>
      <c r="EB383" s="81"/>
      <c r="EC383" s="48"/>
      <c r="EE383" s="48"/>
      <c r="EG383" s="48"/>
      <c r="EH383" s="81"/>
      <c r="EI383" s="48"/>
      <c r="EJ383" s="48"/>
      <c r="EK383" s="48"/>
      <c r="EL383" s="48"/>
      <c r="EM383" s="48"/>
      <c r="EN383" s="48"/>
      <c r="EO383" s="48"/>
      <c r="EP383" s="48"/>
      <c r="EQ383" s="48"/>
      <c r="ER383" s="48"/>
      <c r="ES383" s="48"/>
      <c r="ET383" s="48"/>
      <c r="EU383" s="48"/>
      <c r="EV383" s="48"/>
      <c r="EW383" s="48"/>
      <c r="EX383" s="48"/>
      <c r="EY383" s="48"/>
      <c r="EZ383" s="48"/>
      <c r="FA383" s="48"/>
      <c r="FB383" s="48"/>
      <c r="FC383" s="48"/>
      <c r="FD383" s="48"/>
      <c r="FE383" s="48"/>
      <c r="FF383" s="48"/>
      <c r="FG383" s="48"/>
      <c r="FH383" s="48"/>
      <c r="FI383" s="48"/>
      <c r="FJ383" s="48"/>
      <c r="FK383" s="48"/>
      <c r="FL383" s="48"/>
      <c r="FM383" s="48"/>
      <c r="FN383" s="48"/>
      <c r="FO383" s="48"/>
      <c r="FP383" s="48"/>
      <c r="FQ383" s="48"/>
      <c r="FR383" s="48"/>
      <c r="FS383" s="48"/>
      <c r="FT383" s="48"/>
      <c r="FU383" s="48"/>
      <c r="FV383" s="48"/>
      <c r="FW383" s="48"/>
      <c r="FX383" s="48"/>
      <c r="FY383" s="48"/>
      <c r="FZ383" s="48"/>
      <c r="GA383" s="48"/>
      <c r="GB383" s="48"/>
      <c r="GC383" s="48"/>
      <c r="GD383" s="48"/>
      <c r="GE383" s="48"/>
      <c r="GF383" s="48"/>
      <c r="GG383" s="48"/>
      <c r="GH383" s="2"/>
      <c r="GI383" s="2"/>
      <c r="GJ383" s="2"/>
      <c r="GK383" s="2"/>
      <c r="GL383" s="2"/>
      <c r="GM383" s="2"/>
    </row>
    <row r="384" ht="15.75" customHeight="1">
      <c r="A384" s="1"/>
      <c r="F384" s="2"/>
      <c r="G384" s="48"/>
      <c r="N384" s="29"/>
      <c r="O384" s="30"/>
      <c r="P384" s="30"/>
      <c r="Q384" s="30"/>
      <c r="R384" s="30"/>
      <c r="S384" s="30"/>
      <c r="T384" s="30"/>
      <c r="U384" s="30"/>
      <c r="V384" s="30"/>
      <c r="W384" s="30"/>
      <c r="X384" s="30"/>
      <c r="Y384" s="30"/>
      <c r="Z384" s="30"/>
      <c r="AA384" s="30"/>
      <c r="AB384" s="30"/>
      <c r="AC384" s="30"/>
      <c r="AD384" s="30"/>
      <c r="AE384" s="30"/>
      <c r="AF384" s="30"/>
      <c r="AG384" s="30"/>
      <c r="AH384" s="33"/>
      <c r="AI384" s="29"/>
      <c r="AJ384" s="30"/>
      <c r="AK384" s="30"/>
      <c r="AL384" s="30"/>
      <c r="AM384" s="30"/>
      <c r="AN384" s="30"/>
      <c r="AO384" s="30"/>
      <c r="AP384" s="30"/>
      <c r="AQ384" s="30"/>
      <c r="AR384" s="30"/>
      <c r="AS384" s="30"/>
      <c r="AT384" s="30"/>
      <c r="AU384" s="30"/>
      <c r="AV384" s="30"/>
      <c r="AW384" s="30"/>
      <c r="AX384" s="30"/>
      <c r="AY384" s="30"/>
      <c r="AZ384" s="30"/>
      <c r="BA384" s="30"/>
      <c r="BB384" s="30"/>
      <c r="BC384" s="33"/>
      <c r="BD384" s="130"/>
      <c r="BE384" s="33"/>
      <c r="BF384" s="33"/>
      <c r="BG384" s="33"/>
      <c r="BH384" s="33"/>
      <c r="BI384" s="33"/>
      <c r="BJ384" s="33"/>
      <c r="BK384" s="33"/>
      <c r="BL384" s="33"/>
      <c r="BM384" s="33"/>
      <c r="BN384" s="33"/>
      <c r="BO384" s="33"/>
      <c r="BP384" s="33"/>
      <c r="BQ384" s="35"/>
      <c r="BR384" s="131"/>
      <c r="BS384" s="132"/>
      <c r="BT384" s="133"/>
      <c r="BU384" s="39"/>
      <c r="BV384" s="41"/>
      <c r="BW384" s="41"/>
      <c r="BX384" s="41"/>
      <c r="BY384" s="41"/>
      <c r="BZ384" s="41"/>
      <c r="CA384" s="104"/>
      <c r="CB384" s="104"/>
      <c r="CC384" s="104"/>
      <c r="CD384" s="104"/>
      <c r="CE384" s="104"/>
      <c r="CF384" s="104"/>
      <c r="CG384" s="104"/>
      <c r="CH384" s="104"/>
      <c r="CI384" s="104"/>
      <c r="CJ384" s="41"/>
      <c r="CK384" s="41"/>
      <c r="CL384" s="41"/>
      <c r="CM384" s="29"/>
      <c r="CN384" s="30"/>
      <c r="CQ384" s="81"/>
      <c r="CR384" s="81"/>
      <c r="CY384" s="126"/>
      <c r="CZ384" s="126"/>
      <c r="DB384" s="126"/>
      <c r="DC384" s="126"/>
      <c r="DE384" s="48"/>
      <c r="DG384" s="48"/>
      <c r="DI384" s="48"/>
      <c r="DK384" s="48"/>
      <c r="DM384" s="48"/>
      <c r="DO384" s="48"/>
      <c r="DQ384" s="48"/>
      <c r="DS384" s="48"/>
      <c r="DU384" s="48"/>
      <c r="DW384" s="48"/>
      <c r="DY384" s="48"/>
      <c r="EA384" s="48"/>
      <c r="EB384" s="81"/>
      <c r="EC384" s="48"/>
      <c r="EE384" s="48"/>
      <c r="EG384" s="48"/>
      <c r="EH384" s="81"/>
      <c r="EI384" s="48"/>
      <c r="EJ384" s="48"/>
      <c r="EK384" s="48"/>
      <c r="EL384" s="48"/>
      <c r="EM384" s="48"/>
      <c r="EN384" s="48"/>
      <c r="EO384" s="48"/>
      <c r="EP384" s="48"/>
      <c r="EQ384" s="48"/>
      <c r="ER384" s="48"/>
      <c r="ES384" s="48"/>
      <c r="ET384" s="48"/>
      <c r="EU384" s="48"/>
      <c r="EV384" s="48"/>
      <c r="EW384" s="48"/>
      <c r="EX384" s="48"/>
      <c r="EY384" s="48"/>
      <c r="EZ384" s="48"/>
      <c r="FA384" s="48"/>
      <c r="FB384" s="48"/>
      <c r="FC384" s="48"/>
      <c r="FD384" s="48"/>
      <c r="FE384" s="48"/>
      <c r="FF384" s="48"/>
      <c r="FG384" s="48"/>
      <c r="FH384" s="48"/>
      <c r="FI384" s="48"/>
      <c r="FJ384" s="48"/>
      <c r="FK384" s="48"/>
      <c r="FL384" s="48"/>
      <c r="FM384" s="48"/>
      <c r="FN384" s="48"/>
      <c r="FO384" s="48"/>
      <c r="FP384" s="48"/>
      <c r="FQ384" s="48"/>
      <c r="FR384" s="48"/>
      <c r="FS384" s="48"/>
      <c r="FT384" s="48"/>
      <c r="FU384" s="48"/>
      <c r="FV384" s="48"/>
      <c r="FW384" s="48"/>
      <c r="FX384" s="48"/>
      <c r="FY384" s="48"/>
      <c r="FZ384" s="48"/>
      <c r="GA384" s="48"/>
      <c r="GB384" s="48"/>
      <c r="GC384" s="48"/>
      <c r="GD384" s="48"/>
      <c r="GE384" s="48"/>
      <c r="GF384" s="48"/>
      <c r="GG384" s="48"/>
      <c r="GH384" s="2"/>
      <c r="GI384" s="2"/>
      <c r="GJ384" s="2"/>
      <c r="GK384" s="2"/>
      <c r="GL384" s="2"/>
      <c r="GM384" s="2"/>
    </row>
    <row r="385" ht="15.75" customHeight="1">
      <c r="A385" s="1"/>
      <c r="F385" s="2"/>
      <c r="G385" s="48"/>
      <c r="N385" s="29"/>
      <c r="O385" s="30"/>
      <c r="P385" s="30"/>
      <c r="Q385" s="30"/>
      <c r="R385" s="30"/>
      <c r="S385" s="30"/>
      <c r="T385" s="30"/>
      <c r="U385" s="30"/>
      <c r="V385" s="30"/>
      <c r="W385" s="30"/>
      <c r="X385" s="30"/>
      <c r="Y385" s="30"/>
      <c r="Z385" s="30"/>
      <c r="AA385" s="30"/>
      <c r="AB385" s="30"/>
      <c r="AC385" s="30"/>
      <c r="AD385" s="30"/>
      <c r="AE385" s="30"/>
      <c r="AF385" s="30"/>
      <c r="AG385" s="30"/>
      <c r="AH385" s="33"/>
      <c r="AI385" s="29"/>
      <c r="AJ385" s="30"/>
      <c r="AK385" s="30"/>
      <c r="AL385" s="30"/>
      <c r="AM385" s="30"/>
      <c r="AN385" s="30"/>
      <c r="AO385" s="30"/>
      <c r="AP385" s="30"/>
      <c r="AQ385" s="30"/>
      <c r="AR385" s="30"/>
      <c r="AS385" s="30"/>
      <c r="AT385" s="30"/>
      <c r="AU385" s="30"/>
      <c r="AV385" s="30"/>
      <c r="AW385" s="30"/>
      <c r="AX385" s="30"/>
      <c r="AY385" s="30"/>
      <c r="AZ385" s="30"/>
      <c r="BA385" s="30"/>
      <c r="BB385" s="30"/>
      <c r="BC385" s="33"/>
      <c r="BD385" s="130"/>
      <c r="BE385" s="33"/>
      <c r="BF385" s="33"/>
      <c r="BG385" s="33"/>
      <c r="BH385" s="33"/>
      <c r="BI385" s="33"/>
      <c r="BJ385" s="33"/>
      <c r="BK385" s="33"/>
      <c r="BL385" s="33"/>
      <c r="BM385" s="33"/>
      <c r="BN385" s="33"/>
      <c r="BO385" s="33"/>
      <c r="BP385" s="33"/>
      <c r="BQ385" s="35"/>
      <c r="BR385" s="131"/>
      <c r="BS385" s="132"/>
      <c r="BT385" s="133"/>
      <c r="BU385" s="39"/>
      <c r="BV385" s="41"/>
      <c r="BW385" s="41"/>
      <c r="BX385" s="41"/>
      <c r="BY385" s="41"/>
      <c r="BZ385" s="41"/>
      <c r="CA385" s="104"/>
      <c r="CB385" s="104"/>
      <c r="CC385" s="104"/>
      <c r="CD385" s="104"/>
      <c r="CE385" s="104"/>
      <c r="CF385" s="104"/>
      <c r="CG385" s="104"/>
      <c r="CH385" s="104"/>
      <c r="CI385" s="104"/>
      <c r="CJ385" s="41"/>
      <c r="CK385" s="41"/>
      <c r="CL385" s="41"/>
      <c r="CM385" s="29"/>
      <c r="CN385" s="30"/>
      <c r="CQ385" s="81"/>
      <c r="CR385" s="81"/>
      <c r="CY385" s="126"/>
      <c r="CZ385" s="126"/>
      <c r="DB385" s="126"/>
      <c r="DC385" s="126"/>
      <c r="DE385" s="48"/>
      <c r="DG385" s="48"/>
      <c r="DI385" s="48"/>
      <c r="DK385" s="48"/>
      <c r="DM385" s="48"/>
      <c r="DO385" s="48"/>
      <c r="DQ385" s="48"/>
      <c r="DS385" s="48"/>
      <c r="DU385" s="48"/>
      <c r="DW385" s="48"/>
      <c r="DY385" s="48"/>
      <c r="EA385" s="48"/>
      <c r="EB385" s="81"/>
      <c r="EC385" s="48"/>
      <c r="EE385" s="48"/>
      <c r="EG385" s="48"/>
      <c r="EH385" s="81"/>
      <c r="EI385" s="48"/>
      <c r="EJ385" s="48"/>
      <c r="EK385" s="48"/>
      <c r="EL385" s="48"/>
      <c r="EM385" s="48"/>
      <c r="EN385" s="48"/>
      <c r="EO385" s="48"/>
      <c r="EP385" s="48"/>
      <c r="EQ385" s="48"/>
      <c r="ER385" s="48"/>
      <c r="ES385" s="48"/>
      <c r="ET385" s="48"/>
      <c r="EU385" s="48"/>
      <c r="EV385" s="48"/>
      <c r="EW385" s="48"/>
      <c r="EX385" s="48"/>
      <c r="EY385" s="48"/>
      <c r="EZ385" s="48"/>
      <c r="FA385" s="48"/>
      <c r="FB385" s="48"/>
      <c r="FC385" s="48"/>
      <c r="FD385" s="48"/>
      <c r="FE385" s="48"/>
      <c r="FF385" s="48"/>
      <c r="FG385" s="48"/>
      <c r="FH385" s="48"/>
      <c r="FI385" s="48"/>
      <c r="FJ385" s="48"/>
      <c r="FK385" s="48"/>
      <c r="FL385" s="48"/>
      <c r="FM385" s="48"/>
      <c r="FN385" s="48"/>
      <c r="FO385" s="48"/>
      <c r="FP385" s="48"/>
      <c r="FQ385" s="48"/>
      <c r="FR385" s="48"/>
      <c r="FS385" s="48"/>
      <c r="FT385" s="48"/>
      <c r="FU385" s="48"/>
      <c r="FV385" s="48"/>
      <c r="FW385" s="48"/>
      <c r="FX385" s="48"/>
      <c r="FY385" s="48"/>
      <c r="FZ385" s="48"/>
      <c r="GA385" s="48"/>
      <c r="GB385" s="48"/>
      <c r="GC385" s="48"/>
      <c r="GD385" s="48"/>
      <c r="GE385" s="48"/>
      <c r="GF385" s="48"/>
      <c r="GG385" s="48"/>
      <c r="GH385" s="2"/>
      <c r="GI385" s="2"/>
      <c r="GJ385" s="2"/>
      <c r="GK385" s="2"/>
      <c r="GL385" s="2"/>
      <c r="GM385" s="2"/>
    </row>
    <row r="386" ht="15.75" customHeight="1">
      <c r="A386" s="1"/>
      <c r="F386" s="2"/>
      <c r="G386" s="48"/>
      <c r="N386" s="29"/>
      <c r="O386" s="30"/>
      <c r="P386" s="30"/>
      <c r="Q386" s="30"/>
      <c r="R386" s="30"/>
      <c r="S386" s="30"/>
      <c r="T386" s="30"/>
      <c r="U386" s="30"/>
      <c r="V386" s="30"/>
      <c r="W386" s="30"/>
      <c r="X386" s="30"/>
      <c r="Y386" s="30"/>
      <c r="Z386" s="30"/>
      <c r="AA386" s="30"/>
      <c r="AB386" s="30"/>
      <c r="AC386" s="30"/>
      <c r="AD386" s="30"/>
      <c r="AE386" s="30"/>
      <c r="AF386" s="30"/>
      <c r="AG386" s="30"/>
      <c r="AH386" s="33"/>
      <c r="AI386" s="29"/>
      <c r="AJ386" s="30"/>
      <c r="AK386" s="30"/>
      <c r="AL386" s="30"/>
      <c r="AM386" s="30"/>
      <c r="AN386" s="30"/>
      <c r="AO386" s="30"/>
      <c r="AP386" s="30"/>
      <c r="AQ386" s="30"/>
      <c r="AR386" s="30"/>
      <c r="AS386" s="30"/>
      <c r="AT386" s="30"/>
      <c r="AU386" s="30"/>
      <c r="AV386" s="30"/>
      <c r="AW386" s="30"/>
      <c r="AX386" s="30"/>
      <c r="AY386" s="30"/>
      <c r="AZ386" s="30"/>
      <c r="BA386" s="30"/>
      <c r="BB386" s="30"/>
      <c r="BC386" s="33"/>
      <c r="BD386" s="130"/>
      <c r="BE386" s="33"/>
      <c r="BF386" s="33"/>
      <c r="BG386" s="33"/>
      <c r="BH386" s="33"/>
      <c r="BI386" s="33"/>
      <c r="BJ386" s="33"/>
      <c r="BK386" s="33"/>
      <c r="BL386" s="33"/>
      <c r="BM386" s="33"/>
      <c r="BN386" s="33"/>
      <c r="BO386" s="33"/>
      <c r="BP386" s="33"/>
      <c r="BQ386" s="35"/>
      <c r="BR386" s="131"/>
      <c r="BS386" s="132"/>
      <c r="BT386" s="133"/>
      <c r="BU386" s="39"/>
      <c r="BV386" s="41"/>
      <c r="BW386" s="41"/>
      <c r="BX386" s="41"/>
      <c r="BY386" s="41"/>
      <c r="BZ386" s="41"/>
      <c r="CA386" s="104"/>
      <c r="CB386" s="104"/>
      <c r="CC386" s="104"/>
      <c r="CD386" s="104"/>
      <c r="CE386" s="104"/>
      <c r="CF386" s="104"/>
      <c r="CG386" s="104"/>
      <c r="CH386" s="104"/>
      <c r="CI386" s="104"/>
      <c r="CJ386" s="41"/>
      <c r="CK386" s="41"/>
      <c r="CL386" s="41"/>
      <c r="CM386" s="29"/>
      <c r="CN386" s="30"/>
      <c r="CQ386" s="81"/>
      <c r="CR386" s="81"/>
      <c r="CY386" s="126"/>
      <c r="CZ386" s="126"/>
      <c r="DB386" s="126"/>
      <c r="DC386" s="126"/>
      <c r="DE386" s="48"/>
      <c r="DG386" s="48"/>
      <c r="DI386" s="48"/>
      <c r="DK386" s="48"/>
      <c r="DM386" s="48"/>
      <c r="DO386" s="48"/>
      <c r="DQ386" s="48"/>
      <c r="DS386" s="48"/>
      <c r="DU386" s="48"/>
      <c r="DW386" s="48"/>
      <c r="DY386" s="48"/>
      <c r="EA386" s="48"/>
      <c r="EB386" s="81"/>
      <c r="EC386" s="48"/>
      <c r="EE386" s="48"/>
      <c r="EG386" s="48"/>
      <c r="EH386" s="81"/>
      <c r="EI386" s="48"/>
      <c r="EJ386" s="48"/>
      <c r="EK386" s="48"/>
      <c r="EL386" s="48"/>
      <c r="EM386" s="48"/>
      <c r="EN386" s="48"/>
      <c r="EO386" s="48"/>
      <c r="EP386" s="48"/>
      <c r="EQ386" s="48"/>
      <c r="ER386" s="48"/>
      <c r="ES386" s="48"/>
      <c r="ET386" s="48"/>
      <c r="EU386" s="48"/>
      <c r="EV386" s="48"/>
      <c r="EW386" s="48"/>
      <c r="EX386" s="48"/>
      <c r="EY386" s="48"/>
      <c r="EZ386" s="48"/>
      <c r="FA386" s="48"/>
      <c r="FB386" s="48"/>
      <c r="FC386" s="48"/>
      <c r="FD386" s="48"/>
      <c r="FE386" s="48"/>
      <c r="FF386" s="48"/>
      <c r="FG386" s="48"/>
      <c r="FH386" s="48"/>
      <c r="FI386" s="48"/>
      <c r="FJ386" s="48"/>
      <c r="FK386" s="48"/>
      <c r="FL386" s="48"/>
      <c r="FM386" s="48"/>
      <c r="FN386" s="48"/>
      <c r="FO386" s="48"/>
      <c r="FP386" s="48"/>
      <c r="FQ386" s="48"/>
      <c r="FR386" s="48"/>
      <c r="FS386" s="48"/>
      <c r="FT386" s="48"/>
      <c r="FU386" s="48"/>
      <c r="FV386" s="48"/>
      <c r="FW386" s="48"/>
      <c r="FX386" s="48"/>
      <c r="FY386" s="48"/>
      <c r="FZ386" s="48"/>
      <c r="GA386" s="48"/>
      <c r="GB386" s="48"/>
      <c r="GC386" s="48"/>
      <c r="GD386" s="48"/>
      <c r="GE386" s="48"/>
      <c r="GF386" s="48"/>
      <c r="GG386" s="48"/>
      <c r="GH386" s="2"/>
      <c r="GI386" s="2"/>
      <c r="GJ386" s="2"/>
      <c r="GK386" s="2"/>
      <c r="GL386" s="2"/>
      <c r="GM386" s="2"/>
    </row>
    <row r="387" ht="15.75" customHeight="1">
      <c r="A387" s="1"/>
      <c r="F387" s="2"/>
      <c r="G387" s="48"/>
      <c r="N387" s="29"/>
      <c r="O387" s="30"/>
      <c r="P387" s="30"/>
      <c r="Q387" s="30"/>
      <c r="R387" s="30"/>
      <c r="S387" s="30"/>
      <c r="T387" s="30"/>
      <c r="U387" s="30"/>
      <c r="V387" s="30"/>
      <c r="W387" s="30"/>
      <c r="X387" s="30"/>
      <c r="Y387" s="30"/>
      <c r="Z387" s="30"/>
      <c r="AA387" s="30"/>
      <c r="AB387" s="30"/>
      <c r="AC387" s="30"/>
      <c r="AD387" s="30"/>
      <c r="AE387" s="30"/>
      <c r="AF387" s="30"/>
      <c r="AG387" s="30"/>
      <c r="AH387" s="33"/>
      <c r="AI387" s="29"/>
      <c r="AJ387" s="30"/>
      <c r="AK387" s="30"/>
      <c r="AL387" s="30"/>
      <c r="AM387" s="30"/>
      <c r="AN387" s="30"/>
      <c r="AO387" s="30"/>
      <c r="AP387" s="30"/>
      <c r="AQ387" s="30"/>
      <c r="AR387" s="30"/>
      <c r="AS387" s="30"/>
      <c r="AT387" s="30"/>
      <c r="AU387" s="30"/>
      <c r="AV387" s="30"/>
      <c r="AW387" s="30"/>
      <c r="AX387" s="30"/>
      <c r="AY387" s="30"/>
      <c r="AZ387" s="30"/>
      <c r="BA387" s="30"/>
      <c r="BB387" s="30"/>
      <c r="BC387" s="33"/>
      <c r="BD387" s="130"/>
      <c r="BE387" s="33"/>
      <c r="BF387" s="33"/>
      <c r="BG387" s="33"/>
      <c r="BH387" s="33"/>
      <c r="BI387" s="33"/>
      <c r="BJ387" s="33"/>
      <c r="BK387" s="33"/>
      <c r="BL387" s="33"/>
      <c r="BM387" s="33"/>
      <c r="BN387" s="33"/>
      <c r="BO387" s="33"/>
      <c r="BP387" s="33"/>
      <c r="BQ387" s="35"/>
      <c r="BR387" s="131"/>
      <c r="BS387" s="132"/>
      <c r="BT387" s="133"/>
      <c r="BU387" s="39"/>
      <c r="BV387" s="41"/>
      <c r="BW387" s="41"/>
      <c r="BX387" s="41"/>
      <c r="BY387" s="41"/>
      <c r="BZ387" s="41"/>
      <c r="CA387" s="104"/>
      <c r="CB387" s="104"/>
      <c r="CC387" s="104"/>
      <c r="CD387" s="104"/>
      <c r="CE387" s="104"/>
      <c r="CF387" s="104"/>
      <c r="CG387" s="104"/>
      <c r="CH387" s="104"/>
      <c r="CI387" s="104"/>
      <c r="CJ387" s="41"/>
      <c r="CK387" s="41"/>
      <c r="CL387" s="41"/>
      <c r="CM387" s="29"/>
      <c r="CN387" s="30"/>
      <c r="CQ387" s="81"/>
      <c r="CR387" s="81"/>
      <c r="CY387" s="126"/>
      <c r="CZ387" s="126"/>
      <c r="DB387" s="126"/>
      <c r="DC387" s="126"/>
      <c r="DE387" s="48"/>
      <c r="DG387" s="48"/>
      <c r="DI387" s="48"/>
      <c r="DK387" s="48"/>
      <c r="DM387" s="48"/>
      <c r="DO387" s="48"/>
      <c r="DQ387" s="48"/>
      <c r="DS387" s="48"/>
      <c r="DU387" s="48"/>
      <c r="DW387" s="48"/>
      <c r="DY387" s="48"/>
      <c r="EA387" s="48"/>
      <c r="EB387" s="81"/>
      <c r="EC387" s="48"/>
      <c r="EE387" s="48"/>
      <c r="EG387" s="48"/>
      <c r="EH387" s="81"/>
      <c r="EI387" s="48"/>
      <c r="EJ387" s="48"/>
      <c r="EK387" s="48"/>
      <c r="EL387" s="48"/>
      <c r="EM387" s="48"/>
      <c r="EN387" s="48"/>
      <c r="EO387" s="48"/>
      <c r="EP387" s="48"/>
      <c r="EQ387" s="48"/>
      <c r="ER387" s="48"/>
      <c r="ES387" s="48"/>
      <c r="ET387" s="48"/>
      <c r="EU387" s="48"/>
      <c r="EV387" s="48"/>
      <c r="EW387" s="48"/>
      <c r="EX387" s="48"/>
      <c r="EY387" s="48"/>
      <c r="EZ387" s="48"/>
      <c r="FA387" s="48"/>
      <c r="FB387" s="48"/>
      <c r="FC387" s="48"/>
      <c r="FD387" s="48"/>
      <c r="FE387" s="48"/>
      <c r="FF387" s="48"/>
      <c r="FG387" s="48"/>
      <c r="FH387" s="48"/>
      <c r="FI387" s="48"/>
      <c r="FJ387" s="48"/>
      <c r="FK387" s="48"/>
      <c r="FL387" s="48"/>
      <c r="FM387" s="48"/>
      <c r="FN387" s="48"/>
      <c r="FO387" s="48"/>
      <c r="FP387" s="48"/>
      <c r="FQ387" s="48"/>
      <c r="FR387" s="48"/>
      <c r="FS387" s="48"/>
      <c r="FT387" s="48"/>
      <c r="FU387" s="48"/>
      <c r="FV387" s="48"/>
      <c r="FW387" s="48"/>
      <c r="FX387" s="48"/>
      <c r="FY387" s="48"/>
      <c r="FZ387" s="48"/>
      <c r="GA387" s="48"/>
      <c r="GB387" s="48"/>
      <c r="GC387" s="48"/>
      <c r="GD387" s="48"/>
      <c r="GE387" s="48"/>
      <c r="GF387" s="48"/>
      <c r="GG387" s="48"/>
      <c r="GH387" s="2"/>
      <c r="GI387" s="2"/>
      <c r="GJ387" s="2"/>
      <c r="GK387" s="2"/>
      <c r="GL387" s="2"/>
      <c r="GM387" s="2"/>
    </row>
    <row r="388" ht="15.75" customHeight="1">
      <c r="A388" s="1"/>
      <c r="F388" s="2"/>
      <c r="G388" s="48"/>
      <c r="N388" s="29"/>
      <c r="O388" s="30"/>
      <c r="P388" s="30"/>
      <c r="Q388" s="30"/>
      <c r="R388" s="30"/>
      <c r="S388" s="30"/>
      <c r="T388" s="30"/>
      <c r="U388" s="30"/>
      <c r="V388" s="30"/>
      <c r="W388" s="30"/>
      <c r="X388" s="30"/>
      <c r="Y388" s="30"/>
      <c r="Z388" s="30"/>
      <c r="AA388" s="30"/>
      <c r="AB388" s="30"/>
      <c r="AC388" s="30"/>
      <c r="AD388" s="30"/>
      <c r="AE388" s="30"/>
      <c r="AF388" s="30"/>
      <c r="AG388" s="30"/>
      <c r="AH388" s="33"/>
      <c r="AI388" s="29"/>
      <c r="AJ388" s="30"/>
      <c r="AK388" s="30"/>
      <c r="AL388" s="30"/>
      <c r="AM388" s="30"/>
      <c r="AN388" s="30"/>
      <c r="AO388" s="30"/>
      <c r="AP388" s="30"/>
      <c r="AQ388" s="30"/>
      <c r="AR388" s="30"/>
      <c r="AS388" s="30"/>
      <c r="AT388" s="30"/>
      <c r="AU388" s="30"/>
      <c r="AV388" s="30"/>
      <c r="AW388" s="30"/>
      <c r="AX388" s="30"/>
      <c r="AY388" s="30"/>
      <c r="AZ388" s="30"/>
      <c r="BA388" s="30"/>
      <c r="BB388" s="30"/>
      <c r="BC388" s="33"/>
      <c r="BD388" s="130"/>
      <c r="BE388" s="33"/>
      <c r="BF388" s="33"/>
      <c r="BG388" s="33"/>
      <c r="BH388" s="33"/>
      <c r="BI388" s="33"/>
      <c r="BJ388" s="33"/>
      <c r="BK388" s="33"/>
      <c r="BL388" s="33"/>
      <c r="BM388" s="33"/>
      <c r="BN388" s="33"/>
      <c r="BO388" s="33"/>
      <c r="BP388" s="33"/>
      <c r="BQ388" s="35"/>
      <c r="BR388" s="131"/>
      <c r="BS388" s="132"/>
      <c r="BT388" s="133"/>
      <c r="BU388" s="39"/>
      <c r="BV388" s="41"/>
      <c r="BW388" s="41"/>
      <c r="BX388" s="41"/>
      <c r="BY388" s="41"/>
      <c r="BZ388" s="41"/>
      <c r="CA388" s="104"/>
      <c r="CB388" s="104"/>
      <c r="CC388" s="104"/>
      <c r="CD388" s="104"/>
      <c r="CE388" s="104"/>
      <c r="CF388" s="104"/>
      <c r="CG388" s="104"/>
      <c r="CH388" s="104"/>
      <c r="CI388" s="104"/>
      <c r="CJ388" s="41"/>
      <c r="CK388" s="41"/>
      <c r="CL388" s="41"/>
      <c r="CM388" s="29"/>
      <c r="CN388" s="30"/>
      <c r="CQ388" s="81"/>
      <c r="CR388" s="81"/>
      <c r="CY388" s="126"/>
      <c r="CZ388" s="126"/>
      <c r="DB388" s="126"/>
      <c r="DC388" s="126"/>
      <c r="DE388" s="48"/>
      <c r="DG388" s="48"/>
      <c r="DI388" s="48"/>
      <c r="DK388" s="48"/>
      <c r="DM388" s="48"/>
      <c r="DO388" s="48"/>
      <c r="DQ388" s="48"/>
      <c r="DS388" s="48"/>
      <c r="DU388" s="48"/>
      <c r="DW388" s="48"/>
      <c r="DY388" s="48"/>
      <c r="EA388" s="48"/>
      <c r="EB388" s="81"/>
      <c r="EC388" s="48"/>
      <c r="EE388" s="48"/>
      <c r="EG388" s="48"/>
      <c r="EH388" s="81"/>
      <c r="EI388" s="48"/>
      <c r="EJ388" s="48"/>
      <c r="EK388" s="48"/>
      <c r="EL388" s="48"/>
      <c r="EM388" s="48"/>
      <c r="EN388" s="48"/>
      <c r="EO388" s="48"/>
      <c r="EP388" s="48"/>
      <c r="EQ388" s="48"/>
      <c r="ER388" s="48"/>
      <c r="ES388" s="48"/>
      <c r="ET388" s="48"/>
      <c r="EU388" s="48"/>
      <c r="EV388" s="48"/>
      <c r="EW388" s="48"/>
      <c r="EX388" s="48"/>
      <c r="EY388" s="48"/>
      <c r="EZ388" s="48"/>
      <c r="FA388" s="48"/>
      <c r="FB388" s="48"/>
      <c r="FC388" s="48"/>
      <c r="FD388" s="48"/>
      <c r="FE388" s="48"/>
      <c r="FF388" s="48"/>
      <c r="FG388" s="48"/>
      <c r="FH388" s="48"/>
      <c r="FI388" s="48"/>
      <c r="FJ388" s="48"/>
      <c r="FK388" s="48"/>
      <c r="FL388" s="48"/>
      <c r="FM388" s="48"/>
      <c r="FN388" s="48"/>
      <c r="FO388" s="48"/>
      <c r="FP388" s="48"/>
      <c r="FQ388" s="48"/>
      <c r="FR388" s="48"/>
      <c r="FS388" s="48"/>
      <c r="FT388" s="48"/>
      <c r="FU388" s="48"/>
      <c r="FV388" s="48"/>
      <c r="FW388" s="48"/>
      <c r="FX388" s="48"/>
      <c r="FY388" s="48"/>
      <c r="FZ388" s="48"/>
      <c r="GA388" s="48"/>
      <c r="GB388" s="48"/>
      <c r="GC388" s="48"/>
      <c r="GD388" s="48"/>
      <c r="GE388" s="48"/>
      <c r="GF388" s="48"/>
      <c r="GG388" s="48"/>
      <c r="GH388" s="2"/>
      <c r="GI388" s="2"/>
      <c r="GJ388" s="2"/>
      <c r="GK388" s="2"/>
      <c r="GL388" s="2"/>
      <c r="GM388" s="2"/>
    </row>
    <row r="389" ht="15.75" customHeight="1">
      <c r="A389" s="1"/>
      <c r="F389" s="2"/>
      <c r="G389" s="48"/>
      <c r="N389" s="29"/>
      <c r="O389" s="30"/>
      <c r="P389" s="30"/>
      <c r="Q389" s="30"/>
      <c r="R389" s="30"/>
      <c r="S389" s="30"/>
      <c r="T389" s="30"/>
      <c r="U389" s="30"/>
      <c r="V389" s="30"/>
      <c r="W389" s="30"/>
      <c r="X389" s="30"/>
      <c r="Y389" s="30"/>
      <c r="Z389" s="30"/>
      <c r="AA389" s="30"/>
      <c r="AB389" s="30"/>
      <c r="AC389" s="30"/>
      <c r="AD389" s="30"/>
      <c r="AE389" s="30"/>
      <c r="AF389" s="30"/>
      <c r="AG389" s="30"/>
      <c r="AH389" s="33"/>
      <c r="AI389" s="29"/>
      <c r="AJ389" s="30"/>
      <c r="AK389" s="30"/>
      <c r="AL389" s="30"/>
      <c r="AM389" s="30"/>
      <c r="AN389" s="30"/>
      <c r="AO389" s="30"/>
      <c r="AP389" s="30"/>
      <c r="AQ389" s="30"/>
      <c r="AR389" s="30"/>
      <c r="AS389" s="30"/>
      <c r="AT389" s="30"/>
      <c r="AU389" s="30"/>
      <c r="AV389" s="30"/>
      <c r="AW389" s="30"/>
      <c r="AX389" s="30"/>
      <c r="AY389" s="30"/>
      <c r="AZ389" s="30"/>
      <c r="BA389" s="30"/>
      <c r="BB389" s="30"/>
      <c r="BC389" s="33"/>
      <c r="BD389" s="130"/>
      <c r="BE389" s="33"/>
      <c r="BF389" s="33"/>
      <c r="BG389" s="33"/>
      <c r="BH389" s="33"/>
      <c r="BI389" s="33"/>
      <c r="BJ389" s="33"/>
      <c r="BK389" s="33"/>
      <c r="BL389" s="33"/>
      <c r="BM389" s="33"/>
      <c r="BN389" s="33"/>
      <c r="BO389" s="33"/>
      <c r="BP389" s="33"/>
      <c r="BQ389" s="35"/>
      <c r="BR389" s="131"/>
      <c r="BS389" s="132"/>
      <c r="BT389" s="133"/>
      <c r="BU389" s="39"/>
      <c r="BV389" s="41"/>
      <c r="BW389" s="41"/>
      <c r="BX389" s="41"/>
      <c r="BY389" s="41"/>
      <c r="BZ389" s="41"/>
      <c r="CA389" s="104"/>
      <c r="CB389" s="104"/>
      <c r="CC389" s="104"/>
      <c r="CD389" s="104"/>
      <c r="CE389" s="104"/>
      <c r="CF389" s="104"/>
      <c r="CG389" s="104"/>
      <c r="CH389" s="104"/>
      <c r="CI389" s="104"/>
      <c r="CJ389" s="41"/>
      <c r="CK389" s="41"/>
      <c r="CL389" s="41"/>
      <c r="CM389" s="29"/>
      <c r="CN389" s="30"/>
      <c r="CQ389" s="81"/>
      <c r="CR389" s="81"/>
      <c r="CY389" s="126"/>
      <c r="CZ389" s="126"/>
      <c r="DB389" s="126"/>
      <c r="DC389" s="126"/>
      <c r="DE389" s="48"/>
      <c r="DG389" s="48"/>
      <c r="DI389" s="48"/>
      <c r="DK389" s="48"/>
      <c r="DM389" s="48"/>
      <c r="DO389" s="48"/>
      <c r="DQ389" s="48"/>
      <c r="DS389" s="48"/>
      <c r="DU389" s="48"/>
      <c r="DW389" s="48"/>
      <c r="DY389" s="48"/>
      <c r="EA389" s="48"/>
      <c r="EB389" s="81"/>
      <c r="EC389" s="48"/>
      <c r="EE389" s="48"/>
      <c r="EG389" s="48"/>
      <c r="EH389" s="81"/>
      <c r="EI389" s="48"/>
      <c r="EJ389" s="48"/>
      <c r="EK389" s="48"/>
      <c r="EL389" s="48"/>
      <c r="EM389" s="48"/>
      <c r="EN389" s="48"/>
      <c r="EO389" s="48"/>
      <c r="EP389" s="48"/>
      <c r="EQ389" s="48"/>
      <c r="ER389" s="48"/>
      <c r="ES389" s="48"/>
      <c r="ET389" s="48"/>
      <c r="EU389" s="48"/>
      <c r="EV389" s="48"/>
      <c r="EW389" s="48"/>
      <c r="EX389" s="48"/>
      <c r="EY389" s="48"/>
      <c r="EZ389" s="48"/>
      <c r="FA389" s="48"/>
      <c r="FB389" s="48"/>
      <c r="FC389" s="48"/>
      <c r="FD389" s="48"/>
      <c r="FE389" s="48"/>
      <c r="FF389" s="48"/>
      <c r="FG389" s="48"/>
      <c r="FH389" s="48"/>
      <c r="FI389" s="48"/>
      <c r="FJ389" s="48"/>
      <c r="FK389" s="48"/>
      <c r="FL389" s="48"/>
      <c r="FM389" s="48"/>
      <c r="FN389" s="48"/>
      <c r="FO389" s="48"/>
      <c r="FP389" s="48"/>
      <c r="FQ389" s="48"/>
      <c r="FR389" s="48"/>
      <c r="FS389" s="48"/>
      <c r="FT389" s="48"/>
      <c r="FU389" s="48"/>
      <c r="FV389" s="48"/>
      <c r="FW389" s="48"/>
      <c r="FX389" s="48"/>
      <c r="FY389" s="48"/>
      <c r="FZ389" s="48"/>
      <c r="GA389" s="48"/>
      <c r="GB389" s="48"/>
      <c r="GC389" s="48"/>
      <c r="GD389" s="48"/>
      <c r="GE389" s="48"/>
      <c r="GF389" s="48"/>
      <c r="GG389" s="48"/>
      <c r="GH389" s="2"/>
      <c r="GI389" s="2"/>
      <c r="GJ389" s="2"/>
      <c r="GK389" s="2"/>
      <c r="GL389" s="2"/>
      <c r="GM389" s="2"/>
    </row>
    <row r="390" ht="15.75" customHeight="1">
      <c r="A390" s="1"/>
      <c r="F390" s="2"/>
      <c r="G390" s="48"/>
      <c r="N390" s="29"/>
      <c r="O390" s="30"/>
      <c r="P390" s="30"/>
      <c r="Q390" s="30"/>
      <c r="R390" s="30"/>
      <c r="S390" s="30"/>
      <c r="T390" s="30"/>
      <c r="U390" s="30"/>
      <c r="V390" s="30"/>
      <c r="W390" s="30"/>
      <c r="X390" s="30"/>
      <c r="Y390" s="30"/>
      <c r="Z390" s="30"/>
      <c r="AA390" s="30"/>
      <c r="AB390" s="30"/>
      <c r="AC390" s="30"/>
      <c r="AD390" s="30"/>
      <c r="AE390" s="30"/>
      <c r="AF390" s="30"/>
      <c r="AG390" s="30"/>
      <c r="AH390" s="33"/>
      <c r="AI390" s="29"/>
      <c r="AJ390" s="30"/>
      <c r="AK390" s="30"/>
      <c r="AL390" s="30"/>
      <c r="AM390" s="30"/>
      <c r="AN390" s="30"/>
      <c r="AO390" s="30"/>
      <c r="AP390" s="30"/>
      <c r="AQ390" s="30"/>
      <c r="AR390" s="30"/>
      <c r="AS390" s="30"/>
      <c r="AT390" s="30"/>
      <c r="AU390" s="30"/>
      <c r="AV390" s="30"/>
      <c r="AW390" s="30"/>
      <c r="AX390" s="30"/>
      <c r="AY390" s="30"/>
      <c r="AZ390" s="30"/>
      <c r="BA390" s="30"/>
      <c r="BB390" s="30"/>
      <c r="BC390" s="33"/>
      <c r="BD390" s="130"/>
      <c r="BE390" s="33"/>
      <c r="BF390" s="33"/>
      <c r="BG390" s="33"/>
      <c r="BH390" s="33"/>
      <c r="BI390" s="33"/>
      <c r="BJ390" s="33"/>
      <c r="BK390" s="33"/>
      <c r="BL390" s="33"/>
      <c r="BM390" s="33"/>
      <c r="BN390" s="33"/>
      <c r="BO390" s="33"/>
      <c r="BP390" s="33"/>
      <c r="BQ390" s="35"/>
      <c r="BR390" s="131"/>
      <c r="BS390" s="132"/>
      <c r="BT390" s="133"/>
      <c r="BU390" s="39"/>
      <c r="BV390" s="41"/>
      <c r="BW390" s="41"/>
      <c r="BX390" s="41"/>
      <c r="BY390" s="41"/>
      <c r="BZ390" s="41"/>
      <c r="CA390" s="104"/>
      <c r="CB390" s="104"/>
      <c r="CC390" s="104"/>
      <c r="CD390" s="104"/>
      <c r="CE390" s="104"/>
      <c r="CF390" s="104"/>
      <c r="CG390" s="104"/>
      <c r="CH390" s="104"/>
      <c r="CI390" s="104"/>
      <c r="CJ390" s="41"/>
      <c r="CK390" s="41"/>
      <c r="CL390" s="41"/>
      <c r="CM390" s="29"/>
      <c r="CN390" s="30"/>
      <c r="CQ390" s="81"/>
      <c r="CR390" s="81"/>
      <c r="CY390" s="126"/>
      <c r="CZ390" s="126"/>
      <c r="DB390" s="126"/>
      <c r="DC390" s="126"/>
      <c r="DE390" s="48"/>
      <c r="DG390" s="48"/>
      <c r="DI390" s="48"/>
      <c r="DK390" s="48"/>
      <c r="DM390" s="48"/>
      <c r="DO390" s="48"/>
      <c r="DQ390" s="48"/>
      <c r="DS390" s="48"/>
      <c r="DU390" s="48"/>
      <c r="DW390" s="48"/>
      <c r="DY390" s="48"/>
      <c r="EA390" s="48"/>
      <c r="EB390" s="81"/>
      <c r="EC390" s="48"/>
      <c r="EE390" s="48"/>
      <c r="EG390" s="48"/>
      <c r="EH390" s="81"/>
      <c r="EI390" s="48"/>
      <c r="EJ390" s="48"/>
      <c r="EK390" s="48"/>
      <c r="EL390" s="48"/>
      <c r="EM390" s="48"/>
      <c r="EN390" s="48"/>
      <c r="EO390" s="48"/>
      <c r="EP390" s="48"/>
      <c r="EQ390" s="48"/>
      <c r="ER390" s="48"/>
      <c r="ES390" s="48"/>
      <c r="ET390" s="48"/>
      <c r="EU390" s="48"/>
      <c r="EV390" s="48"/>
      <c r="EW390" s="48"/>
      <c r="EX390" s="48"/>
      <c r="EY390" s="48"/>
      <c r="EZ390" s="48"/>
      <c r="FA390" s="48"/>
      <c r="FB390" s="48"/>
      <c r="FC390" s="48"/>
      <c r="FD390" s="48"/>
      <c r="FE390" s="48"/>
      <c r="FF390" s="48"/>
      <c r="FG390" s="48"/>
      <c r="FH390" s="48"/>
      <c r="FI390" s="48"/>
      <c r="FJ390" s="48"/>
      <c r="FK390" s="48"/>
      <c r="FL390" s="48"/>
      <c r="FM390" s="48"/>
      <c r="FN390" s="48"/>
      <c r="FO390" s="48"/>
      <c r="FP390" s="48"/>
      <c r="FQ390" s="48"/>
      <c r="FR390" s="48"/>
      <c r="FS390" s="48"/>
      <c r="FT390" s="48"/>
      <c r="FU390" s="48"/>
      <c r="FV390" s="48"/>
      <c r="FW390" s="48"/>
      <c r="FX390" s="48"/>
      <c r="FY390" s="48"/>
      <c r="FZ390" s="48"/>
      <c r="GA390" s="48"/>
      <c r="GB390" s="48"/>
      <c r="GC390" s="48"/>
      <c r="GD390" s="48"/>
      <c r="GE390" s="48"/>
      <c r="GF390" s="48"/>
      <c r="GG390" s="48"/>
      <c r="GH390" s="2"/>
      <c r="GI390" s="2"/>
      <c r="GJ390" s="2"/>
      <c r="GK390" s="2"/>
      <c r="GL390" s="2"/>
      <c r="GM390" s="2"/>
    </row>
    <row r="391" ht="15.75" customHeight="1">
      <c r="A391" s="1"/>
      <c r="F391" s="2"/>
      <c r="G391" s="48"/>
      <c r="N391" s="29"/>
      <c r="O391" s="30"/>
      <c r="P391" s="30"/>
      <c r="Q391" s="30"/>
      <c r="R391" s="30"/>
      <c r="S391" s="30"/>
      <c r="T391" s="30"/>
      <c r="U391" s="30"/>
      <c r="V391" s="30"/>
      <c r="W391" s="30"/>
      <c r="X391" s="30"/>
      <c r="Y391" s="30"/>
      <c r="Z391" s="30"/>
      <c r="AA391" s="30"/>
      <c r="AB391" s="30"/>
      <c r="AC391" s="30"/>
      <c r="AD391" s="30"/>
      <c r="AE391" s="30"/>
      <c r="AF391" s="30"/>
      <c r="AG391" s="30"/>
      <c r="AH391" s="33"/>
      <c r="AI391" s="29"/>
      <c r="AJ391" s="30"/>
      <c r="AK391" s="30"/>
      <c r="AL391" s="30"/>
      <c r="AM391" s="30"/>
      <c r="AN391" s="30"/>
      <c r="AO391" s="30"/>
      <c r="AP391" s="30"/>
      <c r="AQ391" s="30"/>
      <c r="AR391" s="30"/>
      <c r="AS391" s="30"/>
      <c r="AT391" s="30"/>
      <c r="AU391" s="30"/>
      <c r="AV391" s="30"/>
      <c r="AW391" s="30"/>
      <c r="AX391" s="30"/>
      <c r="AY391" s="30"/>
      <c r="AZ391" s="30"/>
      <c r="BA391" s="30"/>
      <c r="BB391" s="30"/>
      <c r="BC391" s="33"/>
      <c r="BD391" s="130"/>
      <c r="BE391" s="33"/>
      <c r="BF391" s="33"/>
      <c r="BG391" s="33"/>
      <c r="BH391" s="33"/>
      <c r="BI391" s="33"/>
      <c r="BJ391" s="33"/>
      <c r="BK391" s="33"/>
      <c r="BL391" s="33"/>
      <c r="BM391" s="33"/>
      <c r="BN391" s="33"/>
      <c r="BO391" s="33"/>
      <c r="BP391" s="33"/>
      <c r="BQ391" s="35"/>
      <c r="BR391" s="131"/>
      <c r="BS391" s="132"/>
      <c r="BT391" s="133"/>
      <c r="BU391" s="39"/>
      <c r="BV391" s="41"/>
      <c r="BW391" s="41"/>
      <c r="BX391" s="41"/>
      <c r="BY391" s="41"/>
      <c r="BZ391" s="41"/>
      <c r="CA391" s="104"/>
      <c r="CB391" s="104"/>
      <c r="CC391" s="104"/>
      <c r="CD391" s="104"/>
      <c r="CE391" s="104"/>
      <c r="CF391" s="104"/>
      <c r="CG391" s="104"/>
      <c r="CH391" s="104"/>
      <c r="CI391" s="104"/>
      <c r="CJ391" s="41"/>
      <c r="CK391" s="41"/>
      <c r="CL391" s="41"/>
      <c r="CM391" s="29"/>
      <c r="CN391" s="30"/>
      <c r="CQ391" s="81"/>
      <c r="CR391" s="81"/>
      <c r="CY391" s="126"/>
      <c r="CZ391" s="126"/>
      <c r="DB391" s="126"/>
      <c r="DC391" s="126"/>
      <c r="DE391" s="48"/>
      <c r="DG391" s="48"/>
      <c r="DI391" s="48"/>
      <c r="DK391" s="48"/>
      <c r="DM391" s="48"/>
      <c r="DO391" s="48"/>
      <c r="DQ391" s="48"/>
      <c r="DS391" s="48"/>
      <c r="DU391" s="48"/>
      <c r="DW391" s="48"/>
      <c r="DY391" s="48"/>
      <c r="EA391" s="48"/>
      <c r="EB391" s="81"/>
      <c r="EC391" s="48"/>
      <c r="EE391" s="48"/>
      <c r="EG391" s="48"/>
      <c r="EH391" s="81"/>
      <c r="EI391" s="48"/>
      <c r="EJ391" s="48"/>
      <c r="EK391" s="48"/>
      <c r="EL391" s="48"/>
      <c r="EM391" s="48"/>
      <c r="EN391" s="48"/>
      <c r="EO391" s="48"/>
      <c r="EP391" s="48"/>
      <c r="EQ391" s="48"/>
      <c r="ER391" s="48"/>
      <c r="ES391" s="48"/>
      <c r="ET391" s="48"/>
      <c r="EU391" s="48"/>
      <c r="EV391" s="48"/>
      <c r="EW391" s="48"/>
      <c r="EX391" s="48"/>
      <c r="EY391" s="48"/>
      <c r="EZ391" s="48"/>
      <c r="FA391" s="48"/>
      <c r="FB391" s="48"/>
      <c r="FC391" s="48"/>
      <c r="FD391" s="48"/>
      <c r="FE391" s="48"/>
      <c r="FF391" s="48"/>
      <c r="FG391" s="48"/>
      <c r="FH391" s="48"/>
      <c r="FI391" s="48"/>
      <c r="FJ391" s="48"/>
      <c r="FK391" s="48"/>
      <c r="FL391" s="48"/>
      <c r="FM391" s="48"/>
      <c r="FN391" s="48"/>
      <c r="FO391" s="48"/>
      <c r="FP391" s="48"/>
      <c r="FQ391" s="48"/>
      <c r="FR391" s="48"/>
      <c r="FS391" s="48"/>
      <c r="FT391" s="48"/>
      <c r="FU391" s="48"/>
      <c r="FV391" s="48"/>
      <c r="FW391" s="48"/>
      <c r="FX391" s="48"/>
      <c r="FY391" s="48"/>
      <c r="FZ391" s="48"/>
      <c r="GA391" s="48"/>
      <c r="GB391" s="48"/>
      <c r="GC391" s="48"/>
      <c r="GD391" s="48"/>
      <c r="GE391" s="48"/>
      <c r="GF391" s="48"/>
      <c r="GG391" s="48"/>
      <c r="GH391" s="2"/>
      <c r="GI391" s="2"/>
      <c r="GJ391" s="2"/>
      <c r="GK391" s="2"/>
      <c r="GL391" s="2"/>
      <c r="GM391" s="2"/>
    </row>
    <row r="392" ht="15.75" customHeight="1">
      <c r="A392" s="1"/>
      <c r="F392" s="2"/>
      <c r="G392" s="48"/>
      <c r="N392" s="29"/>
      <c r="O392" s="30"/>
      <c r="P392" s="30"/>
      <c r="Q392" s="30"/>
      <c r="R392" s="30"/>
      <c r="S392" s="30"/>
      <c r="T392" s="30"/>
      <c r="U392" s="30"/>
      <c r="V392" s="30"/>
      <c r="W392" s="30"/>
      <c r="X392" s="30"/>
      <c r="Y392" s="30"/>
      <c r="Z392" s="30"/>
      <c r="AA392" s="30"/>
      <c r="AB392" s="30"/>
      <c r="AC392" s="30"/>
      <c r="AD392" s="30"/>
      <c r="AE392" s="30"/>
      <c r="AF392" s="30"/>
      <c r="AG392" s="30"/>
      <c r="AH392" s="33"/>
      <c r="AI392" s="29"/>
      <c r="AJ392" s="30"/>
      <c r="AK392" s="30"/>
      <c r="AL392" s="30"/>
      <c r="AM392" s="30"/>
      <c r="AN392" s="30"/>
      <c r="AO392" s="30"/>
      <c r="AP392" s="30"/>
      <c r="AQ392" s="30"/>
      <c r="AR392" s="30"/>
      <c r="AS392" s="30"/>
      <c r="AT392" s="30"/>
      <c r="AU392" s="30"/>
      <c r="AV392" s="30"/>
      <c r="AW392" s="30"/>
      <c r="AX392" s="30"/>
      <c r="AY392" s="30"/>
      <c r="AZ392" s="30"/>
      <c r="BA392" s="30"/>
      <c r="BB392" s="30"/>
      <c r="BC392" s="33"/>
      <c r="BD392" s="130"/>
      <c r="BE392" s="33"/>
      <c r="BF392" s="33"/>
      <c r="BG392" s="33"/>
      <c r="BH392" s="33"/>
      <c r="BI392" s="33"/>
      <c r="BJ392" s="33"/>
      <c r="BK392" s="33"/>
      <c r="BL392" s="33"/>
      <c r="BM392" s="33"/>
      <c r="BN392" s="33"/>
      <c r="BO392" s="33"/>
      <c r="BP392" s="33"/>
      <c r="BQ392" s="35"/>
      <c r="BR392" s="131"/>
      <c r="BS392" s="132"/>
      <c r="BT392" s="133"/>
      <c r="BU392" s="39"/>
      <c r="BV392" s="41"/>
      <c r="BW392" s="41"/>
      <c r="BX392" s="41"/>
      <c r="BY392" s="41"/>
      <c r="BZ392" s="41"/>
      <c r="CA392" s="104"/>
      <c r="CB392" s="104"/>
      <c r="CC392" s="104"/>
      <c r="CD392" s="104"/>
      <c r="CE392" s="104"/>
      <c r="CF392" s="104"/>
      <c r="CG392" s="104"/>
      <c r="CH392" s="104"/>
      <c r="CI392" s="104"/>
      <c r="CJ392" s="41"/>
      <c r="CK392" s="41"/>
      <c r="CL392" s="41"/>
      <c r="CM392" s="29"/>
      <c r="CN392" s="30"/>
      <c r="CQ392" s="81"/>
      <c r="CR392" s="81"/>
      <c r="CY392" s="126"/>
      <c r="CZ392" s="126"/>
      <c r="DB392" s="126"/>
      <c r="DC392" s="126"/>
      <c r="DE392" s="48"/>
      <c r="DG392" s="48"/>
      <c r="DI392" s="48"/>
      <c r="DK392" s="48"/>
      <c r="DM392" s="48"/>
      <c r="DO392" s="48"/>
      <c r="DQ392" s="48"/>
      <c r="DS392" s="48"/>
      <c r="DU392" s="48"/>
      <c r="DW392" s="48"/>
      <c r="DY392" s="48"/>
      <c r="EA392" s="48"/>
      <c r="EB392" s="81"/>
      <c r="EC392" s="48"/>
      <c r="EE392" s="48"/>
      <c r="EG392" s="48"/>
      <c r="EH392" s="81"/>
      <c r="EI392" s="48"/>
      <c r="EJ392" s="48"/>
      <c r="EK392" s="48"/>
      <c r="EL392" s="48"/>
      <c r="EM392" s="48"/>
      <c r="EN392" s="48"/>
      <c r="EO392" s="48"/>
      <c r="EP392" s="48"/>
      <c r="EQ392" s="48"/>
      <c r="ER392" s="48"/>
      <c r="ES392" s="48"/>
      <c r="ET392" s="48"/>
      <c r="EU392" s="48"/>
      <c r="EV392" s="48"/>
      <c r="EW392" s="48"/>
      <c r="EX392" s="48"/>
      <c r="EY392" s="48"/>
      <c r="EZ392" s="48"/>
      <c r="FA392" s="48"/>
      <c r="FB392" s="48"/>
      <c r="FC392" s="48"/>
      <c r="FD392" s="48"/>
      <c r="FE392" s="48"/>
      <c r="FF392" s="48"/>
      <c r="FG392" s="48"/>
      <c r="FH392" s="48"/>
      <c r="FI392" s="48"/>
      <c r="FJ392" s="48"/>
      <c r="FK392" s="48"/>
      <c r="FL392" s="48"/>
      <c r="FM392" s="48"/>
      <c r="FN392" s="48"/>
      <c r="FO392" s="48"/>
      <c r="FP392" s="48"/>
      <c r="FQ392" s="48"/>
      <c r="FR392" s="48"/>
      <c r="FS392" s="48"/>
      <c r="FT392" s="48"/>
      <c r="FU392" s="48"/>
      <c r="FV392" s="48"/>
      <c r="FW392" s="48"/>
      <c r="FX392" s="48"/>
      <c r="FY392" s="48"/>
      <c r="FZ392" s="48"/>
      <c r="GA392" s="48"/>
      <c r="GB392" s="48"/>
      <c r="GC392" s="48"/>
      <c r="GD392" s="48"/>
      <c r="GE392" s="48"/>
      <c r="GF392" s="48"/>
      <c r="GG392" s="48"/>
      <c r="GH392" s="2"/>
      <c r="GI392" s="2"/>
      <c r="GJ392" s="2"/>
      <c r="GK392" s="2"/>
      <c r="GL392" s="2"/>
      <c r="GM392" s="2"/>
    </row>
    <row r="393" ht="15.75" customHeight="1">
      <c r="A393" s="1"/>
      <c r="F393" s="2"/>
      <c r="G393" s="48"/>
      <c r="N393" s="29"/>
      <c r="O393" s="30"/>
      <c r="P393" s="30"/>
      <c r="Q393" s="30"/>
      <c r="R393" s="30"/>
      <c r="S393" s="30"/>
      <c r="T393" s="30"/>
      <c r="U393" s="30"/>
      <c r="V393" s="30"/>
      <c r="W393" s="30"/>
      <c r="X393" s="30"/>
      <c r="Y393" s="30"/>
      <c r="Z393" s="30"/>
      <c r="AA393" s="30"/>
      <c r="AB393" s="30"/>
      <c r="AC393" s="30"/>
      <c r="AD393" s="30"/>
      <c r="AE393" s="30"/>
      <c r="AF393" s="30"/>
      <c r="AG393" s="30"/>
      <c r="AH393" s="33"/>
      <c r="AI393" s="29"/>
      <c r="AJ393" s="30"/>
      <c r="AK393" s="30"/>
      <c r="AL393" s="30"/>
      <c r="AM393" s="30"/>
      <c r="AN393" s="30"/>
      <c r="AO393" s="30"/>
      <c r="AP393" s="30"/>
      <c r="AQ393" s="30"/>
      <c r="AR393" s="30"/>
      <c r="AS393" s="30"/>
      <c r="AT393" s="30"/>
      <c r="AU393" s="30"/>
      <c r="AV393" s="30"/>
      <c r="AW393" s="30"/>
      <c r="AX393" s="30"/>
      <c r="AY393" s="30"/>
      <c r="AZ393" s="30"/>
      <c r="BA393" s="30"/>
      <c r="BB393" s="30"/>
      <c r="BC393" s="33"/>
      <c r="BD393" s="130"/>
      <c r="BE393" s="33"/>
      <c r="BF393" s="33"/>
      <c r="BG393" s="33"/>
      <c r="BH393" s="33"/>
      <c r="BI393" s="33"/>
      <c r="BJ393" s="33"/>
      <c r="BK393" s="33"/>
      <c r="BL393" s="33"/>
      <c r="BM393" s="33"/>
      <c r="BN393" s="33"/>
      <c r="BO393" s="33"/>
      <c r="BP393" s="33"/>
      <c r="BQ393" s="35"/>
      <c r="BR393" s="131"/>
      <c r="BS393" s="132"/>
      <c r="BT393" s="133"/>
      <c r="BU393" s="39"/>
      <c r="BV393" s="41"/>
      <c r="BW393" s="41"/>
      <c r="BX393" s="41"/>
      <c r="BY393" s="41"/>
      <c r="BZ393" s="41"/>
      <c r="CA393" s="104"/>
      <c r="CB393" s="104"/>
      <c r="CC393" s="104"/>
      <c r="CD393" s="104"/>
      <c r="CE393" s="104"/>
      <c r="CF393" s="104"/>
      <c r="CG393" s="104"/>
      <c r="CH393" s="104"/>
      <c r="CI393" s="104"/>
      <c r="CJ393" s="41"/>
      <c r="CK393" s="41"/>
      <c r="CL393" s="41"/>
      <c r="CM393" s="29"/>
      <c r="CN393" s="30"/>
      <c r="CQ393" s="81"/>
      <c r="CR393" s="81"/>
      <c r="CY393" s="126"/>
      <c r="CZ393" s="126"/>
      <c r="DB393" s="126"/>
      <c r="DC393" s="126"/>
      <c r="DE393" s="48"/>
      <c r="DG393" s="48"/>
      <c r="DI393" s="48"/>
      <c r="DK393" s="48"/>
      <c r="DM393" s="48"/>
      <c r="DO393" s="48"/>
      <c r="DQ393" s="48"/>
      <c r="DS393" s="48"/>
      <c r="DU393" s="48"/>
      <c r="DW393" s="48"/>
      <c r="DY393" s="48"/>
      <c r="EA393" s="48"/>
      <c r="EB393" s="81"/>
      <c r="EC393" s="48"/>
      <c r="EE393" s="48"/>
      <c r="EG393" s="48"/>
      <c r="EH393" s="81"/>
      <c r="EI393" s="48"/>
      <c r="EJ393" s="48"/>
      <c r="EK393" s="48"/>
      <c r="EL393" s="48"/>
      <c r="EM393" s="48"/>
      <c r="EN393" s="48"/>
      <c r="EO393" s="48"/>
      <c r="EP393" s="48"/>
      <c r="EQ393" s="48"/>
      <c r="ER393" s="48"/>
      <c r="ES393" s="48"/>
      <c r="ET393" s="48"/>
      <c r="EU393" s="48"/>
      <c r="EV393" s="48"/>
      <c r="EW393" s="48"/>
      <c r="EX393" s="48"/>
      <c r="EY393" s="48"/>
      <c r="EZ393" s="48"/>
      <c r="FA393" s="48"/>
      <c r="FB393" s="48"/>
      <c r="FC393" s="48"/>
      <c r="FD393" s="48"/>
      <c r="FE393" s="48"/>
      <c r="FF393" s="48"/>
      <c r="FG393" s="48"/>
      <c r="FH393" s="48"/>
      <c r="FI393" s="48"/>
      <c r="FJ393" s="48"/>
      <c r="FK393" s="48"/>
      <c r="FL393" s="48"/>
      <c r="FM393" s="48"/>
      <c r="FN393" s="48"/>
      <c r="FO393" s="48"/>
      <c r="FP393" s="48"/>
      <c r="FQ393" s="48"/>
      <c r="FR393" s="48"/>
      <c r="FS393" s="48"/>
      <c r="FT393" s="48"/>
      <c r="FU393" s="48"/>
      <c r="FV393" s="48"/>
      <c r="FW393" s="48"/>
      <c r="FX393" s="48"/>
      <c r="FY393" s="48"/>
      <c r="FZ393" s="48"/>
      <c r="GA393" s="48"/>
      <c r="GB393" s="48"/>
      <c r="GC393" s="48"/>
      <c r="GD393" s="48"/>
      <c r="GE393" s="48"/>
      <c r="GF393" s="48"/>
      <c r="GG393" s="48"/>
      <c r="GH393" s="2"/>
      <c r="GI393" s="2"/>
      <c r="GJ393" s="2"/>
      <c r="GK393" s="2"/>
      <c r="GL393" s="2"/>
      <c r="GM393" s="2"/>
    </row>
    <row r="394" ht="15.75" customHeight="1">
      <c r="A394" s="1"/>
      <c r="F394" s="2"/>
      <c r="G394" s="48"/>
      <c r="N394" s="29"/>
      <c r="O394" s="30"/>
      <c r="P394" s="30"/>
      <c r="Q394" s="30"/>
      <c r="R394" s="30"/>
      <c r="S394" s="30"/>
      <c r="T394" s="30"/>
      <c r="U394" s="30"/>
      <c r="V394" s="30"/>
      <c r="W394" s="30"/>
      <c r="X394" s="30"/>
      <c r="Y394" s="30"/>
      <c r="Z394" s="30"/>
      <c r="AA394" s="30"/>
      <c r="AB394" s="30"/>
      <c r="AC394" s="30"/>
      <c r="AD394" s="30"/>
      <c r="AE394" s="30"/>
      <c r="AF394" s="30"/>
      <c r="AG394" s="30"/>
      <c r="AH394" s="33"/>
      <c r="AI394" s="29"/>
      <c r="AJ394" s="30"/>
      <c r="AK394" s="30"/>
      <c r="AL394" s="30"/>
      <c r="AM394" s="30"/>
      <c r="AN394" s="30"/>
      <c r="AO394" s="30"/>
      <c r="AP394" s="30"/>
      <c r="AQ394" s="30"/>
      <c r="AR394" s="30"/>
      <c r="AS394" s="30"/>
      <c r="AT394" s="30"/>
      <c r="AU394" s="30"/>
      <c r="AV394" s="30"/>
      <c r="AW394" s="30"/>
      <c r="AX394" s="30"/>
      <c r="AY394" s="30"/>
      <c r="AZ394" s="30"/>
      <c r="BA394" s="30"/>
      <c r="BB394" s="30"/>
      <c r="BC394" s="33"/>
      <c r="BD394" s="130"/>
      <c r="BE394" s="33"/>
      <c r="BF394" s="33"/>
      <c r="BG394" s="33"/>
      <c r="BH394" s="33"/>
      <c r="BI394" s="33"/>
      <c r="BJ394" s="33"/>
      <c r="BK394" s="33"/>
      <c r="BL394" s="33"/>
      <c r="BM394" s="33"/>
      <c r="BN394" s="33"/>
      <c r="BO394" s="33"/>
      <c r="BP394" s="33"/>
      <c r="BQ394" s="35"/>
      <c r="BR394" s="131"/>
      <c r="BS394" s="132"/>
      <c r="BT394" s="133"/>
      <c r="BU394" s="39"/>
      <c r="BV394" s="41"/>
      <c r="BW394" s="41"/>
      <c r="BX394" s="41"/>
      <c r="BY394" s="41"/>
      <c r="BZ394" s="41"/>
      <c r="CA394" s="104"/>
      <c r="CB394" s="104"/>
      <c r="CC394" s="104"/>
      <c r="CD394" s="104"/>
      <c r="CE394" s="104"/>
      <c r="CF394" s="104"/>
      <c r="CG394" s="104"/>
      <c r="CH394" s="104"/>
      <c r="CI394" s="104"/>
      <c r="CJ394" s="41"/>
      <c r="CK394" s="41"/>
      <c r="CL394" s="41"/>
      <c r="CM394" s="29"/>
      <c r="CN394" s="30"/>
      <c r="CQ394" s="81"/>
      <c r="CR394" s="81"/>
      <c r="CY394" s="126"/>
      <c r="CZ394" s="126"/>
      <c r="DB394" s="126"/>
      <c r="DC394" s="126"/>
      <c r="DE394" s="48"/>
      <c r="DG394" s="48"/>
      <c r="DI394" s="48"/>
      <c r="DK394" s="48"/>
      <c r="DM394" s="48"/>
      <c r="DO394" s="48"/>
      <c r="DQ394" s="48"/>
      <c r="DS394" s="48"/>
      <c r="DU394" s="48"/>
      <c r="DW394" s="48"/>
      <c r="DY394" s="48"/>
      <c r="EA394" s="48"/>
      <c r="EB394" s="81"/>
      <c r="EC394" s="48"/>
      <c r="EE394" s="48"/>
      <c r="EG394" s="48"/>
      <c r="EH394" s="81"/>
      <c r="EI394" s="48"/>
      <c r="EJ394" s="48"/>
      <c r="EK394" s="48"/>
      <c r="EL394" s="48"/>
      <c r="EM394" s="48"/>
      <c r="EN394" s="48"/>
      <c r="EO394" s="48"/>
      <c r="EP394" s="48"/>
      <c r="EQ394" s="48"/>
      <c r="ER394" s="48"/>
      <c r="ES394" s="48"/>
      <c r="ET394" s="48"/>
      <c r="EU394" s="48"/>
      <c r="EV394" s="48"/>
      <c r="EW394" s="48"/>
      <c r="EX394" s="48"/>
      <c r="EY394" s="48"/>
      <c r="EZ394" s="48"/>
      <c r="FA394" s="48"/>
      <c r="FB394" s="48"/>
      <c r="FC394" s="48"/>
      <c r="FD394" s="48"/>
      <c r="FE394" s="48"/>
      <c r="FF394" s="48"/>
      <c r="FG394" s="48"/>
      <c r="FH394" s="48"/>
      <c r="FI394" s="48"/>
      <c r="FJ394" s="48"/>
      <c r="FK394" s="48"/>
      <c r="FL394" s="48"/>
      <c r="FM394" s="48"/>
      <c r="FN394" s="48"/>
      <c r="FO394" s="48"/>
      <c r="FP394" s="48"/>
      <c r="FQ394" s="48"/>
      <c r="FR394" s="48"/>
      <c r="FS394" s="48"/>
      <c r="FT394" s="48"/>
      <c r="FU394" s="48"/>
      <c r="FV394" s="48"/>
      <c r="FW394" s="48"/>
      <c r="FX394" s="48"/>
      <c r="FY394" s="48"/>
      <c r="FZ394" s="48"/>
      <c r="GA394" s="48"/>
      <c r="GB394" s="48"/>
      <c r="GC394" s="48"/>
      <c r="GD394" s="48"/>
      <c r="GE394" s="48"/>
      <c r="GF394" s="48"/>
      <c r="GG394" s="48"/>
      <c r="GH394" s="2"/>
      <c r="GI394" s="2"/>
      <c r="GJ394" s="2"/>
      <c r="GK394" s="2"/>
      <c r="GL394" s="2"/>
      <c r="GM394" s="2"/>
    </row>
    <row r="395" ht="15.75" customHeight="1">
      <c r="A395" s="1"/>
      <c r="F395" s="2"/>
      <c r="G395" s="48"/>
      <c r="N395" s="29"/>
      <c r="O395" s="30"/>
      <c r="P395" s="30"/>
      <c r="Q395" s="30"/>
      <c r="R395" s="30"/>
      <c r="S395" s="30"/>
      <c r="T395" s="30"/>
      <c r="U395" s="30"/>
      <c r="V395" s="30"/>
      <c r="W395" s="30"/>
      <c r="X395" s="30"/>
      <c r="Y395" s="30"/>
      <c r="Z395" s="30"/>
      <c r="AA395" s="30"/>
      <c r="AB395" s="30"/>
      <c r="AC395" s="30"/>
      <c r="AD395" s="30"/>
      <c r="AE395" s="30"/>
      <c r="AF395" s="30"/>
      <c r="AG395" s="30"/>
      <c r="AH395" s="33"/>
      <c r="AI395" s="29"/>
      <c r="AJ395" s="30"/>
      <c r="AK395" s="30"/>
      <c r="AL395" s="30"/>
      <c r="AM395" s="30"/>
      <c r="AN395" s="30"/>
      <c r="AO395" s="30"/>
      <c r="AP395" s="30"/>
      <c r="AQ395" s="30"/>
      <c r="AR395" s="30"/>
      <c r="AS395" s="30"/>
      <c r="AT395" s="30"/>
      <c r="AU395" s="30"/>
      <c r="AV395" s="30"/>
      <c r="AW395" s="30"/>
      <c r="AX395" s="30"/>
      <c r="AY395" s="30"/>
      <c r="AZ395" s="30"/>
      <c r="BA395" s="30"/>
      <c r="BB395" s="30"/>
      <c r="BC395" s="33"/>
      <c r="BD395" s="130"/>
      <c r="BE395" s="33"/>
      <c r="BF395" s="33"/>
      <c r="BG395" s="33"/>
      <c r="BH395" s="33"/>
      <c r="BI395" s="33"/>
      <c r="BJ395" s="33"/>
      <c r="BK395" s="33"/>
      <c r="BL395" s="33"/>
      <c r="BM395" s="33"/>
      <c r="BN395" s="33"/>
      <c r="BO395" s="33"/>
      <c r="BP395" s="33"/>
      <c r="BQ395" s="35"/>
      <c r="BR395" s="131"/>
      <c r="BS395" s="132"/>
      <c r="BT395" s="133"/>
      <c r="BU395" s="39"/>
      <c r="BV395" s="41"/>
      <c r="BW395" s="41"/>
      <c r="BX395" s="41"/>
      <c r="BY395" s="41"/>
      <c r="BZ395" s="41"/>
      <c r="CA395" s="104"/>
      <c r="CB395" s="104"/>
      <c r="CC395" s="104"/>
      <c r="CD395" s="104"/>
      <c r="CE395" s="104"/>
      <c r="CF395" s="104"/>
      <c r="CG395" s="104"/>
      <c r="CH395" s="104"/>
      <c r="CI395" s="104"/>
      <c r="CJ395" s="41"/>
      <c r="CK395" s="41"/>
      <c r="CL395" s="41"/>
      <c r="CM395" s="29"/>
      <c r="CN395" s="30"/>
      <c r="CQ395" s="81"/>
      <c r="CR395" s="81"/>
      <c r="CY395" s="126"/>
      <c r="CZ395" s="126"/>
      <c r="DB395" s="126"/>
      <c r="DC395" s="126"/>
      <c r="DE395" s="48"/>
      <c r="DG395" s="48"/>
      <c r="DI395" s="48"/>
      <c r="DK395" s="48"/>
      <c r="DM395" s="48"/>
      <c r="DO395" s="48"/>
      <c r="DQ395" s="48"/>
      <c r="DS395" s="48"/>
      <c r="DU395" s="48"/>
      <c r="DW395" s="48"/>
      <c r="DY395" s="48"/>
      <c r="EA395" s="48"/>
      <c r="EB395" s="81"/>
      <c r="EC395" s="48"/>
      <c r="EE395" s="48"/>
      <c r="EG395" s="48"/>
      <c r="EH395" s="81"/>
      <c r="EI395" s="48"/>
      <c r="EJ395" s="48"/>
      <c r="EK395" s="48"/>
      <c r="EL395" s="48"/>
      <c r="EM395" s="48"/>
      <c r="EN395" s="48"/>
      <c r="EO395" s="48"/>
      <c r="EP395" s="48"/>
      <c r="EQ395" s="48"/>
      <c r="ER395" s="48"/>
      <c r="ES395" s="48"/>
      <c r="ET395" s="48"/>
      <c r="EU395" s="48"/>
      <c r="EV395" s="48"/>
      <c r="EW395" s="48"/>
      <c r="EX395" s="48"/>
      <c r="EY395" s="48"/>
      <c r="EZ395" s="48"/>
      <c r="FA395" s="48"/>
      <c r="FB395" s="48"/>
      <c r="FC395" s="48"/>
      <c r="FD395" s="48"/>
      <c r="FE395" s="48"/>
      <c r="FF395" s="48"/>
      <c r="FG395" s="48"/>
      <c r="FH395" s="48"/>
      <c r="FI395" s="48"/>
      <c r="FJ395" s="48"/>
      <c r="FK395" s="48"/>
      <c r="FL395" s="48"/>
      <c r="FM395" s="48"/>
      <c r="FN395" s="48"/>
      <c r="FO395" s="48"/>
      <c r="FP395" s="48"/>
      <c r="FQ395" s="48"/>
      <c r="FR395" s="48"/>
      <c r="FS395" s="48"/>
      <c r="FT395" s="48"/>
      <c r="FU395" s="48"/>
      <c r="FV395" s="48"/>
      <c r="FW395" s="48"/>
      <c r="FX395" s="48"/>
      <c r="FY395" s="48"/>
      <c r="FZ395" s="48"/>
      <c r="GA395" s="48"/>
      <c r="GB395" s="48"/>
      <c r="GC395" s="48"/>
      <c r="GD395" s="48"/>
      <c r="GE395" s="48"/>
      <c r="GF395" s="48"/>
      <c r="GG395" s="48"/>
      <c r="GH395" s="2"/>
      <c r="GI395" s="2"/>
      <c r="GJ395" s="2"/>
      <c r="GK395" s="2"/>
      <c r="GL395" s="2"/>
      <c r="GM395" s="2"/>
    </row>
    <row r="396" ht="15.75" customHeight="1">
      <c r="A396" s="1"/>
      <c r="F396" s="2"/>
      <c r="G396" s="48"/>
      <c r="N396" s="29"/>
      <c r="O396" s="30"/>
      <c r="P396" s="30"/>
      <c r="Q396" s="30"/>
      <c r="R396" s="30"/>
      <c r="S396" s="30"/>
      <c r="T396" s="30"/>
      <c r="U396" s="30"/>
      <c r="V396" s="30"/>
      <c r="W396" s="30"/>
      <c r="X396" s="30"/>
      <c r="Y396" s="30"/>
      <c r="Z396" s="30"/>
      <c r="AA396" s="30"/>
      <c r="AB396" s="30"/>
      <c r="AC396" s="30"/>
      <c r="AD396" s="30"/>
      <c r="AE396" s="30"/>
      <c r="AF396" s="30"/>
      <c r="AG396" s="30"/>
      <c r="AH396" s="33"/>
      <c r="AI396" s="29"/>
      <c r="AJ396" s="30"/>
      <c r="AK396" s="30"/>
      <c r="AL396" s="30"/>
      <c r="AM396" s="30"/>
      <c r="AN396" s="30"/>
      <c r="AO396" s="30"/>
      <c r="AP396" s="30"/>
      <c r="AQ396" s="30"/>
      <c r="AR396" s="30"/>
      <c r="AS396" s="30"/>
      <c r="AT396" s="30"/>
      <c r="AU396" s="30"/>
      <c r="AV396" s="30"/>
      <c r="AW396" s="30"/>
      <c r="AX396" s="30"/>
      <c r="AY396" s="30"/>
      <c r="AZ396" s="30"/>
      <c r="BA396" s="30"/>
      <c r="BB396" s="30"/>
      <c r="BC396" s="33"/>
      <c r="BD396" s="130"/>
      <c r="BE396" s="33"/>
      <c r="BF396" s="33"/>
      <c r="BG396" s="33"/>
      <c r="BH396" s="33"/>
      <c r="BI396" s="33"/>
      <c r="BJ396" s="33"/>
      <c r="BK396" s="33"/>
      <c r="BL396" s="33"/>
      <c r="BM396" s="33"/>
      <c r="BN396" s="33"/>
      <c r="BO396" s="33"/>
      <c r="BP396" s="33"/>
      <c r="BQ396" s="35"/>
      <c r="BR396" s="131"/>
      <c r="BS396" s="132"/>
      <c r="BT396" s="133"/>
      <c r="BU396" s="39"/>
      <c r="BV396" s="41"/>
      <c r="BW396" s="41"/>
      <c r="BX396" s="41"/>
      <c r="BY396" s="41"/>
      <c r="BZ396" s="41"/>
      <c r="CA396" s="104"/>
      <c r="CB396" s="104"/>
      <c r="CC396" s="104"/>
      <c r="CD396" s="104"/>
      <c r="CE396" s="104"/>
      <c r="CF396" s="104"/>
      <c r="CG396" s="104"/>
      <c r="CH396" s="104"/>
      <c r="CI396" s="104"/>
      <c r="CJ396" s="41"/>
      <c r="CK396" s="41"/>
      <c r="CL396" s="41"/>
      <c r="CM396" s="29"/>
      <c r="CN396" s="30"/>
      <c r="CQ396" s="81"/>
      <c r="CR396" s="81"/>
      <c r="CY396" s="126"/>
      <c r="CZ396" s="126"/>
      <c r="DB396" s="126"/>
      <c r="DC396" s="126"/>
      <c r="DE396" s="48"/>
      <c r="DG396" s="48"/>
      <c r="DI396" s="48"/>
      <c r="DK396" s="48"/>
      <c r="DM396" s="48"/>
      <c r="DO396" s="48"/>
      <c r="DQ396" s="48"/>
      <c r="DS396" s="48"/>
      <c r="DU396" s="48"/>
      <c r="DW396" s="48"/>
      <c r="DY396" s="48"/>
      <c r="EA396" s="48"/>
      <c r="EB396" s="81"/>
      <c r="EC396" s="48"/>
      <c r="EE396" s="48"/>
      <c r="EG396" s="48"/>
      <c r="EH396" s="81"/>
      <c r="EI396" s="48"/>
      <c r="EJ396" s="48"/>
      <c r="EK396" s="48"/>
      <c r="EL396" s="48"/>
      <c r="EM396" s="48"/>
      <c r="EN396" s="48"/>
      <c r="EO396" s="48"/>
      <c r="EP396" s="48"/>
      <c r="EQ396" s="48"/>
      <c r="ER396" s="48"/>
      <c r="ES396" s="48"/>
      <c r="ET396" s="48"/>
      <c r="EU396" s="48"/>
      <c r="EV396" s="48"/>
      <c r="EW396" s="48"/>
      <c r="EX396" s="48"/>
      <c r="EY396" s="48"/>
      <c r="EZ396" s="48"/>
      <c r="FA396" s="48"/>
      <c r="FB396" s="48"/>
      <c r="FC396" s="48"/>
      <c r="FD396" s="48"/>
      <c r="FE396" s="48"/>
      <c r="FF396" s="48"/>
      <c r="FG396" s="48"/>
      <c r="FH396" s="48"/>
      <c r="FI396" s="48"/>
      <c r="FJ396" s="48"/>
      <c r="FK396" s="48"/>
      <c r="FL396" s="48"/>
      <c r="FM396" s="48"/>
      <c r="FN396" s="48"/>
      <c r="FO396" s="48"/>
      <c r="FP396" s="48"/>
      <c r="FQ396" s="48"/>
      <c r="FR396" s="48"/>
      <c r="FS396" s="48"/>
      <c r="FT396" s="48"/>
      <c r="FU396" s="48"/>
      <c r="FV396" s="48"/>
      <c r="FW396" s="48"/>
      <c r="FX396" s="48"/>
      <c r="FY396" s="48"/>
      <c r="FZ396" s="48"/>
      <c r="GA396" s="48"/>
      <c r="GB396" s="48"/>
      <c r="GC396" s="48"/>
      <c r="GD396" s="48"/>
      <c r="GE396" s="48"/>
      <c r="GF396" s="48"/>
      <c r="GG396" s="48"/>
      <c r="GH396" s="2"/>
      <c r="GI396" s="2"/>
      <c r="GJ396" s="2"/>
      <c r="GK396" s="2"/>
      <c r="GL396" s="2"/>
      <c r="GM396" s="2"/>
    </row>
    <row r="397" ht="15.75" customHeight="1">
      <c r="A397" s="1"/>
      <c r="F397" s="2"/>
      <c r="G397" s="48"/>
      <c r="N397" s="29"/>
      <c r="O397" s="30"/>
      <c r="P397" s="30"/>
      <c r="Q397" s="30"/>
      <c r="R397" s="30"/>
      <c r="S397" s="30"/>
      <c r="T397" s="30"/>
      <c r="U397" s="30"/>
      <c r="V397" s="30"/>
      <c r="W397" s="30"/>
      <c r="X397" s="30"/>
      <c r="Y397" s="30"/>
      <c r="Z397" s="30"/>
      <c r="AA397" s="30"/>
      <c r="AB397" s="30"/>
      <c r="AC397" s="30"/>
      <c r="AD397" s="30"/>
      <c r="AE397" s="30"/>
      <c r="AF397" s="30"/>
      <c r="AG397" s="30"/>
      <c r="AH397" s="33"/>
      <c r="AI397" s="29"/>
      <c r="AJ397" s="30"/>
      <c r="AK397" s="30"/>
      <c r="AL397" s="30"/>
      <c r="AM397" s="30"/>
      <c r="AN397" s="30"/>
      <c r="AO397" s="30"/>
      <c r="AP397" s="30"/>
      <c r="AQ397" s="30"/>
      <c r="AR397" s="30"/>
      <c r="AS397" s="30"/>
      <c r="AT397" s="30"/>
      <c r="AU397" s="30"/>
      <c r="AV397" s="30"/>
      <c r="AW397" s="30"/>
      <c r="AX397" s="30"/>
      <c r="AY397" s="30"/>
      <c r="AZ397" s="30"/>
      <c r="BA397" s="30"/>
      <c r="BB397" s="30"/>
      <c r="BC397" s="33"/>
      <c r="BD397" s="130"/>
      <c r="BE397" s="33"/>
      <c r="BF397" s="33"/>
      <c r="BG397" s="33"/>
      <c r="BH397" s="33"/>
      <c r="BI397" s="33"/>
      <c r="BJ397" s="33"/>
      <c r="BK397" s="33"/>
      <c r="BL397" s="33"/>
      <c r="BM397" s="33"/>
      <c r="BN397" s="33"/>
      <c r="BO397" s="33"/>
      <c r="BP397" s="33"/>
      <c r="BQ397" s="35"/>
      <c r="BR397" s="131"/>
      <c r="BS397" s="132"/>
      <c r="BT397" s="133"/>
      <c r="BU397" s="39"/>
      <c r="BV397" s="41"/>
      <c r="BW397" s="41"/>
      <c r="BX397" s="41"/>
      <c r="BY397" s="41"/>
      <c r="BZ397" s="41"/>
      <c r="CA397" s="104"/>
      <c r="CB397" s="104"/>
      <c r="CC397" s="104"/>
      <c r="CD397" s="104"/>
      <c r="CE397" s="104"/>
      <c r="CF397" s="104"/>
      <c r="CG397" s="104"/>
      <c r="CH397" s="104"/>
      <c r="CI397" s="104"/>
      <c r="CJ397" s="41"/>
      <c r="CK397" s="41"/>
      <c r="CL397" s="41"/>
      <c r="CM397" s="29"/>
      <c r="CN397" s="30"/>
      <c r="CQ397" s="81"/>
      <c r="CR397" s="81"/>
      <c r="CY397" s="126"/>
      <c r="CZ397" s="126"/>
      <c r="DB397" s="126"/>
      <c r="DC397" s="126"/>
      <c r="DE397" s="48"/>
      <c r="DG397" s="48"/>
      <c r="DI397" s="48"/>
      <c r="DK397" s="48"/>
      <c r="DM397" s="48"/>
      <c r="DO397" s="48"/>
      <c r="DQ397" s="48"/>
      <c r="DS397" s="48"/>
      <c r="DU397" s="48"/>
      <c r="DW397" s="48"/>
      <c r="DY397" s="48"/>
      <c r="EA397" s="48"/>
      <c r="EB397" s="81"/>
      <c r="EC397" s="48"/>
      <c r="EE397" s="48"/>
      <c r="EG397" s="48"/>
      <c r="EH397" s="81"/>
      <c r="EI397" s="48"/>
      <c r="EJ397" s="48"/>
      <c r="EK397" s="48"/>
      <c r="EL397" s="48"/>
      <c r="EM397" s="48"/>
      <c r="EN397" s="48"/>
      <c r="EO397" s="48"/>
      <c r="EP397" s="48"/>
      <c r="EQ397" s="48"/>
      <c r="ER397" s="48"/>
      <c r="ES397" s="48"/>
      <c r="ET397" s="48"/>
      <c r="EU397" s="48"/>
      <c r="EV397" s="48"/>
      <c r="EW397" s="48"/>
      <c r="EX397" s="48"/>
      <c r="EY397" s="48"/>
      <c r="EZ397" s="48"/>
      <c r="FA397" s="48"/>
      <c r="FB397" s="48"/>
      <c r="FC397" s="48"/>
      <c r="FD397" s="48"/>
      <c r="FE397" s="48"/>
      <c r="FF397" s="48"/>
      <c r="FG397" s="48"/>
      <c r="FH397" s="48"/>
      <c r="FI397" s="48"/>
      <c r="FJ397" s="48"/>
      <c r="FK397" s="48"/>
      <c r="FL397" s="48"/>
      <c r="FM397" s="48"/>
      <c r="FN397" s="48"/>
      <c r="FO397" s="48"/>
      <c r="FP397" s="48"/>
      <c r="FQ397" s="48"/>
      <c r="FR397" s="48"/>
      <c r="FS397" s="48"/>
      <c r="FT397" s="48"/>
      <c r="FU397" s="48"/>
      <c r="FV397" s="48"/>
      <c r="FW397" s="48"/>
      <c r="FX397" s="48"/>
      <c r="FY397" s="48"/>
      <c r="FZ397" s="48"/>
      <c r="GA397" s="48"/>
      <c r="GB397" s="48"/>
      <c r="GC397" s="48"/>
      <c r="GD397" s="48"/>
      <c r="GE397" s="48"/>
      <c r="GF397" s="48"/>
      <c r="GG397" s="48"/>
      <c r="GH397" s="2"/>
      <c r="GI397" s="2"/>
      <c r="GJ397" s="2"/>
      <c r="GK397" s="2"/>
      <c r="GL397" s="2"/>
      <c r="GM397" s="2"/>
    </row>
    <row r="398" ht="15.75" customHeight="1">
      <c r="A398" s="1"/>
      <c r="F398" s="2"/>
      <c r="G398" s="48"/>
      <c r="N398" s="29"/>
      <c r="O398" s="30"/>
      <c r="P398" s="30"/>
      <c r="Q398" s="30"/>
      <c r="R398" s="30"/>
      <c r="S398" s="30"/>
      <c r="T398" s="30"/>
      <c r="U398" s="30"/>
      <c r="V398" s="30"/>
      <c r="W398" s="30"/>
      <c r="X398" s="30"/>
      <c r="Y398" s="30"/>
      <c r="Z398" s="30"/>
      <c r="AA398" s="30"/>
      <c r="AB398" s="30"/>
      <c r="AC398" s="30"/>
      <c r="AD398" s="30"/>
      <c r="AE398" s="30"/>
      <c r="AF398" s="30"/>
      <c r="AG398" s="30"/>
      <c r="AH398" s="33"/>
      <c r="AI398" s="29"/>
      <c r="AJ398" s="30"/>
      <c r="AK398" s="30"/>
      <c r="AL398" s="30"/>
      <c r="AM398" s="30"/>
      <c r="AN398" s="30"/>
      <c r="AO398" s="30"/>
      <c r="AP398" s="30"/>
      <c r="AQ398" s="30"/>
      <c r="AR398" s="30"/>
      <c r="AS398" s="30"/>
      <c r="AT398" s="30"/>
      <c r="AU398" s="30"/>
      <c r="AV398" s="30"/>
      <c r="AW398" s="30"/>
      <c r="AX398" s="30"/>
      <c r="AY398" s="30"/>
      <c r="AZ398" s="30"/>
      <c r="BA398" s="30"/>
      <c r="BB398" s="30"/>
      <c r="BC398" s="33"/>
      <c r="BD398" s="130"/>
      <c r="BE398" s="33"/>
      <c r="BF398" s="33"/>
      <c r="BG398" s="33"/>
      <c r="BH398" s="33"/>
      <c r="BI398" s="33"/>
      <c r="BJ398" s="33"/>
      <c r="BK398" s="33"/>
      <c r="BL398" s="33"/>
      <c r="BM398" s="33"/>
      <c r="BN398" s="33"/>
      <c r="BO398" s="33"/>
      <c r="BP398" s="33"/>
      <c r="BQ398" s="35"/>
      <c r="BR398" s="131"/>
      <c r="BS398" s="132"/>
      <c r="BT398" s="133"/>
      <c r="BU398" s="39"/>
      <c r="BV398" s="41"/>
      <c r="BW398" s="41"/>
      <c r="BX398" s="41"/>
      <c r="BY398" s="41"/>
      <c r="BZ398" s="41"/>
      <c r="CA398" s="104"/>
      <c r="CB398" s="104"/>
      <c r="CC398" s="104"/>
      <c r="CD398" s="104"/>
      <c r="CE398" s="104"/>
      <c r="CF398" s="104"/>
      <c r="CG398" s="104"/>
      <c r="CH398" s="104"/>
      <c r="CI398" s="104"/>
      <c r="CJ398" s="41"/>
      <c r="CK398" s="41"/>
      <c r="CL398" s="41"/>
      <c r="CM398" s="29"/>
      <c r="CN398" s="30"/>
      <c r="CQ398" s="81"/>
      <c r="CR398" s="81"/>
      <c r="CY398" s="126"/>
      <c r="CZ398" s="126"/>
      <c r="DB398" s="126"/>
      <c r="DC398" s="126"/>
      <c r="DE398" s="48"/>
      <c r="DG398" s="48"/>
      <c r="DI398" s="48"/>
      <c r="DK398" s="48"/>
      <c r="DM398" s="48"/>
      <c r="DO398" s="48"/>
      <c r="DQ398" s="48"/>
      <c r="DS398" s="48"/>
      <c r="DU398" s="48"/>
      <c r="DW398" s="48"/>
      <c r="DY398" s="48"/>
      <c r="EA398" s="48"/>
      <c r="EB398" s="81"/>
      <c r="EC398" s="48"/>
      <c r="EE398" s="48"/>
      <c r="EG398" s="48"/>
      <c r="EH398" s="81"/>
      <c r="EI398" s="48"/>
      <c r="EJ398" s="48"/>
      <c r="EK398" s="48"/>
      <c r="EL398" s="48"/>
      <c r="EM398" s="48"/>
      <c r="EN398" s="48"/>
      <c r="EO398" s="48"/>
      <c r="EP398" s="48"/>
      <c r="EQ398" s="48"/>
      <c r="ER398" s="48"/>
      <c r="ES398" s="48"/>
      <c r="ET398" s="48"/>
      <c r="EU398" s="48"/>
      <c r="EV398" s="48"/>
      <c r="EW398" s="48"/>
      <c r="EX398" s="48"/>
      <c r="EY398" s="48"/>
      <c r="EZ398" s="48"/>
      <c r="FA398" s="48"/>
      <c r="FB398" s="48"/>
      <c r="FC398" s="48"/>
      <c r="FD398" s="48"/>
      <c r="FE398" s="48"/>
      <c r="FF398" s="48"/>
      <c r="FG398" s="48"/>
      <c r="FH398" s="48"/>
      <c r="FI398" s="48"/>
      <c r="FJ398" s="48"/>
      <c r="FK398" s="48"/>
      <c r="FL398" s="48"/>
      <c r="FM398" s="48"/>
      <c r="FN398" s="48"/>
      <c r="FO398" s="48"/>
      <c r="FP398" s="48"/>
      <c r="FQ398" s="48"/>
      <c r="FR398" s="48"/>
      <c r="FS398" s="48"/>
      <c r="FT398" s="48"/>
      <c r="FU398" s="48"/>
      <c r="FV398" s="48"/>
      <c r="FW398" s="48"/>
      <c r="FX398" s="48"/>
      <c r="FY398" s="48"/>
      <c r="FZ398" s="48"/>
      <c r="GA398" s="48"/>
      <c r="GB398" s="48"/>
      <c r="GC398" s="48"/>
      <c r="GD398" s="48"/>
      <c r="GE398" s="48"/>
      <c r="GF398" s="48"/>
      <c r="GG398" s="48"/>
      <c r="GH398" s="2"/>
      <c r="GI398" s="2"/>
      <c r="GJ398" s="2"/>
      <c r="GK398" s="2"/>
      <c r="GL398" s="2"/>
      <c r="GM398" s="2"/>
    </row>
    <row r="399" ht="15.75" customHeight="1">
      <c r="A399" s="1"/>
      <c r="F399" s="2"/>
      <c r="G399" s="48"/>
      <c r="N399" s="29"/>
      <c r="O399" s="30"/>
      <c r="P399" s="30"/>
      <c r="Q399" s="30"/>
      <c r="R399" s="30"/>
      <c r="S399" s="30"/>
      <c r="T399" s="30"/>
      <c r="U399" s="30"/>
      <c r="V399" s="30"/>
      <c r="W399" s="30"/>
      <c r="X399" s="30"/>
      <c r="Y399" s="30"/>
      <c r="Z399" s="30"/>
      <c r="AA399" s="30"/>
      <c r="AB399" s="30"/>
      <c r="AC399" s="30"/>
      <c r="AD399" s="30"/>
      <c r="AE399" s="30"/>
      <c r="AF399" s="30"/>
      <c r="AG399" s="30"/>
      <c r="AH399" s="33"/>
      <c r="AI399" s="29"/>
      <c r="AJ399" s="30"/>
      <c r="AK399" s="30"/>
      <c r="AL399" s="30"/>
      <c r="AM399" s="30"/>
      <c r="AN399" s="30"/>
      <c r="AO399" s="30"/>
      <c r="AP399" s="30"/>
      <c r="AQ399" s="30"/>
      <c r="AR399" s="30"/>
      <c r="AS399" s="30"/>
      <c r="AT399" s="30"/>
      <c r="AU399" s="30"/>
      <c r="AV399" s="30"/>
      <c r="AW399" s="30"/>
      <c r="AX399" s="30"/>
      <c r="AY399" s="30"/>
      <c r="AZ399" s="30"/>
      <c r="BA399" s="30"/>
      <c r="BB399" s="30"/>
      <c r="BC399" s="33"/>
      <c r="BD399" s="130"/>
      <c r="BE399" s="33"/>
      <c r="BF399" s="33"/>
      <c r="BG399" s="33"/>
      <c r="BH399" s="33"/>
      <c r="BI399" s="33"/>
      <c r="BJ399" s="33"/>
      <c r="BK399" s="33"/>
      <c r="BL399" s="33"/>
      <c r="BM399" s="33"/>
      <c r="BN399" s="33"/>
      <c r="BO399" s="33"/>
      <c r="BP399" s="33"/>
      <c r="BQ399" s="35"/>
      <c r="BR399" s="131"/>
      <c r="BS399" s="132"/>
      <c r="BT399" s="133"/>
      <c r="BU399" s="39"/>
      <c r="BV399" s="41"/>
      <c r="BW399" s="41"/>
      <c r="BX399" s="41"/>
      <c r="BY399" s="41"/>
      <c r="BZ399" s="41"/>
      <c r="CA399" s="104"/>
      <c r="CB399" s="104"/>
      <c r="CC399" s="104"/>
      <c r="CD399" s="104"/>
      <c r="CE399" s="104"/>
      <c r="CF399" s="104"/>
      <c r="CG399" s="104"/>
      <c r="CH399" s="104"/>
      <c r="CI399" s="104"/>
      <c r="CJ399" s="41"/>
      <c r="CK399" s="41"/>
      <c r="CL399" s="41"/>
      <c r="CM399" s="29"/>
      <c r="CN399" s="30"/>
      <c r="CQ399" s="81"/>
      <c r="CR399" s="81"/>
      <c r="CY399" s="126"/>
      <c r="CZ399" s="126"/>
      <c r="DB399" s="126"/>
      <c r="DC399" s="126"/>
      <c r="DE399" s="48"/>
      <c r="DG399" s="48"/>
      <c r="DI399" s="48"/>
      <c r="DK399" s="48"/>
      <c r="DM399" s="48"/>
      <c r="DO399" s="48"/>
      <c r="DQ399" s="48"/>
      <c r="DS399" s="48"/>
      <c r="DU399" s="48"/>
      <c r="DW399" s="48"/>
      <c r="DY399" s="48"/>
      <c r="EA399" s="48"/>
      <c r="EB399" s="81"/>
      <c r="EC399" s="48"/>
      <c r="EE399" s="48"/>
      <c r="EG399" s="48"/>
      <c r="EH399" s="81"/>
      <c r="EI399" s="48"/>
      <c r="EJ399" s="48"/>
      <c r="EK399" s="48"/>
      <c r="EL399" s="48"/>
      <c r="EM399" s="48"/>
      <c r="EN399" s="48"/>
      <c r="EO399" s="48"/>
      <c r="EP399" s="48"/>
      <c r="EQ399" s="48"/>
      <c r="ER399" s="48"/>
      <c r="ES399" s="48"/>
      <c r="ET399" s="48"/>
      <c r="EU399" s="48"/>
      <c r="EV399" s="48"/>
      <c r="EW399" s="48"/>
      <c r="EX399" s="48"/>
      <c r="EY399" s="48"/>
      <c r="EZ399" s="48"/>
      <c r="FA399" s="48"/>
      <c r="FB399" s="48"/>
      <c r="FC399" s="48"/>
      <c r="FD399" s="48"/>
      <c r="FE399" s="48"/>
      <c r="FF399" s="48"/>
      <c r="FG399" s="48"/>
      <c r="FH399" s="48"/>
      <c r="FI399" s="48"/>
      <c r="FJ399" s="48"/>
      <c r="FK399" s="48"/>
      <c r="FL399" s="48"/>
      <c r="FM399" s="48"/>
      <c r="FN399" s="48"/>
      <c r="FO399" s="48"/>
      <c r="FP399" s="48"/>
      <c r="FQ399" s="48"/>
      <c r="FR399" s="48"/>
      <c r="FS399" s="48"/>
      <c r="FT399" s="48"/>
      <c r="FU399" s="48"/>
      <c r="FV399" s="48"/>
      <c r="FW399" s="48"/>
      <c r="FX399" s="48"/>
      <c r="FY399" s="48"/>
      <c r="FZ399" s="48"/>
      <c r="GA399" s="48"/>
      <c r="GB399" s="48"/>
      <c r="GC399" s="48"/>
      <c r="GD399" s="48"/>
      <c r="GE399" s="48"/>
      <c r="GF399" s="48"/>
      <c r="GG399" s="48"/>
      <c r="GH399" s="2"/>
      <c r="GI399" s="2"/>
      <c r="GJ399" s="2"/>
      <c r="GK399" s="2"/>
      <c r="GL399" s="2"/>
      <c r="GM399" s="2"/>
    </row>
    <row r="400" ht="15.75" customHeight="1">
      <c r="A400" s="1"/>
      <c r="F400" s="2"/>
      <c r="G400" s="48"/>
      <c r="N400" s="29"/>
      <c r="O400" s="30"/>
      <c r="P400" s="30"/>
      <c r="Q400" s="30"/>
      <c r="R400" s="30"/>
      <c r="S400" s="30"/>
      <c r="T400" s="30"/>
      <c r="U400" s="30"/>
      <c r="V400" s="30"/>
      <c r="W400" s="30"/>
      <c r="X400" s="30"/>
      <c r="Y400" s="30"/>
      <c r="Z400" s="30"/>
      <c r="AA400" s="30"/>
      <c r="AB400" s="30"/>
      <c r="AC400" s="30"/>
      <c r="AD400" s="30"/>
      <c r="AE400" s="30"/>
      <c r="AF400" s="30"/>
      <c r="AG400" s="30"/>
      <c r="AH400" s="33"/>
      <c r="AI400" s="29"/>
      <c r="AJ400" s="30"/>
      <c r="AK400" s="30"/>
      <c r="AL400" s="30"/>
      <c r="AM400" s="30"/>
      <c r="AN400" s="30"/>
      <c r="AO400" s="30"/>
      <c r="AP400" s="30"/>
      <c r="AQ400" s="30"/>
      <c r="AR400" s="30"/>
      <c r="AS400" s="30"/>
      <c r="AT400" s="30"/>
      <c r="AU400" s="30"/>
      <c r="AV400" s="30"/>
      <c r="AW400" s="30"/>
      <c r="AX400" s="30"/>
      <c r="AY400" s="30"/>
      <c r="AZ400" s="30"/>
      <c r="BA400" s="30"/>
      <c r="BB400" s="30"/>
      <c r="BC400" s="33"/>
      <c r="BD400" s="130"/>
      <c r="BE400" s="33"/>
      <c r="BF400" s="33"/>
      <c r="BG400" s="33"/>
      <c r="BH400" s="33"/>
      <c r="BI400" s="33"/>
      <c r="BJ400" s="33"/>
      <c r="BK400" s="33"/>
      <c r="BL400" s="33"/>
      <c r="BM400" s="33"/>
      <c r="BN400" s="33"/>
      <c r="BO400" s="33"/>
      <c r="BP400" s="33"/>
      <c r="BQ400" s="35"/>
      <c r="BR400" s="131"/>
      <c r="BS400" s="132"/>
      <c r="BT400" s="133"/>
      <c r="BU400" s="39"/>
      <c r="BV400" s="41"/>
      <c r="BW400" s="41"/>
      <c r="BX400" s="41"/>
      <c r="BY400" s="41"/>
      <c r="BZ400" s="41"/>
      <c r="CA400" s="104"/>
      <c r="CB400" s="104"/>
      <c r="CC400" s="104"/>
      <c r="CD400" s="104"/>
      <c r="CE400" s="104"/>
      <c r="CF400" s="104"/>
      <c r="CG400" s="104"/>
      <c r="CH400" s="104"/>
      <c r="CI400" s="104"/>
      <c r="CJ400" s="41"/>
      <c r="CK400" s="41"/>
      <c r="CL400" s="41"/>
      <c r="CM400" s="29"/>
      <c r="CN400" s="30"/>
      <c r="CQ400" s="81"/>
      <c r="CR400" s="81"/>
      <c r="CY400" s="126"/>
      <c r="CZ400" s="126"/>
      <c r="DB400" s="126"/>
      <c r="DC400" s="126"/>
      <c r="DE400" s="48"/>
      <c r="DG400" s="48"/>
      <c r="DI400" s="48"/>
      <c r="DK400" s="48"/>
      <c r="DM400" s="48"/>
      <c r="DO400" s="48"/>
      <c r="DQ400" s="48"/>
      <c r="DS400" s="48"/>
      <c r="DU400" s="48"/>
      <c r="DW400" s="48"/>
      <c r="DY400" s="48"/>
      <c r="EA400" s="48"/>
      <c r="EB400" s="81"/>
      <c r="EC400" s="48"/>
      <c r="EE400" s="48"/>
      <c r="EG400" s="48"/>
      <c r="EH400" s="81"/>
      <c r="EI400" s="48"/>
      <c r="EJ400" s="48"/>
      <c r="EK400" s="48"/>
      <c r="EL400" s="48"/>
      <c r="EM400" s="48"/>
      <c r="EN400" s="48"/>
      <c r="EO400" s="48"/>
      <c r="EP400" s="48"/>
      <c r="EQ400" s="48"/>
      <c r="ER400" s="48"/>
      <c r="ES400" s="48"/>
      <c r="ET400" s="48"/>
      <c r="EU400" s="48"/>
      <c r="EV400" s="48"/>
      <c r="EW400" s="48"/>
      <c r="EX400" s="48"/>
      <c r="EY400" s="48"/>
      <c r="EZ400" s="48"/>
      <c r="FA400" s="48"/>
      <c r="FB400" s="48"/>
      <c r="FC400" s="48"/>
      <c r="FD400" s="48"/>
      <c r="FE400" s="48"/>
      <c r="FF400" s="48"/>
      <c r="FG400" s="48"/>
      <c r="FH400" s="48"/>
      <c r="FI400" s="48"/>
      <c r="FJ400" s="48"/>
      <c r="FK400" s="48"/>
      <c r="FL400" s="48"/>
      <c r="FM400" s="48"/>
      <c r="FN400" s="48"/>
      <c r="FO400" s="48"/>
      <c r="FP400" s="48"/>
      <c r="FQ400" s="48"/>
      <c r="FR400" s="48"/>
      <c r="FS400" s="48"/>
      <c r="FT400" s="48"/>
      <c r="FU400" s="48"/>
      <c r="FV400" s="48"/>
      <c r="FW400" s="48"/>
      <c r="FX400" s="48"/>
      <c r="FY400" s="48"/>
      <c r="FZ400" s="48"/>
      <c r="GA400" s="48"/>
      <c r="GB400" s="48"/>
      <c r="GC400" s="48"/>
      <c r="GD400" s="48"/>
      <c r="GE400" s="48"/>
      <c r="GF400" s="48"/>
      <c r="GG400" s="48"/>
      <c r="GH400" s="2"/>
      <c r="GI400" s="2"/>
      <c r="GJ400" s="2"/>
      <c r="GK400" s="2"/>
      <c r="GL400" s="2"/>
      <c r="GM400" s="2"/>
    </row>
    <row r="401" ht="15.75" customHeight="1">
      <c r="A401" s="1"/>
      <c r="F401" s="2"/>
      <c r="G401" s="48"/>
      <c r="N401" s="29"/>
      <c r="O401" s="30"/>
      <c r="P401" s="30"/>
      <c r="Q401" s="30"/>
      <c r="R401" s="30"/>
      <c r="S401" s="30"/>
      <c r="T401" s="30"/>
      <c r="U401" s="30"/>
      <c r="V401" s="30"/>
      <c r="W401" s="30"/>
      <c r="X401" s="30"/>
      <c r="Y401" s="30"/>
      <c r="Z401" s="30"/>
      <c r="AA401" s="30"/>
      <c r="AB401" s="30"/>
      <c r="AC401" s="30"/>
      <c r="AD401" s="30"/>
      <c r="AE401" s="30"/>
      <c r="AF401" s="30"/>
      <c r="AG401" s="30"/>
      <c r="AH401" s="33"/>
      <c r="AI401" s="29"/>
      <c r="AJ401" s="30"/>
      <c r="AK401" s="30"/>
      <c r="AL401" s="30"/>
      <c r="AM401" s="30"/>
      <c r="AN401" s="30"/>
      <c r="AO401" s="30"/>
      <c r="AP401" s="30"/>
      <c r="AQ401" s="30"/>
      <c r="AR401" s="30"/>
      <c r="AS401" s="30"/>
      <c r="AT401" s="30"/>
      <c r="AU401" s="30"/>
      <c r="AV401" s="30"/>
      <c r="AW401" s="30"/>
      <c r="AX401" s="30"/>
      <c r="AY401" s="30"/>
      <c r="AZ401" s="30"/>
      <c r="BA401" s="30"/>
      <c r="BB401" s="30"/>
      <c r="BC401" s="33"/>
      <c r="BD401" s="130"/>
      <c r="BE401" s="33"/>
      <c r="BF401" s="33"/>
      <c r="BG401" s="33"/>
      <c r="BH401" s="33"/>
      <c r="BI401" s="33"/>
      <c r="BJ401" s="33"/>
      <c r="BK401" s="33"/>
      <c r="BL401" s="33"/>
      <c r="BM401" s="33"/>
      <c r="BN401" s="33"/>
      <c r="BO401" s="33"/>
      <c r="BP401" s="33"/>
      <c r="BQ401" s="35"/>
      <c r="BR401" s="131"/>
      <c r="BS401" s="132"/>
      <c r="BT401" s="133"/>
      <c r="BU401" s="39"/>
      <c r="BV401" s="41"/>
      <c r="BW401" s="41"/>
      <c r="BX401" s="41"/>
      <c r="BY401" s="41"/>
      <c r="BZ401" s="41"/>
      <c r="CA401" s="104"/>
      <c r="CB401" s="104"/>
      <c r="CC401" s="104"/>
      <c r="CD401" s="104"/>
      <c r="CE401" s="104"/>
      <c r="CF401" s="104"/>
      <c r="CG401" s="104"/>
      <c r="CH401" s="104"/>
      <c r="CI401" s="104"/>
      <c r="CJ401" s="41"/>
      <c r="CK401" s="41"/>
      <c r="CL401" s="41"/>
      <c r="CM401" s="29"/>
      <c r="CN401" s="30"/>
      <c r="CQ401" s="81"/>
      <c r="CR401" s="81"/>
      <c r="CY401" s="126"/>
      <c r="CZ401" s="126"/>
      <c r="DB401" s="126"/>
      <c r="DC401" s="126"/>
      <c r="DE401" s="48"/>
      <c r="DG401" s="48"/>
      <c r="DI401" s="48"/>
      <c r="DK401" s="48"/>
      <c r="DM401" s="48"/>
      <c r="DO401" s="48"/>
      <c r="DQ401" s="48"/>
      <c r="DS401" s="48"/>
      <c r="DU401" s="48"/>
      <c r="DW401" s="48"/>
      <c r="DY401" s="48"/>
      <c r="EA401" s="48"/>
      <c r="EB401" s="81"/>
      <c r="EC401" s="48"/>
      <c r="EE401" s="48"/>
      <c r="EG401" s="48"/>
      <c r="EH401" s="81"/>
      <c r="EI401" s="48"/>
      <c r="EJ401" s="48"/>
      <c r="EK401" s="48"/>
      <c r="EL401" s="48"/>
      <c r="EM401" s="48"/>
      <c r="EN401" s="48"/>
      <c r="EO401" s="48"/>
      <c r="EP401" s="48"/>
      <c r="EQ401" s="48"/>
      <c r="ER401" s="48"/>
      <c r="ES401" s="48"/>
      <c r="ET401" s="48"/>
      <c r="EU401" s="48"/>
      <c r="EV401" s="48"/>
      <c r="EW401" s="48"/>
      <c r="EX401" s="48"/>
      <c r="EY401" s="48"/>
      <c r="EZ401" s="48"/>
      <c r="FA401" s="48"/>
      <c r="FB401" s="48"/>
      <c r="FC401" s="48"/>
      <c r="FD401" s="48"/>
      <c r="FE401" s="48"/>
      <c r="FF401" s="48"/>
      <c r="FG401" s="48"/>
      <c r="FH401" s="48"/>
      <c r="FI401" s="48"/>
      <c r="FJ401" s="48"/>
      <c r="FK401" s="48"/>
      <c r="FL401" s="48"/>
      <c r="FM401" s="48"/>
      <c r="FN401" s="48"/>
      <c r="FO401" s="48"/>
      <c r="FP401" s="48"/>
      <c r="FQ401" s="48"/>
      <c r="FR401" s="48"/>
      <c r="FS401" s="48"/>
      <c r="FT401" s="48"/>
      <c r="FU401" s="48"/>
      <c r="FV401" s="48"/>
      <c r="FW401" s="48"/>
      <c r="FX401" s="48"/>
      <c r="FY401" s="48"/>
      <c r="FZ401" s="48"/>
      <c r="GA401" s="48"/>
      <c r="GB401" s="48"/>
      <c r="GC401" s="48"/>
      <c r="GD401" s="48"/>
      <c r="GE401" s="48"/>
      <c r="GF401" s="48"/>
      <c r="GG401" s="48"/>
      <c r="GH401" s="2"/>
      <c r="GI401" s="2"/>
      <c r="GJ401" s="2"/>
      <c r="GK401" s="2"/>
      <c r="GL401" s="2"/>
      <c r="GM401" s="2"/>
    </row>
    <row r="402" ht="15.75" customHeight="1">
      <c r="A402" s="1"/>
      <c r="F402" s="2"/>
      <c r="G402" s="48"/>
      <c r="N402" s="29"/>
      <c r="O402" s="30"/>
      <c r="P402" s="30"/>
      <c r="Q402" s="30"/>
      <c r="R402" s="30"/>
      <c r="S402" s="30"/>
      <c r="T402" s="30"/>
      <c r="U402" s="30"/>
      <c r="V402" s="30"/>
      <c r="W402" s="30"/>
      <c r="X402" s="30"/>
      <c r="Y402" s="30"/>
      <c r="Z402" s="30"/>
      <c r="AA402" s="30"/>
      <c r="AB402" s="30"/>
      <c r="AC402" s="30"/>
      <c r="AD402" s="30"/>
      <c r="AE402" s="30"/>
      <c r="AF402" s="30"/>
      <c r="AG402" s="30"/>
      <c r="AH402" s="33"/>
      <c r="AI402" s="29"/>
      <c r="AJ402" s="30"/>
      <c r="AK402" s="30"/>
      <c r="AL402" s="30"/>
      <c r="AM402" s="30"/>
      <c r="AN402" s="30"/>
      <c r="AO402" s="30"/>
      <c r="AP402" s="30"/>
      <c r="AQ402" s="30"/>
      <c r="AR402" s="30"/>
      <c r="AS402" s="30"/>
      <c r="AT402" s="30"/>
      <c r="AU402" s="30"/>
      <c r="AV402" s="30"/>
      <c r="AW402" s="30"/>
      <c r="AX402" s="30"/>
      <c r="AY402" s="30"/>
      <c r="AZ402" s="30"/>
      <c r="BA402" s="30"/>
      <c r="BB402" s="30"/>
      <c r="BC402" s="33"/>
      <c r="BD402" s="130"/>
      <c r="BE402" s="33"/>
      <c r="BF402" s="33"/>
      <c r="BG402" s="33"/>
      <c r="BH402" s="33"/>
      <c r="BI402" s="33"/>
      <c r="BJ402" s="33"/>
      <c r="BK402" s="33"/>
      <c r="BL402" s="33"/>
      <c r="BM402" s="33"/>
      <c r="BN402" s="33"/>
      <c r="BO402" s="33"/>
      <c r="BP402" s="33"/>
      <c r="BQ402" s="35"/>
      <c r="BR402" s="131"/>
      <c r="BS402" s="132"/>
      <c r="BT402" s="133"/>
      <c r="BU402" s="39"/>
      <c r="BV402" s="41"/>
      <c r="BW402" s="41"/>
      <c r="BX402" s="41"/>
      <c r="BY402" s="41"/>
      <c r="BZ402" s="41"/>
      <c r="CA402" s="104"/>
      <c r="CB402" s="104"/>
      <c r="CC402" s="104"/>
      <c r="CD402" s="104"/>
      <c r="CE402" s="104"/>
      <c r="CF402" s="104"/>
      <c r="CG402" s="104"/>
      <c r="CH402" s="104"/>
      <c r="CI402" s="104"/>
      <c r="CJ402" s="41"/>
      <c r="CK402" s="41"/>
      <c r="CL402" s="41"/>
      <c r="CM402" s="29"/>
      <c r="CN402" s="30"/>
      <c r="CQ402" s="81"/>
      <c r="CR402" s="81"/>
      <c r="CY402" s="126"/>
      <c r="CZ402" s="126"/>
      <c r="DB402" s="126"/>
      <c r="DC402" s="126"/>
      <c r="DE402" s="48"/>
      <c r="DG402" s="48"/>
      <c r="DI402" s="48"/>
      <c r="DK402" s="48"/>
      <c r="DM402" s="48"/>
      <c r="DO402" s="48"/>
      <c r="DQ402" s="48"/>
      <c r="DS402" s="48"/>
      <c r="DU402" s="48"/>
      <c r="DW402" s="48"/>
      <c r="DY402" s="48"/>
      <c r="EA402" s="48"/>
      <c r="EB402" s="81"/>
      <c r="EC402" s="48"/>
      <c r="EE402" s="48"/>
      <c r="EG402" s="48"/>
      <c r="EH402" s="81"/>
      <c r="EI402" s="48"/>
      <c r="EJ402" s="48"/>
      <c r="EK402" s="48"/>
      <c r="EL402" s="48"/>
      <c r="EM402" s="48"/>
      <c r="EN402" s="48"/>
      <c r="EO402" s="48"/>
      <c r="EP402" s="48"/>
      <c r="EQ402" s="48"/>
      <c r="ER402" s="48"/>
      <c r="ES402" s="48"/>
      <c r="ET402" s="48"/>
      <c r="EU402" s="48"/>
      <c r="EV402" s="48"/>
      <c r="EW402" s="48"/>
      <c r="EX402" s="48"/>
      <c r="EY402" s="48"/>
      <c r="EZ402" s="48"/>
      <c r="FA402" s="48"/>
      <c r="FB402" s="48"/>
      <c r="FC402" s="48"/>
      <c r="FD402" s="48"/>
      <c r="FE402" s="48"/>
      <c r="FF402" s="48"/>
      <c r="FG402" s="48"/>
      <c r="FH402" s="48"/>
      <c r="FI402" s="48"/>
      <c r="FJ402" s="48"/>
      <c r="FK402" s="48"/>
      <c r="FL402" s="48"/>
      <c r="FM402" s="48"/>
      <c r="FN402" s="48"/>
      <c r="FO402" s="48"/>
      <c r="FP402" s="48"/>
      <c r="FQ402" s="48"/>
      <c r="FR402" s="48"/>
      <c r="FS402" s="48"/>
      <c r="FT402" s="48"/>
      <c r="FU402" s="48"/>
      <c r="FV402" s="48"/>
      <c r="FW402" s="48"/>
      <c r="FX402" s="48"/>
      <c r="FY402" s="48"/>
      <c r="FZ402" s="48"/>
      <c r="GA402" s="48"/>
      <c r="GB402" s="48"/>
      <c r="GC402" s="48"/>
      <c r="GD402" s="48"/>
      <c r="GE402" s="48"/>
      <c r="GF402" s="48"/>
      <c r="GG402" s="48"/>
      <c r="GH402" s="2"/>
      <c r="GI402" s="2"/>
      <c r="GJ402" s="2"/>
      <c r="GK402" s="2"/>
      <c r="GL402" s="2"/>
      <c r="GM402" s="2"/>
    </row>
    <row r="403" ht="15.75" customHeight="1">
      <c r="A403" s="1"/>
      <c r="F403" s="2"/>
      <c r="G403" s="48"/>
      <c r="N403" s="29"/>
      <c r="O403" s="30"/>
      <c r="P403" s="30"/>
      <c r="Q403" s="30"/>
      <c r="R403" s="30"/>
      <c r="S403" s="30"/>
      <c r="T403" s="30"/>
      <c r="U403" s="30"/>
      <c r="V403" s="30"/>
      <c r="W403" s="30"/>
      <c r="X403" s="30"/>
      <c r="Y403" s="30"/>
      <c r="Z403" s="30"/>
      <c r="AA403" s="30"/>
      <c r="AB403" s="30"/>
      <c r="AC403" s="30"/>
      <c r="AD403" s="30"/>
      <c r="AE403" s="30"/>
      <c r="AF403" s="30"/>
      <c r="AG403" s="30"/>
      <c r="AH403" s="33"/>
      <c r="AI403" s="29"/>
      <c r="AJ403" s="30"/>
      <c r="AK403" s="30"/>
      <c r="AL403" s="30"/>
      <c r="AM403" s="30"/>
      <c r="AN403" s="30"/>
      <c r="AO403" s="30"/>
      <c r="AP403" s="30"/>
      <c r="AQ403" s="30"/>
      <c r="AR403" s="30"/>
      <c r="AS403" s="30"/>
      <c r="AT403" s="30"/>
      <c r="AU403" s="30"/>
      <c r="AV403" s="30"/>
      <c r="AW403" s="30"/>
      <c r="AX403" s="30"/>
      <c r="AY403" s="30"/>
      <c r="AZ403" s="30"/>
      <c r="BA403" s="30"/>
      <c r="BB403" s="30"/>
      <c r="BC403" s="33"/>
      <c r="BD403" s="130"/>
      <c r="BE403" s="33"/>
      <c r="BF403" s="33"/>
      <c r="BG403" s="33"/>
      <c r="BH403" s="33"/>
      <c r="BI403" s="33"/>
      <c r="BJ403" s="33"/>
      <c r="BK403" s="33"/>
      <c r="BL403" s="33"/>
      <c r="BM403" s="33"/>
      <c r="BN403" s="33"/>
      <c r="BO403" s="33"/>
      <c r="BP403" s="33"/>
      <c r="BQ403" s="35"/>
      <c r="BR403" s="131"/>
      <c r="BS403" s="132"/>
      <c r="BT403" s="133"/>
      <c r="BU403" s="39"/>
      <c r="BV403" s="41"/>
      <c r="BW403" s="41"/>
      <c r="BX403" s="41"/>
      <c r="BY403" s="41"/>
      <c r="BZ403" s="41"/>
      <c r="CA403" s="104"/>
      <c r="CB403" s="104"/>
      <c r="CC403" s="104"/>
      <c r="CD403" s="104"/>
      <c r="CE403" s="104"/>
      <c r="CF403" s="104"/>
      <c r="CG403" s="104"/>
      <c r="CH403" s="104"/>
      <c r="CI403" s="104"/>
      <c r="CJ403" s="41"/>
      <c r="CK403" s="41"/>
      <c r="CL403" s="41"/>
      <c r="CM403" s="29"/>
      <c r="CN403" s="30"/>
      <c r="CQ403" s="81"/>
      <c r="CR403" s="81"/>
      <c r="CY403" s="126"/>
      <c r="CZ403" s="126"/>
      <c r="DB403" s="126"/>
      <c r="DC403" s="126"/>
      <c r="DE403" s="48"/>
      <c r="DG403" s="48"/>
      <c r="DI403" s="48"/>
      <c r="DK403" s="48"/>
      <c r="DM403" s="48"/>
      <c r="DO403" s="48"/>
      <c r="DQ403" s="48"/>
      <c r="DS403" s="48"/>
      <c r="DU403" s="48"/>
      <c r="DW403" s="48"/>
      <c r="DY403" s="48"/>
      <c r="EA403" s="48"/>
      <c r="EB403" s="81"/>
      <c r="EC403" s="48"/>
      <c r="EE403" s="48"/>
      <c r="EG403" s="48"/>
      <c r="EH403" s="81"/>
      <c r="EI403" s="48"/>
      <c r="EJ403" s="48"/>
      <c r="EK403" s="48"/>
      <c r="EL403" s="48"/>
      <c r="EM403" s="48"/>
      <c r="EN403" s="48"/>
      <c r="EO403" s="48"/>
      <c r="EP403" s="48"/>
      <c r="EQ403" s="48"/>
      <c r="ER403" s="48"/>
      <c r="ES403" s="48"/>
      <c r="ET403" s="48"/>
      <c r="EU403" s="48"/>
      <c r="EV403" s="48"/>
      <c r="EW403" s="48"/>
      <c r="EX403" s="48"/>
      <c r="EY403" s="48"/>
      <c r="EZ403" s="48"/>
      <c r="FA403" s="48"/>
      <c r="FB403" s="48"/>
      <c r="FC403" s="48"/>
      <c r="FD403" s="48"/>
      <c r="FE403" s="48"/>
      <c r="FF403" s="48"/>
      <c r="FG403" s="48"/>
      <c r="FH403" s="48"/>
      <c r="FI403" s="48"/>
      <c r="FJ403" s="48"/>
      <c r="FK403" s="48"/>
      <c r="FL403" s="48"/>
      <c r="FM403" s="48"/>
      <c r="FN403" s="48"/>
      <c r="FO403" s="48"/>
      <c r="FP403" s="48"/>
      <c r="FQ403" s="48"/>
      <c r="FR403" s="48"/>
      <c r="FS403" s="48"/>
      <c r="FT403" s="48"/>
      <c r="FU403" s="48"/>
      <c r="FV403" s="48"/>
      <c r="FW403" s="48"/>
      <c r="FX403" s="48"/>
      <c r="FY403" s="48"/>
      <c r="FZ403" s="48"/>
      <c r="GA403" s="48"/>
      <c r="GB403" s="48"/>
      <c r="GC403" s="48"/>
      <c r="GD403" s="48"/>
      <c r="GE403" s="48"/>
      <c r="GF403" s="48"/>
      <c r="GG403" s="48"/>
      <c r="GH403" s="2"/>
      <c r="GI403" s="2"/>
      <c r="GJ403" s="2"/>
      <c r="GK403" s="2"/>
      <c r="GL403" s="2"/>
      <c r="GM403" s="2"/>
    </row>
    <row r="404" ht="15.75" customHeight="1">
      <c r="A404" s="1"/>
      <c r="F404" s="2"/>
      <c r="G404" s="48"/>
      <c r="N404" s="29"/>
      <c r="O404" s="30"/>
      <c r="P404" s="30"/>
      <c r="Q404" s="30"/>
      <c r="R404" s="30"/>
      <c r="S404" s="30"/>
      <c r="T404" s="30"/>
      <c r="U404" s="30"/>
      <c r="V404" s="30"/>
      <c r="W404" s="30"/>
      <c r="X404" s="30"/>
      <c r="Y404" s="30"/>
      <c r="Z404" s="30"/>
      <c r="AA404" s="30"/>
      <c r="AB404" s="30"/>
      <c r="AC404" s="30"/>
      <c r="AD404" s="30"/>
      <c r="AE404" s="30"/>
      <c r="AF404" s="30"/>
      <c r="AG404" s="30"/>
      <c r="AH404" s="33"/>
      <c r="AI404" s="29"/>
      <c r="AJ404" s="30"/>
      <c r="AK404" s="30"/>
      <c r="AL404" s="30"/>
      <c r="AM404" s="30"/>
      <c r="AN404" s="30"/>
      <c r="AO404" s="30"/>
      <c r="AP404" s="30"/>
      <c r="AQ404" s="30"/>
      <c r="AR404" s="30"/>
      <c r="AS404" s="30"/>
      <c r="AT404" s="30"/>
      <c r="AU404" s="30"/>
      <c r="AV404" s="30"/>
      <c r="AW404" s="30"/>
      <c r="AX404" s="30"/>
      <c r="AY404" s="30"/>
      <c r="AZ404" s="30"/>
      <c r="BA404" s="30"/>
      <c r="BB404" s="30"/>
      <c r="BC404" s="33"/>
      <c r="BD404" s="130"/>
      <c r="BE404" s="33"/>
      <c r="BF404" s="33"/>
      <c r="BG404" s="33"/>
      <c r="BH404" s="33"/>
      <c r="BI404" s="33"/>
      <c r="BJ404" s="33"/>
      <c r="BK404" s="33"/>
      <c r="BL404" s="33"/>
      <c r="BM404" s="33"/>
      <c r="BN404" s="33"/>
      <c r="BO404" s="33"/>
      <c r="BP404" s="33"/>
      <c r="BQ404" s="35"/>
      <c r="BR404" s="131"/>
      <c r="BS404" s="132"/>
      <c r="BT404" s="133"/>
      <c r="BU404" s="39"/>
      <c r="BV404" s="41"/>
      <c r="BW404" s="41"/>
      <c r="BX404" s="41"/>
      <c r="BY404" s="41"/>
      <c r="BZ404" s="41"/>
      <c r="CA404" s="104"/>
      <c r="CB404" s="104"/>
      <c r="CC404" s="104"/>
      <c r="CD404" s="104"/>
      <c r="CE404" s="104"/>
      <c r="CF404" s="104"/>
      <c r="CG404" s="104"/>
      <c r="CH404" s="104"/>
      <c r="CI404" s="104"/>
      <c r="CJ404" s="41"/>
      <c r="CK404" s="41"/>
      <c r="CL404" s="41"/>
      <c r="CM404" s="29"/>
      <c r="CN404" s="30"/>
      <c r="CQ404" s="81"/>
      <c r="CR404" s="81"/>
      <c r="CY404" s="126"/>
      <c r="CZ404" s="126"/>
      <c r="DB404" s="126"/>
      <c r="DC404" s="126"/>
      <c r="DE404" s="48"/>
      <c r="DG404" s="48"/>
      <c r="DI404" s="48"/>
      <c r="DK404" s="48"/>
      <c r="DM404" s="48"/>
      <c r="DO404" s="48"/>
      <c r="DQ404" s="48"/>
      <c r="DS404" s="48"/>
      <c r="DU404" s="48"/>
      <c r="DW404" s="48"/>
      <c r="DY404" s="48"/>
      <c r="EA404" s="48"/>
      <c r="EB404" s="81"/>
      <c r="EC404" s="48"/>
      <c r="EE404" s="48"/>
      <c r="EG404" s="48"/>
      <c r="EH404" s="81"/>
      <c r="EI404" s="48"/>
      <c r="EJ404" s="48"/>
      <c r="EK404" s="48"/>
      <c r="EL404" s="48"/>
      <c r="EM404" s="48"/>
      <c r="EN404" s="48"/>
      <c r="EO404" s="48"/>
      <c r="EP404" s="48"/>
      <c r="EQ404" s="48"/>
      <c r="ER404" s="48"/>
      <c r="ES404" s="48"/>
      <c r="ET404" s="48"/>
      <c r="EU404" s="48"/>
      <c r="EV404" s="48"/>
      <c r="EW404" s="48"/>
      <c r="EX404" s="48"/>
      <c r="EY404" s="48"/>
      <c r="EZ404" s="48"/>
      <c r="FA404" s="48"/>
      <c r="FB404" s="48"/>
      <c r="FC404" s="48"/>
      <c r="FD404" s="48"/>
      <c r="FE404" s="48"/>
      <c r="FF404" s="48"/>
      <c r="FG404" s="48"/>
      <c r="FH404" s="48"/>
      <c r="FI404" s="48"/>
      <c r="FJ404" s="48"/>
      <c r="FK404" s="48"/>
      <c r="FL404" s="48"/>
      <c r="FM404" s="48"/>
      <c r="FN404" s="48"/>
      <c r="FO404" s="48"/>
      <c r="FP404" s="48"/>
      <c r="FQ404" s="48"/>
      <c r="FR404" s="48"/>
      <c r="FS404" s="48"/>
      <c r="FT404" s="48"/>
      <c r="FU404" s="48"/>
      <c r="FV404" s="48"/>
      <c r="FW404" s="48"/>
      <c r="FX404" s="48"/>
      <c r="FY404" s="48"/>
      <c r="FZ404" s="48"/>
      <c r="GA404" s="48"/>
      <c r="GB404" s="48"/>
      <c r="GC404" s="48"/>
      <c r="GD404" s="48"/>
      <c r="GE404" s="48"/>
      <c r="GF404" s="48"/>
      <c r="GG404" s="48"/>
      <c r="GH404" s="2"/>
      <c r="GI404" s="2"/>
      <c r="GJ404" s="2"/>
      <c r="GK404" s="2"/>
      <c r="GL404" s="2"/>
      <c r="GM404" s="2"/>
    </row>
    <row r="405" ht="15.75" customHeight="1">
      <c r="A405" s="1"/>
      <c r="F405" s="2"/>
      <c r="G405" s="48"/>
      <c r="N405" s="29"/>
      <c r="O405" s="30"/>
      <c r="P405" s="30"/>
      <c r="Q405" s="30"/>
      <c r="R405" s="30"/>
      <c r="S405" s="30"/>
      <c r="T405" s="30"/>
      <c r="U405" s="30"/>
      <c r="V405" s="30"/>
      <c r="W405" s="30"/>
      <c r="X405" s="30"/>
      <c r="Y405" s="30"/>
      <c r="Z405" s="30"/>
      <c r="AA405" s="30"/>
      <c r="AB405" s="30"/>
      <c r="AC405" s="30"/>
      <c r="AD405" s="30"/>
      <c r="AE405" s="30"/>
      <c r="AF405" s="30"/>
      <c r="AG405" s="30"/>
      <c r="AH405" s="33"/>
      <c r="AI405" s="29"/>
      <c r="AJ405" s="30"/>
      <c r="AK405" s="30"/>
      <c r="AL405" s="30"/>
      <c r="AM405" s="30"/>
      <c r="AN405" s="30"/>
      <c r="AO405" s="30"/>
      <c r="AP405" s="30"/>
      <c r="AQ405" s="30"/>
      <c r="AR405" s="30"/>
      <c r="AS405" s="30"/>
      <c r="AT405" s="30"/>
      <c r="AU405" s="30"/>
      <c r="AV405" s="30"/>
      <c r="AW405" s="30"/>
      <c r="AX405" s="30"/>
      <c r="AY405" s="30"/>
      <c r="AZ405" s="30"/>
      <c r="BA405" s="30"/>
      <c r="BB405" s="30"/>
      <c r="BC405" s="33"/>
      <c r="BD405" s="130"/>
      <c r="BE405" s="33"/>
      <c r="BF405" s="33"/>
      <c r="BG405" s="33"/>
      <c r="BH405" s="33"/>
      <c r="BI405" s="33"/>
      <c r="BJ405" s="33"/>
      <c r="BK405" s="33"/>
      <c r="BL405" s="33"/>
      <c r="BM405" s="33"/>
      <c r="BN405" s="33"/>
      <c r="BO405" s="33"/>
      <c r="BP405" s="33"/>
      <c r="BQ405" s="35"/>
      <c r="BR405" s="131"/>
      <c r="BS405" s="132"/>
      <c r="BT405" s="133"/>
      <c r="BU405" s="39"/>
      <c r="BV405" s="41"/>
      <c r="BW405" s="41"/>
      <c r="BX405" s="41"/>
      <c r="BY405" s="41"/>
      <c r="BZ405" s="41"/>
      <c r="CA405" s="104"/>
      <c r="CB405" s="104"/>
      <c r="CC405" s="104"/>
      <c r="CD405" s="104"/>
      <c r="CE405" s="104"/>
      <c r="CF405" s="104"/>
      <c r="CG405" s="104"/>
      <c r="CH405" s="104"/>
      <c r="CI405" s="104"/>
      <c r="CJ405" s="41"/>
      <c r="CK405" s="41"/>
      <c r="CL405" s="41"/>
      <c r="CM405" s="29"/>
      <c r="CN405" s="30"/>
      <c r="CQ405" s="81"/>
      <c r="CR405" s="81"/>
      <c r="CY405" s="126"/>
      <c r="CZ405" s="126"/>
      <c r="DB405" s="126"/>
      <c r="DC405" s="126"/>
      <c r="DE405" s="48"/>
      <c r="DG405" s="48"/>
      <c r="DI405" s="48"/>
      <c r="DK405" s="48"/>
      <c r="DM405" s="48"/>
      <c r="DO405" s="48"/>
      <c r="DQ405" s="48"/>
      <c r="DS405" s="48"/>
      <c r="DU405" s="48"/>
      <c r="DW405" s="48"/>
      <c r="DY405" s="48"/>
      <c r="EA405" s="48"/>
      <c r="EB405" s="81"/>
      <c r="EC405" s="48"/>
      <c r="EE405" s="48"/>
      <c r="EG405" s="48"/>
      <c r="EH405" s="81"/>
      <c r="EI405" s="48"/>
      <c r="EJ405" s="48"/>
      <c r="EK405" s="48"/>
      <c r="EL405" s="48"/>
      <c r="EM405" s="48"/>
      <c r="EN405" s="48"/>
      <c r="EO405" s="48"/>
      <c r="EP405" s="48"/>
      <c r="EQ405" s="48"/>
      <c r="ER405" s="48"/>
      <c r="ES405" s="48"/>
      <c r="ET405" s="48"/>
      <c r="EU405" s="48"/>
      <c r="EV405" s="48"/>
      <c r="EW405" s="48"/>
      <c r="EX405" s="48"/>
      <c r="EY405" s="48"/>
      <c r="EZ405" s="48"/>
      <c r="FA405" s="48"/>
      <c r="FB405" s="48"/>
      <c r="FC405" s="48"/>
      <c r="FD405" s="48"/>
      <c r="FE405" s="48"/>
      <c r="FF405" s="48"/>
      <c r="FG405" s="48"/>
      <c r="FH405" s="48"/>
      <c r="FI405" s="48"/>
      <c r="FJ405" s="48"/>
      <c r="FK405" s="48"/>
      <c r="FL405" s="48"/>
      <c r="FM405" s="48"/>
      <c r="FN405" s="48"/>
      <c r="FO405" s="48"/>
      <c r="FP405" s="48"/>
      <c r="FQ405" s="48"/>
      <c r="FR405" s="48"/>
      <c r="FS405" s="48"/>
      <c r="FT405" s="48"/>
      <c r="FU405" s="48"/>
      <c r="FV405" s="48"/>
      <c r="FW405" s="48"/>
      <c r="FX405" s="48"/>
      <c r="FY405" s="48"/>
      <c r="FZ405" s="48"/>
      <c r="GA405" s="48"/>
      <c r="GB405" s="48"/>
      <c r="GC405" s="48"/>
      <c r="GD405" s="48"/>
      <c r="GE405" s="48"/>
      <c r="GF405" s="48"/>
      <c r="GG405" s="48"/>
      <c r="GH405" s="2"/>
      <c r="GI405" s="2"/>
      <c r="GJ405" s="2"/>
      <c r="GK405" s="2"/>
      <c r="GL405" s="2"/>
      <c r="GM405" s="2"/>
    </row>
    <row r="406" ht="15.75" customHeight="1">
      <c r="A406" s="1"/>
      <c r="F406" s="2"/>
      <c r="G406" s="48"/>
      <c r="N406" s="29"/>
      <c r="O406" s="30"/>
      <c r="P406" s="30"/>
      <c r="Q406" s="30"/>
      <c r="R406" s="30"/>
      <c r="S406" s="30"/>
      <c r="T406" s="30"/>
      <c r="U406" s="30"/>
      <c r="V406" s="30"/>
      <c r="W406" s="30"/>
      <c r="X406" s="30"/>
      <c r="Y406" s="30"/>
      <c r="Z406" s="30"/>
      <c r="AA406" s="30"/>
      <c r="AB406" s="30"/>
      <c r="AC406" s="30"/>
      <c r="AD406" s="30"/>
      <c r="AE406" s="30"/>
      <c r="AF406" s="30"/>
      <c r="AG406" s="30"/>
      <c r="AH406" s="33"/>
      <c r="AI406" s="29"/>
      <c r="AJ406" s="30"/>
      <c r="AK406" s="30"/>
      <c r="AL406" s="30"/>
      <c r="AM406" s="30"/>
      <c r="AN406" s="30"/>
      <c r="AO406" s="30"/>
      <c r="AP406" s="30"/>
      <c r="AQ406" s="30"/>
      <c r="AR406" s="30"/>
      <c r="AS406" s="30"/>
      <c r="AT406" s="30"/>
      <c r="AU406" s="30"/>
      <c r="AV406" s="30"/>
      <c r="AW406" s="30"/>
      <c r="AX406" s="30"/>
      <c r="AY406" s="30"/>
      <c r="AZ406" s="30"/>
      <c r="BA406" s="30"/>
      <c r="BB406" s="30"/>
      <c r="BC406" s="33"/>
      <c r="BD406" s="130"/>
      <c r="BE406" s="33"/>
      <c r="BF406" s="33"/>
      <c r="BG406" s="33"/>
      <c r="BH406" s="33"/>
      <c r="BI406" s="33"/>
      <c r="BJ406" s="33"/>
      <c r="BK406" s="33"/>
      <c r="BL406" s="33"/>
      <c r="BM406" s="33"/>
      <c r="BN406" s="33"/>
      <c r="BO406" s="33"/>
      <c r="BP406" s="33"/>
      <c r="BQ406" s="35"/>
      <c r="BR406" s="131"/>
      <c r="BS406" s="132"/>
      <c r="BT406" s="133"/>
      <c r="BU406" s="39"/>
      <c r="BV406" s="41"/>
      <c r="BW406" s="41"/>
      <c r="BX406" s="41"/>
      <c r="BY406" s="41"/>
      <c r="BZ406" s="41"/>
      <c r="CA406" s="104"/>
      <c r="CB406" s="104"/>
      <c r="CC406" s="104"/>
      <c r="CD406" s="104"/>
      <c r="CE406" s="104"/>
      <c r="CF406" s="104"/>
      <c r="CG406" s="104"/>
      <c r="CH406" s="104"/>
      <c r="CI406" s="104"/>
      <c r="CJ406" s="41"/>
      <c r="CK406" s="41"/>
      <c r="CL406" s="41"/>
      <c r="CM406" s="29"/>
      <c r="CN406" s="30"/>
      <c r="CQ406" s="81"/>
      <c r="CR406" s="81"/>
      <c r="CY406" s="126"/>
      <c r="CZ406" s="126"/>
      <c r="DB406" s="126"/>
      <c r="DC406" s="126"/>
      <c r="DE406" s="48"/>
      <c r="DG406" s="48"/>
      <c r="DI406" s="48"/>
      <c r="DK406" s="48"/>
      <c r="DM406" s="48"/>
      <c r="DO406" s="48"/>
      <c r="DQ406" s="48"/>
      <c r="DS406" s="48"/>
      <c r="DU406" s="48"/>
      <c r="DW406" s="48"/>
      <c r="DY406" s="48"/>
      <c r="EA406" s="48"/>
      <c r="EB406" s="81"/>
      <c r="EC406" s="48"/>
      <c r="EE406" s="48"/>
      <c r="EG406" s="48"/>
      <c r="EH406" s="81"/>
      <c r="EI406" s="48"/>
      <c r="EJ406" s="48"/>
      <c r="EK406" s="48"/>
      <c r="EL406" s="48"/>
      <c r="EM406" s="48"/>
      <c r="EN406" s="48"/>
      <c r="EO406" s="48"/>
      <c r="EP406" s="48"/>
      <c r="EQ406" s="48"/>
      <c r="ER406" s="48"/>
      <c r="ES406" s="48"/>
      <c r="ET406" s="48"/>
      <c r="EU406" s="48"/>
      <c r="EV406" s="48"/>
      <c r="EW406" s="48"/>
      <c r="EX406" s="48"/>
      <c r="EY406" s="48"/>
      <c r="EZ406" s="48"/>
      <c r="FA406" s="48"/>
      <c r="FB406" s="48"/>
      <c r="FC406" s="48"/>
      <c r="FD406" s="48"/>
      <c r="FE406" s="48"/>
      <c r="FF406" s="48"/>
      <c r="FG406" s="48"/>
      <c r="FH406" s="48"/>
      <c r="FI406" s="48"/>
      <c r="FJ406" s="48"/>
      <c r="FK406" s="48"/>
      <c r="FL406" s="48"/>
      <c r="FM406" s="48"/>
      <c r="FN406" s="48"/>
      <c r="FO406" s="48"/>
      <c r="FP406" s="48"/>
      <c r="FQ406" s="48"/>
      <c r="FR406" s="48"/>
      <c r="FS406" s="48"/>
      <c r="FT406" s="48"/>
      <c r="FU406" s="48"/>
      <c r="FV406" s="48"/>
      <c r="FW406" s="48"/>
      <c r="FX406" s="48"/>
      <c r="FY406" s="48"/>
      <c r="FZ406" s="48"/>
      <c r="GA406" s="48"/>
      <c r="GB406" s="48"/>
      <c r="GC406" s="48"/>
      <c r="GD406" s="48"/>
      <c r="GE406" s="48"/>
      <c r="GF406" s="48"/>
      <c r="GG406" s="48"/>
      <c r="GH406" s="2"/>
      <c r="GI406" s="2"/>
      <c r="GJ406" s="2"/>
      <c r="GK406" s="2"/>
      <c r="GL406" s="2"/>
      <c r="GM406" s="2"/>
    </row>
    <row r="407" ht="15.75" customHeight="1">
      <c r="A407" s="1"/>
      <c r="F407" s="2"/>
      <c r="G407" s="48"/>
      <c r="N407" s="29"/>
      <c r="O407" s="30"/>
      <c r="P407" s="30"/>
      <c r="Q407" s="30"/>
      <c r="R407" s="30"/>
      <c r="S407" s="30"/>
      <c r="T407" s="30"/>
      <c r="U407" s="30"/>
      <c r="V407" s="30"/>
      <c r="W407" s="30"/>
      <c r="X407" s="30"/>
      <c r="Y407" s="30"/>
      <c r="Z407" s="30"/>
      <c r="AA407" s="30"/>
      <c r="AB407" s="30"/>
      <c r="AC407" s="30"/>
      <c r="AD407" s="30"/>
      <c r="AE407" s="30"/>
      <c r="AF407" s="30"/>
      <c r="AG407" s="30"/>
      <c r="AH407" s="33"/>
      <c r="AI407" s="29"/>
      <c r="AJ407" s="30"/>
      <c r="AK407" s="30"/>
      <c r="AL407" s="30"/>
      <c r="AM407" s="30"/>
      <c r="AN407" s="30"/>
      <c r="AO407" s="30"/>
      <c r="AP407" s="30"/>
      <c r="AQ407" s="30"/>
      <c r="AR407" s="30"/>
      <c r="AS407" s="30"/>
      <c r="AT407" s="30"/>
      <c r="AU407" s="30"/>
      <c r="AV407" s="30"/>
      <c r="AW407" s="30"/>
      <c r="AX407" s="30"/>
      <c r="AY407" s="30"/>
      <c r="AZ407" s="30"/>
      <c r="BA407" s="30"/>
      <c r="BB407" s="30"/>
      <c r="BC407" s="33"/>
      <c r="BD407" s="130"/>
      <c r="BE407" s="33"/>
      <c r="BF407" s="33"/>
      <c r="BG407" s="33"/>
      <c r="BH407" s="33"/>
      <c r="BI407" s="33"/>
      <c r="BJ407" s="33"/>
      <c r="BK407" s="33"/>
      <c r="BL407" s="33"/>
      <c r="BM407" s="33"/>
      <c r="BN407" s="33"/>
      <c r="BO407" s="33"/>
      <c r="BP407" s="33"/>
      <c r="BQ407" s="35"/>
      <c r="BR407" s="131"/>
      <c r="BS407" s="132"/>
      <c r="BT407" s="133"/>
      <c r="BU407" s="39"/>
      <c r="BV407" s="41"/>
      <c r="BW407" s="41"/>
      <c r="BX407" s="41"/>
      <c r="BY407" s="41"/>
      <c r="BZ407" s="41"/>
      <c r="CA407" s="104"/>
      <c r="CB407" s="104"/>
      <c r="CC407" s="104"/>
      <c r="CD407" s="104"/>
      <c r="CE407" s="104"/>
      <c r="CF407" s="104"/>
      <c r="CG407" s="104"/>
      <c r="CH407" s="104"/>
      <c r="CI407" s="104"/>
      <c r="CJ407" s="41"/>
      <c r="CK407" s="41"/>
      <c r="CL407" s="41"/>
      <c r="CM407" s="29"/>
      <c r="CN407" s="30"/>
      <c r="CQ407" s="81"/>
      <c r="CR407" s="81"/>
      <c r="CY407" s="126"/>
      <c r="CZ407" s="126"/>
      <c r="DB407" s="126"/>
      <c r="DC407" s="126"/>
      <c r="DE407" s="48"/>
      <c r="DG407" s="48"/>
      <c r="DI407" s="48"/>
      <c r="DK407" s="48"/>
      <c r="DM407" s="48"/>
      <c r="DO407" s="48"/>
      <c r="DQ407" s="48"/>
      <c r="DS407" s="48"/>
      <c r="DU407" s="48"/>
      <c r="DW407" s="48"/>
      <c r="DY407" s="48"/>
      <c r="EA407" s="48"/>
      <c r="EB407" s="81"/>
      <c r="EC407" s="48"/>
      <c r="EE407" s="48"/>
      <c r="EG407" s="48"/>
      <c r="EH407" s="81"/>
      <c r="EI407" s="48"/>
      <c r="EJ407" s="48"/>
      <c r="EK407" s="48"/>
      <c r="EL407" s="48"/>
      <c r="EM407" s="48"/>
      <c r="EN407" s="48"/>
      <c r="EO407" s="48"/>
      <c r="EP407" s="48"/>
      <c r="EQ407" s="48"/>
      <c r="ER407" s="48"/>
      <c r="ES407" s="48"/>
      <c r="ET407" s="48"/>
      <c r="EU407" s="48"/>
      <c r="EV407" s="48"/>
      <c r="EW407" s="48"/>
      <c r="EX407" s="48"/>
      <c r="EY407" s="48"/>
      <c r="EZ407" s="48"/>
      <c r="FA407" s="48"/>
      <c r="FB407" s="48"/>
      <c r="FC407" s="48"/>
      <c r="FD407" s="48"/>
      <c r="FE407" s="48"/>
      <c r="FF407" s="48"/>
      <c r="FG407" s="48"/>
      <c r="FH407" s="48"/>
      <c r="FI407" s="48"/>
      <c r="FJ407" s="48"/>
      <c r="FK407" s="48"/>
      <c r="FL407" s="48"/>
      <c r="FM407" s="48"/>
      <c r="FN407" s="48"/>
      <c r="FO407" s="48"/>
      <c r="FP407" s="48"/>
      <c r="FQ407" s="48"/>
      <c r="FR407" s="48"/>
      <c r="FS407" s="48"/>
      <c r="FT407" s="48"/>
      <c r="FU407" s="48"/>
      <c r="FV407" s="48"/>
      <c r="FW407" s="48"/>
      <c r="FX407" s="48"/>
      <c r="FY407" s="48"/>
      <c r="FZ407" s="48"/>
      <c r="GA407" s="48"/>
      <c r="GB407" s="48"/>
      <c r="GC407" s="48"/>
      <c r="GD407" s="48"/>
      <c r="GE407" s="48"/>
      <c r="GF407" s="48"/>
      <c r="GG407" s="48"/>
      <c r="GH407" s="2"/>
      <c r="GI407" s="2"/>
      <c r="GJ407" s="2"/>
      <c r="GK407" s="2"/>
      <c r="GL407" s="2"/>
      <c r="GM407" s="2"/>
    </row>
    <row r="408" ht="15.75" customHeight="1">
      <c r="A408" s="1"/>
      <c r="F408" s="2"/>
      <c r="G408" s="48"/>
      <c r="N408" s="29"/>
      <c r="O408" s="30"/>
      <c r="P408" s="30"/>
      <c r="Q408" s="30"/>
      <c r="R408" s="30"/>
      <c r="S408" s="30"/>
      <c r="T408" s="30"/>
      <c r="U408" s="30"/>
      <c r="V408" s="30"/>
      <c r="W408" s="30"/>
      <c r="X408" s="30"/>
      <c r="Y408" s="30"/>
      <c r="Z408" s="30"/>
      <c r="AA408" s="30"/>
      <c r="AB408" s="30"/>
      <c r="AC408" s="30"/>
      <c r="AD408" s="30"/>
      <c r="AE408" s="30"/>
      <c r="AF408" s="30"/>
      <c r="AG408" s="30"/>
      <c r="AH408" s="33"/>
      <c r="AI408" s="29"/>
      <c r="AJ408" s="30"/>
      <c r="AK408" s="30"/>
      <c r="AL408" s="30"/>
      <c r="AM408" s="30"/>
      <c r="AN408" s="30"/>
      <c r="AO408" s="30"/>
      <c r="AP408" s="30"/>
      <c r="AQ408" s="30"/>
      <c r="AR408" s="30"/>
      <c r="AS408" s="30"/>
      <c r="AT408" s="30"/>
      <c r="AU408" s="30"/>
      <c r="AV408" s="30"/>
      <c r="AW408" s="30"/>
      <c r="AX408" s="30"/>
      <c r="AY408" s="30"/>
      <c r="AZ408" s="30"/>
      <c r="BA408" s="30"/>
      <c r="BB408" s="30"/>
      <c r="BC408" s="33"/>
      <c r="BD408" s="130"/>
      <c r="BE408" s="33"/>
      <c r="BF408" s="33"/>
      <c r="BG408" s="33"/>
      <c r="BH408" s="33"/>
      <c r="BI408" s="33"/>
      <c r="BJ408" s="33"/>
      <c r="BK408" s="33"/>
      <c r="BL408" s="33"/>
      <c r="BM408" s="33"/>
      <c r="BN408" s="33"/>
      <c r="BO408" s="33"/>
      <c r="BP408" s="33"/>
      <c r="BQ408" s="35"/>
      <c r="BR408" s="131"/>
      <c r="BS408" s="132"/>
      <c r="BT408" s="133"/>
      <c r="BU408" s="39"/>
      <c r="BV408" s="41"/>
      <c r="BW408" s="41"/>
      <c r="BX408" s="41"/>
      <c r="BY408" s="41"/>
      <c r="BZ408" s="41"/>
      <c r="CA408" s="104"/>
      <c r="CB408" s="104"/>
      <c r="CC408" s="104"/>
      <c r="CD408" s="104"/>
      <c r="CE408" s="104"/>
      <c r="CF408" s="104"/>
      <c r="CG408" s="104"/>
      <c r="CH408" s="104"/>
      <c r="CI408" s="104"/>
      <c r="CJ408" s="41"/>
      <c r="CK408" s="41"/>
      <c r="CL408" s="41"/>
      <c r="CM408" s="29"/>
      <c r="CN408" s="30"/>
      <c r="CQ408" s="81"/>
      <c r="CR408" s="81"/>
      <c r="CY408" s="126"/>
      <c r="CZ408" s="126"/>
      <c r="DB408" s="126"/>
      <c r="DC408" s="126"/>
      <c r="DE408" s="48"/>
      <c r="DG408" s="48"/>
      <c r="DI408" s="48"/>
      <c r="DK408" s="48"/>
      <c r="DM408" s="48"/>
      <c r="DO408" s="48"/>
      <c r="DQ408" s="48"/>
      <c r="DS408" s="48"/>
      <c r="DU408" s="48"/>
      <c r="DW408" s="48"/>
      <c r="DY408" s="48"/>
      <c r="EA408" s="48"/>
      <c r="EB408" s="81"/>
      <c r="EC408" s="48"/>
      <c r="EE408" s="48"/>
      <c r="EG408" s="48"/>
      <c r="EH408" s="81"/>
      <c r="EI408" s="48"/>
      <c r="EJ408" s="48"/>
      <c r="EK408" s="48"/>
      <c r="EL408" s="48"/>
      <c r="EM408" s="48"/>
      <c r="EN408" s="48"/>
      <c r="EO408" s="48"/>
      <c r="EP408" s="48"/>
      <c r="EQ408" s="48"/>
      <c r="ER408" s="48"/>
      <c r="ES408" s="48"/>
      <c r="ET408" s="48"/>
      <c r="EU408" s="48"/>
      <c r="EV408" s="48"/>
      <c r="EW408" s="48"/>
      <c r="EX408" s="48"/>
      <c r="EY408" s="48"/>
      <c r="EZ408" s="48"/>
      <c r="FA408" s="48"/>
      <c r="FB408" s="48"/>
      <c r="FC408" s="48"/>
      <c r="FD408" s="48"/>
      <c r="FE408" s="48"/>
      <c r="FF408" s="48"/>
      <c r="FG408" s="48"/>
      <c r="FH408" s="48"/>
      <c r="FI408" s="48"/>
      <c r="FJ408" s="48"/>
      <c r="FK408" s="48"/>
      <c r="FL408" s="48"/>
      <c r="FM408" s="48"/>
      <c r="FN408" s="48"/>
      <c r="FO408" s="48"/>
      <c r="FP408" s="48"/>
      <c r="FQ408" s="48"/>
      <c r="FR408" s="48"/>
      <c r="FS408" s="48"/>
      <c r="FT408" s="48"/>
      <c r="FU408" s="48"/>
      <c r="FV408" s="48"/>
      <c r="FW408" s="48"/>
      <c r="FX408" s="48"/>
      <c r="FY408" s="48"/>
      <c r="FZ408" s="48"/>
      <c r="GA408" s="48"/>
      <c r="GB408" s="48"/>
      <c r="GC408" s="48"/>
      <c r="GD408" s="48"/>
      <c r="GE408" s="48"/>
      <c r="GF408" s="48"/>
      <c r="GG408" s="48"/>
      <c r="GH408" s="2"/>
      <c r="GI408" s="2"/>
      <c r="GJ408" s="2"/>
      <c r="GK408" s="2"/>
      <c r="GL408" s="2"/>
      <c r="GM408" s="2"/>
    </row>
    <row r="409" ht="15.75" customHeight="1">
      <c r="A409" s="1"/>
      <c r="F409" s="2"/>
      <c r="G409" s="48"/>
      <c r="N409" s="29"/>
      <c r="O409" s="30"/>
      <c r="P409" s="30"/>
      <c r="Q409" s="30"/>
      <c r="R409" s="30"/>
      <c r="S409" s="30"/>
      <c r="T409" s="30"/>
      <c r="U409" s="30"/>
      <c r="V409" s="30"/>
      <c r="W409" s="30"/>
      <c r="X409" s="30"/>
      <c r="Y409" s="30"/>
      <c r="Z409" s="30"/>
      <c r="AA409" s="30"/>
      <c r="AB409" s="30"/>
      <c r="AC409" s="30"/>
      <c r="AD409" s="30"/>
      <c r="AE409" s="30"/>
      <c r="AF409" s="30"/>
      <c r="AG409" s="30"/>
      <c r="AH409" s="33"/>
      <c r="AI409" s="29"/>
      <c r="AJ409" s="30"/>
      <c r="AK409" s="30"/>
      <c r="AL409" s="30"/>
      <c r="AM409" s="30"/>
      <c r="AN409" s="30"/>
      <c r="AO409" s="30"/>
      <c r="AP409" s="30"/>
      <c r="AQ409" s="30"/>
      <c r="AR409" s="30"/>
      <c r="AS409" s="30"/>
      <c r="AT409" s="30"/>
      <c r="AU409" s="30"/>
      <c r="AV409" s="30"/>
      <c r="AW409" s="30"/>
      <c r="AX409" s="30"/>
      <c r="AY409" s="30"/>
      <c r="AZ409" s="30"/>
      <c r="BA409" s="30"/>
      <c r="BB409" s="30"/>
      <c r="BC409" s="33"/>
      <c r="BD409" s="130"/>
      <c r="BE409" s="33"/>
      <c r="BF409" s="33"/>
      <c r="BG409" s="33"/>
      <c r="BH409" s="33"/>
      <c r="BI409" s="33"/>
      <c r="BJ409" s="33"/>
      <c r="BK409" s="33"/>
      <c r="BL409" s="33"/>
      <c r="BM409" s="33"/>
      <c r="BN409" s="33"/>
      <c r="BO409" s="33"/>
      <c r="BP409" s="33"/>
      <c r="BQ409" s="35"/>
      <c r="BR409" s="131"/>
      <c r="BS409" s="132"/>
      <c r="BT409" s="133"/>
      <c r="BU409" s="39"/>
      <c r="BV409" s="41"/>
      <c r="BW409" s="41"/>
      <c r="BX409" s="41"/>
      <c r="BY409" s="41"/>
      <c r="BZ409" s="41"/>
      <c r="CA409" s="104"/>
      <c r="CB409" s="104"/>
      <c r="CC409" s="104"/>
      <c r="CD409" s="104"/>
      <c r="CE409" s="104"/>
      <c r="CF409" s="104"/>
      <c r="CG409" s="104"/>
      <c r="CH409" s="104"/>
      <c r="CI409" s="104"/>
      <c r="CJ409" s="41"/>
      <c r="CK409" s="41"/>
      <c r="CL409" s="41"/>
      <c r="CM409" s="29"/>
      <c r="CN409" s="30"/>
      <c r="CQ409" s="81"/>
      <c r="CR409" s="81"/>
      <c r="CY409" s="126"/>
      <c r="CZ409" s="126"/>
      <c r="DB409" s="126"/>
      <c r="DC409" s="126"/>
      <c r="DE409" s="48"/>
      <c r="DG409" s="48"/>
      <c r="DI409" s="48"/>
      <c r="DK409" s="48"/>
      <c r="DM409" s="48"/>
      <c r="DO409" s="48"/>
      <c r="DQ409" s="48"/>
      <c r="DS409" s="48"/>
      <c r="DU409" s="48"/>
      <c r="DW409" s="48"/>
      <c r="DY409" s="48"/>
      <c r="EA409" s="48"/>
      <c r="EB409" s="81"/>
      <c r="EC409" s="48"/>
      <c r="EE409" s="48"/>
      <c r="EG409" s="48"/>
      <c r="EH409" s="81"/>
      <c r="EI409" s="48"/>
      <c r="EJ409" s="48"/>
      <c r="EK409" s="48"/>
      <c r="EL409" s="48"/>
      <c r="EM409" s="48"/>
      <c r="EN409" s="48"/>
      <c r="EO409" s="48"/>
      <c r="EP409" s="48"/>
      <c r="EQ409" s="48"/>
      <c r="ER409" s="48"/>
      <c r="ES409" s="48"/>
      <c r="ET409" s="48"/>
      <c r="EU409" s="48"/>
      <c r="EV409" s="48"/>
      <c r="EW409" s="48"/>
      <c r="EX409" s="48"/>
      <c r="EY409" s="48"/>
      <c r="EZ409" s="48"/>
      <c r="FA409" s="48"/>
      <c r="FB409" s="48"/>
      <c r="FC409" s="48"/>
      <c r="FD409" s="48"/>
      <c r="FE409" s="48"/>
      <c r="FF409" s="48"/>
      <c r="FG409" s="48"/>
      <c r="FH409" s="48"/>
      <c r="FI409" s="48"/>
      <c r="FJ409" s="48"/>
      <c r="FK409" s="48"/>
      <c r="FL409" s="48"/>
      <c r="FM409" s="48"/>
      <c r="FN409" s="48"/>
      <c r="FO409" s="48"/>
      <c r="FP409" s="48"/>
      <c r="FQ409" s="48"/>
      <c r="FR409" s="48"/>
      <c r="FS409" s="48"/>
      <c r="FT409" s="48"/>
      <c r="FU409" s="48"/>
      <c r="FV409" s="48"/>
      <c r="FW409" s="48"/>
      <c r="FX409" s="48"/>
      <c r="FY409" s="48"/>
      <c r="FZ409" s="48"/>
      <c r="GA409" s="48"/>
      <c r="GB409" s="48"/>
      <c r="GC409" s="48"/>
      <c r="GD409" s="48"/>
      <c r="GE409" s="48"/>
      <c r="GF409" s="48"/>
      <c r="GG409" s="48"/>
      <c r="GH409" s="2"/>
      <c r="GI409" s="2"/>
      <c r="GJ409" s="2"/>
      <c r="GK409" s="2"/>
      <c r="GL409" s="2"/>
      <c r="GM409" s="2"/>
    </row>
    <row r="410" ht="15.75" customHeight="1">
      <c r="A410" s="1"/>
      <c r="F410" s="2"/>
      <c r="G410" s="48"/>
      <c r="N410" s="29"/>
      <c r="O410" s="30"/>
      <c r="P410" s="30"/>
      <c r="Q410" s="30"/>
      <c r="R410" s="30"/>
      <c r="S410" s="30"/>
      <c r="T410" s="30"/>
      <c r="U410" s="30"/>
      <c r="V410" s="30"/>
      <c r="W410" s="30"/>
      <c r="X410" s="30"/>
      <c r="Y410" s="30"/>
      <c r="Z410" s="30"/>
      <c r="AA410" s="30"/>
      <c r="AB410" s="30"/>
      <c r="AC410" s="30"/>
      <c r="AD410" s="30"/>
      <c r="AE410" s="30"/>
      <c r="AF410" s="30"/>
      <c r="AG410" s="30"/>
      <c r="AH410" s="33"/>
      <c r="AI410" s="29"/>
      <c r="AJ410" s="30"/>
      <c r="AK410" s="30"/>
      <c r="AL410" s="30"/>
      <c r="AM410" s="30"/>
      <c r="AN410" s="30"/>
      <c r="AO410" s="30"/>
      <c r="AP410" s="30"/>
      <c r="AQ410" s="30"/>
      <c r="AR410" s="30"/>
      <c r="AS410" s="30"/>
      <c r="AT410" s="30"/>
      <c r="AU410" s="30"/>
      <c r="AV410" s="30"/>
      <c r="AW410" s="30"/>
      <c r="AX410" s="30"/>
      <c r="AY410" s="30"/>
      <c r="AZ410" s="30"/>
      <c r="BA410" s="30"/>
      <c r="BB410" s="30"/>
      <c r="BC410" s="33"/>
      <c r="BD410" s="130"/>
      <c r="BE410" s="33"/>
      <c r="BF410" s="33"/>
      <c r="BG410" s="33"/>
      <c r="BH410" s="33"/>
      <c r="BI410" s="33"/>
      <c r="BJ410" s="33"/>
      <c r="BK410" s="33"/>
      <c r="BL410" s="33"/>
      <c r="BM410" s="33"/>
      <c r="BN410" s="33"/>
      <c r="BO410" s="33"/>
      <c r="BP410" s="33"/>
      <c r="BQ410" s="35"/>
      <c r="BR410" s="131"/>
      <c r="BS410" s="132"/>
      <c r="BT410" s="133"/>
      <c r="BU410" s="39"/>
      <c r="BV410" s="41"/>
      <c r="BW410" s="41"/>
      <c r="BX410" s="41"/>
      <c r="BY410" s="41"/>
      <c r="BZ410" s="41"/>
      <c r="CA410" s="104"/>
      <c r="CB410" s="104"/>
      <c r="CC410" s="104"/>
      <c r="CD410" s="104"/>
      <c r="CE410" s="104"/>
      <c r="CF410" s="104"/>
      <c r="CG410" s="104"/>
      <c r="CH410" s="104"/>
      <c r="CI410" s="104"/>
      <c r="CJ410" s="41"/>
      <c r="CK410" s="41"/>
      <c r="CL410" s="41"/>
      <c r="CM410" s="29"/>
      <c r="CN410" s="30"/>
      <c r="CQ410" s="81"/>
      <c r="CR410" s="81"/>
      <c r="CY410" s="126"/>
      <c r="CZ410" s="126"/>
      <c r="DB410" s="126"/>
      <c r="DC410" s="126"/>
      <c r="DE410" s="48"/>
      <c r="DG410" s="48"/>
      <c r="DI410" s="48"/>
      <c r="DK410" s="48"/>
      <c r="DM410" s="48"/>
      <c r="DO410" s="48"/>
      <c r="DQ410" s="48"/>
      <c r="DS410" s="48"/>
      <c r="DU410" s="48"/>
      <c r="DW410" s="48"/>
      <c r="DY410" s="48"/>
      <c r="EA410" s="48"/>
      <c r="EB410" s="81"/>
      <c r="EC410" s="48"/>
      <c r="EE410" s="48"/>
      <c r="EG410" s="48"/>
      <c r="EH410" s="81"/>
      <c r="EI410" s="48"/>
      <c r="EJ410" s="48"/>
      <c r="EK410" s="48"/>
      <c r="EL410" s="48"/>
      <c r="EM410" s="48"/>
      <c r="EN410" s="48"/>
      <c r="EO410" s="48"/>
      <c r="EP410" s="48"/>
      <c r="EQ410" s="48"/>
      <c r="ER410" s="48"/>
      <c r="ES410" s="48"/>
      <c r="ET410" s="48"/>
      <c r="EU410" s="48"/>
      <c r="EV410" s="48"/>
      <c r="EW410" s="48"/>
      <c r="EX410" s="48"/>
      <c r="EY410" s="48"/>
      <c r="EZ410" s="48"/>
      <c r="FA410" s="48"/>
      <c r="FB410" s="48"/>
      <c r="FC410" s="48"/>
      <c r="FD410" s="48"/>
      <c r="FE410" s="48"/>
      <c r="FF410" s="48"/>
      <c r="FG410" s="48"/>
      <c r="FH410" s="48"/>
      <c r="FI410" s="48"/>
      <c r="FJ410" s="48"/>
      <c r="FK410" s="48"/>
      <c r="FL410" s="48"/>
      <c r="FM410" s="48"/>
      <c r="FN410" s="48"/>
      <c r="FO410" s="48"/>
      <c r="FP410" s="48"/>
      <c r="FQ410" s="48"/>
      <c r="FR410" s="48"/>
      <c r="FS410" s="48"/>
      <c r="FT410" s="48"/>
      <c r="FU410" s="48"/>
      <c r="FV410" s="48"/>
      <c r="FW410" s="48"/>
      <c r="FX410" s="48"/>
      <c r="FY410" s="48"/>
      <c r="FZ410" s="48"/>
      <c r="GA410" s="48"/>
      <c r="GB410" s="48"/>
      <c r="GC410" s="48"/>
      <c r="GD410" s="48"/>
      <c r="GE410" s="48"/>
      <c r="GF410" s="48"/>
      <c r="GG410" s="48"/>
      <c r="GH410" s="2"/>
      <c r="GI410" s="2"/>
      <c r="GJ410" s="2"/>
      <c r="GK410" s="2"/>
      <c r="GL410" s="2"/>
      <c r="GM410" s="2"/>
    </row>
    <row r="411" ht="15.75" customHeight="1">
      <c r="A411" s="1"/>
      <c r="F411" s="2"/>
      <c r="G411" s="48"/>
      <c r="N411" s="29"/>
      <c r="O411" s="30"/>
      <c r="P411" s="30"/>
      <c r="Q411" s="30"/>
      <c r="R411" s="30"/>
      <c r="S411" s="30"/>
      <c r="T411" s="30"/>
      <c r="U411" s="30"/>
      <c r="V411" s="30"/>
      <c r="W411" s="30"/>
      <c r="X411" s="30"/>
      <c r="Y411" s="30"/>
      <c r="Z411" s="30"/>
      <c r="AA411" s="30"/>
      <c r="AB411" s="30"/>
      <c r="AC411" s="30"/>
      <c r="AD411" s="30"/>
      <c r="AE411" s="30"/>
      <c r="AF411" s="30"/>
      <c r="AG411" s="30"/>
      <c r="AH411" s="33"/>
      <c r="AI411" s="29"/>
      <c r="AJ411" s="30"/>
      <c r="AK411" s="30"/>
      <c r="AL411" s="30"/>
      <c r="AM411" s="30"/>
      <c r="AN411" s="30"/>
      <c r="AO411" s="30"/>
      <c r="AP411" s="30"/>
      <c r="AQ411" s="30"/>
      <c r="AR411" s="30"/>
      <c r="AS411" s="30"/>
      <c r="AT411" s="30"/>
      <c r="AU411" s="30"/>
      <c r="AV411" s="30"/>
      <c r="AW411" s="30"/>
      <c r="AX411" s="30"/>
      <c r="AY411" s="30"/>
      <c r="AZ411" s="30"/>
      <c r="BA411" s="30"/>
      <c r="BB411" s="30"/>
      <c r="BC411" s="33"/>
      <c r="BD411" s="130"/>
      <c r="BE411" s="33"/>
      <c r="BF411" s="33"/>
      <c r="BG411" s="33"/>
      <c r="BH411" s="33"/>
      <c r="BI411" s="33"/>
      <c r="BJ411" s="33"/>
      <c r="BK411" s="33"/>
      <c r="BL411" s="33"/>
      <c r="BM411" s="33"/>
      <c r="BN411" s="33"/>
      <c r="BO411" s="33"/>
      <c r="BP411" s="33"/>
      <c r="BQ411" s="35"/>
      <c r="BR411" s="131"/>
      <c r="BS411" s="132"/>
      <c r="BT411" s="133"/>
      <c r="BU411" s="39"/>
      <c r="BV411" s="41"/>
      <c r="BW411" s="41"/>
      <c r="BX411" s="41"/>
      <c r="BY411" s="41"/>
      <c r="BZ411" s="41"/>
      <c r="CA411" s="104"/>
      <c r="CB411" s="104"/>
      <c r="CC411" s="104"/>
      <c r="CD411" s="104"/>
      <c r="CE411" s="104"/>
      <c r="CF411" s="104"/>
      <c r="CG411" s="104"/>
      <c r="CH411" s="104"/>
      <c r="CI411" s="104"/>
      <c r="CJ411" s="41"/>
      <c r="CK411" s="41"/>
      <c r="CL411" s="41"/>
      <c r="CM411" s="29"/>
      <c r="CN411" s="30"/>
      <c r="CQ411" s="81"/>
      <c r="CR411" s="81"/>
      <c r="CY411" s="126"/>
      <c r="CZ411" s="126"/>
      <c r="DB411" s="126"/>
      <c r="DC411" s="126"/>
      <c r="DE411" s="48"/>
      <c r="DG411" s="48"/>
      <c r="DI411" s="48"/>
      <c r="DK411" s="48"/>
      <c r="DM411" s="48"/>
      <c r="DO411" s="48"/>
      <c r="DQ411" s="48"/>
      <c r="DS411" s="48"/>
      <c r="DU411" s="48"/>
      <c r="DW411" s="48"/>
      <c r="DY411" s="48"/>
      <c r="EA411" s="48"/>
      <c r="EB411" s="81"/>
      <c r="EC411" s="48"/>
      <c r="EE411" s="48"/>
      <c r="EG411" s="48"/>
      <c r="EH411" s="81"/>
      <c r="EI411" s="48"/>
      <c r="EJ411" s="48"/>
      <c r="EK411" s="48"/>
      <c r="EL411" s="48"/>
      <c r="EM411" s="48"/>
      <c r="EN411" s="48"/>
      <c r="EO411" s="48"/>
      <c r="EP411" s="48"/>
      <c r="EQ411" s="48"/>
      <c r="ER411" s="48"/>
      <c r="ES411" s="48"/>
      <c r="ET411" s="48"/>
      <c r="EU411" s="48"/>
      <c r="EV411" s="48"/>
      <c r="EW411" s="48"/>
      <c r="EX411" s="48"/>
      <c r="EY411" s="48"/>
      <c r="EZ411" s="48"/>
      <c r="FA411" s="48"/>
      <c r="FB411" s="48"/>
      <c r="FC411" s="48"/>
      <c r="FD411" s="48"/>
      <c r="FE411" s="48"/>
      <c r="FF411" s="48"/>
      <c r="FG411" s="48"/>
      <c r="FH411" s="48"/>
      <c r="FI411" s="48"/>
      <c r="FJ411" s="48"/>
      <c r="FK411" s="48"/>
      <c r="FL411" s="48"/>
      <c r="FM411" s="48"/>
      <c r="FN411" s="48"/>
      <c r="FO411" s="48"/>
      <c r="FP411" s="48"/>
      <c r="FQ411" s="48"/>
      <c r="FR411" s="48"/>
      <c r="FS411" s="48"/>
      <c r="FT411" s="48"/>
      <c r="FU411" s="48"/>
      <c r="FV411" s="48"/>
      <c r="FW411" s="48"/>
      <c r="FX411" s="48"/>
      <c r="FY411" s="48"/>
      <c r="FZ411" s="48"/>
      <c r="GA411" s="48"/>
      <c r="GB411" s="48"/>
      <c r="GC411" s="48"/>
      <c r="GD411" s="48"/>
      <c r="GE411" s="48"/>
      <c r="GF411" s="48"/>
      <c r="GG411" s="48"/>
      <c r="GH411" s="2"/>
      <c r="GI411" s="2"/>
      <c r="GJ411" s="2"/>
      <c r="GK411" s="2"/>
      <c r="GL411" s="2"/>
      <c r="GM411" s="2"/>
    </row>
    <row r="412" ht="15.75" customHeight="1">
      <c r="A412" s="1"/>
      <c r="F412" s="2"/>
      <c r="G412" s="48"/>
      <c r="N412" s="29"/>
      <c r="O412" s="30"/>
      <c r="P412" s="30"/>
      <c r="Q412" s="30"/>
      <c r="R412" s="30"/>
      <c r="S412" s="30"/>
      <c r="T412" s="30"/>
      <c r="U412" s="30"/>
      <c r="V412" s="30"/>
      <c r="W412" s="30"/>
      <c r="X412" s="30"/>
      <c r="Y412" s="30"/>
      <c r="Z412" s="30"/>
      <c r="AA412" s="30"/>
      <c r="AB412" s="30"/>
      <c r="AC412" s="30"/>
      <c r="AD412" s="30"/>
      <c r="AE412" s="30"/>
      <c r="AF412" s="30"/>
      <c r="AG412" s="30"/>
      <c r="AH412" s="33"/>
      <c r="AI412" s="29"/>
      <c r="AJ412" s="30"/>
      <c r="AK412" s="30"/>
      <c r="AL412" s="30"/>
      <c r="AM412" s="30"/>
      <c r="AN412" s="30"/>
      <c r="AO412" s="30"/>
      <c r="AP412" s="30"/>
      <c r="AQ412" s="30"/>
      <c r="AR412" s="30"/>
      <c r="AS412" s="30"/>
      <c r="AT412" s="30"/>
      <c r="AU412" s="30"/>
      <c r="AV412" s="30"/>
      <c r="AW412" s="30"/>
      <c r="AX412" s="30"/>
      <c r="AY412" s="30"/>
      <c r="AZ412" s="30"/>
      <c r="BA412" s="30"/>
      <c r="BB412" s="30"/>
      <c r="BC412" s="33"/>
      <c r="BD412" s="130"/>
      <c r="BE412" s="33"/>
      <c r="BF412" s="33"/>
      <c r="BG412" s="33"/>
      <c r="BH412" s="33"/>
      <c r="BI412" s="33"/>
      <c r="BJ412" s="33"/>
      <c r="BK412" s="33"/>
      <c r="BL412" s="33"/>
      <c r="BM412" s="33"/>
      <c r="BN412" s="33"/>
      <c r="BO412" s="33"/>
      <c r="BP412" s="33"/>
      <c r="BQ412" s="35"/>
      <c r="BR412" s="131"/>
      <c r="BS412" s="132"/>
      <c r="BT412" s="133"/>
      <c r="BU412" s="39"/>
      <c r="BV412" s="41"/>
      <c r="BW412" s="41"/>
      <c r="BX412" s="41"/>
      <c r="BY412" s="41"/>
      <c r="BZ412" s="41"/>
      <c r="CA412" s="104"/>
      <c r="CB412" s="104"/>
      <c r="CC412" s="104"/>
      <c r="CD412" s="104"/>
      <c r="CE412" s="104"/>
      <c r="CF412" s="104"/>
      <c r="CG412" s="104"/>
      <c r="CH412" s="104"/>
      <c r="CI412" s="104"/>
      <c r="CJ412" s="41"/>
      <c r="CK412" s="41"/>
      <c r="CL412" s="41"/>
      <c r="CM412" s="29"/>
      <c r="CN412" s="30"/>
      <c r="CQ412" s="81"/>
      <c r="CR412" s="81"/>
      <c r="CY412" s="126"/>
      <c r="CZ412" s="126"/>
      <c r="DB412" s="126"/>
      <c r="DC412" s="126"/>
      <c r="DE412" s="48"/>
      <c r="DG412" s="48"/>
      <c r="DI412" s="48"/>
      <c r="DK412" s="48"/>
      <c r="DM412" s="48"/>
      <c r="DO412" s="48"/>
      <c r="DQ412" s="48"/>
      <c r="DS412" s="48"/>
      <c r="DU412" s="48"/>
      <c r="DW412" s="48"/>
      <c r="DY412" s="48"/>
      <c r="EA412" s="48"/>
      <c r="EB412" s="81"/>
      <c r="EC412" s="48"/>
      <c r="EE412" s="48"/>
      <c r="EG412" s="48"/>
      <c r="EH412" s="81"/>
      <c r="EI412" s="48"/>
      <c r="EJ412" s="48"/>
      <c r="EK412" s="48"/>
      <c r="EL412" s="48"/>
      <c r="EM412" s="48"/>
      <c r="EN412" s="48"/>
      <c r="EO412" s="48"/>
      <c r="EP412" s="48"/>
      <c r="EQ412" s="48"/>
      <c r="ER412" s="48"/>
      <c r="ES412" s="48"/>
      <c r="ET412" s="48"/>
      <c r="EU412" s="48"/>
      <c r="EV412" s="48"/>
      <c r="EW412" s="48"/>
      <c r="EX412" s="48"/>
      <c r="EY412" s="48"/>
      <c r="EZ412" s="48"/>
      <c r="FA412" s="48"/>
      <c r="FB412" s="48"/>
      <c r="FC412" s="48"/>
      <c r="FD412" s="48"/>
      <c r="FE412" s="48"/>
      <c r="FF412" s="48"/>
      <c r="FG412" s="48"/>
      <c r="FH412" s="48"/>
      <c r="FI412" s="48"/>
      <c r="FJ412" s="48"/>
      <c r="FK412" s="48"/>
      <c r="FL412" s="48"/>
      <c r="FM412" s="48"/>
      <c r="FN412" s="48"/>
      <c r="FO412" s="48"/>
      <c r="FP412" s="48"/>
      <c r="FQ412" s="48"/>
      <c r="FR412" s="48"/>
      <c r="FS412" s="48"/>
      <c r="FT412" s="48"/>
      <c r="FU412" s="48"/>
      <c r="FV412" s="48"/>
      <c r="FW412" s="48"/>
      <c r="FX412" s="48"/>
      <c r="FY412" s="48"/>
      <c r="FZ412" s="48"/>
      <c r="GA412" s="48"/>
      <c r="GB412" s="48"/>
      <c r="GC412" s="48"/>
      <c r="GD412" s="48"/>
      <c r="GE412" s="48"/>
      <c r="GF412" s="48"/>
      <c r="GG412" s="48"/>
      <c r="GH412" s="2"/>
      <c r="GI412" s="2"/>
      <c r="GJ412" s="2"/>
      <c r="GK412" s="2"/>
      <c r="GL412" s="2"/>
      <c r="GM412" s="2"/>
    </row>
    <row r="413" ht="15.75" customHeight="1">
      <c r="A413" s="1"/>
      <c r="F413" s="2"/>
      <c r="G413" s="48"/>
      <c r="N413" s="29"/>
      <c r="O413" s="30"/>
      <c r="P413" s="30"/>
      <c r="Q413" s="30"/>
      <c r="R413" s="30"/>
      <c r="S413" s="30"/>
      <c r="T413" s="30"/>
      <c r="U413" s="30"/>
      <c r="V413" s="30"/>
      <c r="W413" s="30"/>
      <c r="X413" s="30"/>
      <c r="Y413" s="30"/>
      <c r="Z413" s="30"/>
      <c r="AA413" s="30"/>
      <c r="AB413" s="30"/>
      <c r="AC413" s="30"/>
      <c r="AD413" s="30"/>
      <c r="AE413" s="30"/>
      <c r="AF413" s="30"/>
      <c r="AG413" s="30"/>
      <c r="AH413" s="33"/>
      <c r="AI413" s="29"/>
      <c r="AJ413" s="30"/>
      <c r="AK413" s="30"/>
      <c r="AL413" s="30"/>
      <c r="AM413" s="30"/>
      <c r="AN413" s="30"/>
      <c r="AO413" s="30"/>
      <c r="AP413" s="30"/>
      <c r="AQ413" s="30"/>
      <c r="AR413" s="30"/>
      <c r="AS413" s="30"/>
      <c r="AT413" s="30"/>
      <c r="AU413" s="30"/>
      <c r="AV413" s="30"/>
      <c r="AW413" s="30"/>
      <c r="AX413" s="30"/>
      <c r="AY413" s="30"/>
      <c r="AZ413" s="30"/>
      <c r="BA413" s="30"/>
      <c r="BB413" s="30"/>
      <c r="BC413" s="33"/>
      <c r="BD413" s="130"/>
      <c r="BE413" s="33"/>
      <c r="BF413" s="33"/>
      <c r="BG413" s="33"/>
      <c r="BH413" s="33"/>
      <c r="BI413" s="33"/>
      <c r="BJ413" s="33"/>
      <c r="BK413" s="33"/>
      <c r="BL413" s="33"/>
      <c r="BM413" s="33"/>
      <c r="BN413" s="33"/>
      <c r="BO413" s="33"/>
      <c r="BP413" s="33"/>
      <c r="BQ413" s="35"/>
      <c r="BR413" s="131"/>
      <c r="BS413" s="132"/>
      <c r="BT413" s="133"/>
      <c r="BU413" s="39"/>
      <c r="BV413" s="41"/>
      <c r="BW413" s="41"/>
      <c r="BX413" s="41"/>
      <c r="BY413" s="41"/>
      <c r="BZ413" s="41"/>
      <c r="CA413" s="104"/>
      <c r="CB413" s="104"/>
      <c r="CC413" s="104"/>
      <c r="CD413" s="104"/>
      <c r="CE413" s="104"/>
      <c r="CF413" s="104"/>
      <c r="CG413" s="104"/>
      <c r="CH413" s="104"/>
      <c r="CI413" s="104"/>
      <c r="CJ413" s="41"/>
      <c r="CK413" s="41"/>
      <c r="CL413" s="41"/>
      <c r="CM413" s="29"/>
      <c r="CN413" s="30"/>
      <c r="CQ413" s="81"/>
      <c r="CR413" s="81"/>
      <c r="CY413" s="126"/>
      <c r="CZ413" s="126"/>
      <c r="DB413" s="126"/>
      <c r="DC413" s="126"/>
      <c r="DE413" s="48"/>
      <c r="DG413" s="48"/>
      <c r="DI413" s="48"/>
      <c r="DK413" s="48"/>
      <c r="DM413" s="48"/>
      <c r="DO413" s="48"/>
      <c r="DQ413" s="48"/>
      <c r="DS413" s="48"/>
      <c r="DU413" s="48"/>
      <c r="DW413" s="48"/>
      <c r="DY413" s="48"/>
      <c r="EA413" s="48"/>
      <c r="EB413" s="81"/>
      <c r="EC413" s="48"/>
      <c r="EE413" s="48"/>
      <c r="EG413" s="48"/>
      <c r="EH413" s="81"/>
      <c r="EI413" s="48"/>
      <c r="EJ413" s="48"/>
      <c r="EK413" s="48"/>
      <c r="EL413" s="48"/>
      <c r="EM413" s="48"/>
      <c r="EN413" s="48"/>
      <c r="EO413" s="48"/>
      <c r="EP413" s="48"/>
      <c r="EQ413" s="48"/>
      <c r="ER413" s="48"/>
      <c r="ES413" s="48"/>
      <c r="ET413" s="48"/>
      <c r="EU413" s="48"/>
      <c r="EV413" s="48"/>
      <c r="EW413" s="48"/>
      <c r="EX413" s="48"/>
      <c r="EY413" s="48"/>
      <c r="EZ413" s="48"/>
      <c r="FA413" s="48"/>
      <c r="FB413" s="48"/>
      <c r="FC413" s="48"/>
      <c r="FD413" s="48"/>
      <c r="FE413" s="48"/>
      <c r="FF413" s="48"/>
      <c r="FG413" s="48"/>
      <c r="FH413" s="48"/>
      <c r="FI413" s="48"/>
      <c r="FJ413" s="48"/>
      <c r="FK413" s="48"/>
      <c r="FL413" s="48"/>
      <c r="FM413" s="48"/>
      <c r="FN413" s="48"/>
      <c r="FO413" s="48"/>
      <c r="FP413" s="48"/>
      <c r="FQ413" s="48"/>
      <c r="FR413" s="48"/>
      <c r="FS413" s="48"/>
      <c r="FT413" s="48"/>
      <c r="FU413" s="48"/>
      <c r="FV413" s="48"/>
      <c r="FW413" s="48"/>
      <c r="FX413" s="48"/>
      <c r="FY413" s="48"/>
      <c r="FZ413" s="48"/>
      <c r="GA413" s="48"/>
      <c r="GB413" s="48"/>
      <c r="GC413" s="48"/>
      <c r="GD413" s="48"/>
      <c r="GE413" s="48"/>
      <c r="GF413" s="48"/>
      <c r="GG413" s="48"/>
      <c r="GH413" s="2"/>
      <c r="GI413" s="2"/>
      <c r="GJ413" s="2"/>
      <c r="GK413" s="2"/>
      <c r="GL413" s="2"/>
      <c r="GM413" s="2"/>
    </row>
    <row r="414" ht="15.75" customHeight="1">
      <c r="A414" s="1"/>
      <c r="F414" s="2"/>
      <c r="G414" s="48"/>
      <c r="N414" s="29"/>
      <c r="O414" s="30"/>
      <c r="P414" s="30"/>
      <c r="Q414" s="30"/>
      <c r="R414" s="30"/>
      <c r="S414" s="30"/>
      <c r="T414" s="30"/>
      <c r="U414" s="30"/>
      <c r="V414" s="30"/>
      <c r="W414" s="30"/>
      <c r="X414" s="30"/>
      <c r="Y414" s="30"/>
      <c r="Z414" s="30"/>
      <c r="AA414" s="30"/>
      <c r="AB414" s="30"/>
      <c r="AC414" s="30"/>
      <c r="AD414" s="30"/>
      <c r="AE414" s="30"/>
      <c r="AF414" s="30"/>
      <c r="AG414" s="30"/>
      <c r="AH414" s="33"/>
      <c r="AI414" s="29"/>
      <c r="AJ414" s="30"/>
      <c r="AK414" s="30"/>
      <c r="AL414" s="30"/>
      <c r="AM414" s="30"/>
      <c r="AN414" s="30"/>
      <c r="AO414" s="30"/>
      <c r="AP414" s="30"/>
      <c r="AQ414" s="30"/>
      <c r="AR414" s="30"/>
      <c r="AS414" s="30"/>
      <c r="AT414" s="30"/>
      <c r="AU414" s="30"/>
      <c r="AV414" s="30"/>
      <c r="AW414" s="30"/>
      <c r="AX414" s="30"/>
      <c r="AY414" s="30"/>
      <c r="AZ414" s="30"/>
      <c r="BA414" s="30"/>
      <c r="BB414" s="30"/>
      <c r="BC414" s="33"/>
      <c r="BD414" s="130"/>
      <c r="BE414" s="33"/>
      <c r="BF414" s="33"/>
      <c r="BG414" s="33"/>
      <c r="BH414" s="33"/>
      <c r="BI414" s="33"/>
      <c r="BJ414" s="33"/>
      <c r="BK414" s="33"/>
      <c r="BL414" s="33"/>
      <c r="BM414" s="33"/>
      <c r="BN414" s="33"/>
      <c r="BO414" s="33"/>
      <c r="BP414" s="33"/>
      <c r="BQ414" s="35"/>
      <c r="BR414" s="131"/>
      <c r="BS414" s="132"/>
      <c r="BT414" s="133"/>
      <c r="BU414" s="39"/>
      <c r="BV414" s="41"/>
      <c r="BW414" s="41"/>
      <c r="BX414" s="41"/>
      <c r="BY414" s="41"/>
      <c r="BZ414" s="41"/>
      <c r="CA414" s="104"/>
      <c r="CB414" s="104"/>
      <c r="CC414" s="104"/>
      <c r="CD414" s="104"/>
      <c r="CE414" s="104"/>
      <c r="CF414" s="104"/>
      <c r="CG414" s="104"/>
      <c r="CH414" s="104"/>
      <c r="CI414" s="104"/>
      <c r="CJ414" s="41"/>
      <c r="CK414" s="41"/>
      <c r="CL414" s="41"/>
      <c r="CM414" s="29"/>
      <c r="CN414" s="30"/>
      <c r="CQ414" s="81"/>
      <c r="CR414" s="81"/>
      <c r="CY414" s="126"/>
      <c r="CZ414" s="126"/>
      <c r="DB414" s="126"/>
      <c r="DC414" s="126"/>
      <c r="DE414" s="48"/>
      <c r="DG414" s="48"/>
      <c r="DI414" s="48"/>
      <c r="DK414" s="48"/>
      <c r="DM414" s="48"/>
      <c r="DO414" s="48"/>
      <c r="DQ414" s="48"/>
      <c r="DS414" s="48"/>
      <c r="DU414" s="48"/>
      <c r="DW414" s="48"/>
      <c r="DY414" s="48"/>
      <c r="EA414" s="48"/>
      <c r="EB414" s="81"/>
      <c r="EC414" s="48"/>
      <c r="EE414" s="48"/>
      <c r="EG414" s="48"/>
      <c r="EH414" s="81"/>
      <c r="EI414" s="48"/>
      <c r="EJ414" s="48"/>
      <c r="EK414" s="48"/>
      <c r="EL414" s="48"/>
      <c r="EM414" s="48"/>
      <c r="EN414" s="48"/>
      <c r="EO414" s="48"/>
      <c r="EP414" s="48"/>
      <c r="EQ414" s="48"/>
      <c r="ER414" s="48"/>
      <c r="ES414" s="48"/>
      <c r="ET414" s="48"/>
      <c r="EU414" s="48"/>
      <c r="EV414" s="48"/>
      <c r="EW414" s="48"/>
      <c r="EX414" s="48"/>
      <c r="EY414" s="48"/>
      <c r="EZ414" s="48"/>
      <c r="FA414" s="48"/>
      <c r="FB414" s="48"/>
      <c r="FC414" s="48"/>
      <c r="FD414" s="48"/>
      <c r="FE414" s="48"/>
      <c r="FF414" s="48"/>
      <c r="FG414" s="48"/>
      <c r="FH414" s="48"/>
      <c r="FI414" s="48"/>
      <c r="FJ414" s="48"/>
      <c r="FK414" s="48"/>
      <c r="FL414" s="48"/>
      <c r="FM414" s="48"/>
      <c r="FN414" s="48"/>
      <c r="FO414" s="48"/>
      <c r="FP414" s="48"/>
      <c r="FQ414" s="48"/>
      <c r="FR414" s="48"/>
      <c r="FS414" s="48"/>
      <c r="FT414" s="48"/>
      <c r="FU414" s="48"/>
      <c r="FV414" s="48"/>
      <c r="FW414" s="48"/>
      <c r="FX414" s="48"/>
      <c r="FY414" s="48"/>
      <c r="FZ414" s="48"/>
      <c r="GA414" s="48"/>
      <c r="GB414" s="48"/>
      <c r="GC414" s="48"/>
      <c r="GD414" s="48"/>
      <c r="GE414" s="48"/>
      <c r="GF414" s="48"/>
      <c r="GG414" s="48"/>
      <c r="GH414" s="2"/>
      <c r="GI414" s="2"/>
      <c r="GJ414" s="2"/>
      <c r="GK414" s="2"/>
      <c r="GL414" s="2"/>
      <c r="GM414" s="2"/>
    </row>
    <row r="415" ht="15.75" customHeight="1">
      <c r="A415" s="1"/>
      <c r="F415" s="2"/>
      <c r="G415" s="48"/>
      <c r="N415" s="29"/>
      <c r="O415" s="30"/>
      <c r="P415" s="30"/>
      <c r="Q415" s="30"/>
      <c r="R415" s="30"/>
      <c r="S415" s="30"/>
      <c r="T415" s="30"/>
      <c r="U415" s="30"/>
      <c r="V415" s="30"/>
      <c r="W415" s="30"/>
      <c r="X415" s="30"/>
      <c r="Y415" s="30"/>
      <c r="Z415" s="30"/>
      <c r="AA415" s="30"/>
      <c r="AB415" s="30"/>
      <c r="AC415" s="30"/>
      <c r="AD415" s="30"/>
      <c r="AE415" s="30"/>
      <c r="AF415" s="30"/>
      <c r="AG415" s="30"/>
      <c r="AH415" s="33"/>
      <c r="AI415" s="29"/>
      <c r="AJ415" s="30"/>
      <c r="AK415" s="30"/>
      <c r="AL415" s="30"/>
      <c r="AM415" s="30"/>
      <c r="AN415" s="30"/>
      <c r="AO415" s="30"/>
      <c r="AP415" s="30"/>
      <c r="AQ415" s="30"/>
      <c r="AR415" s="30"/>
      <c r="AS415" s="30"/>
      <c r="AT415" s="30"/>
      <c r="AU415" s="30"/>
      <c r="AV415" s="30"/>
      <c r="AW415" s="30"/>
      <c r="AX415" s="30"/>
      <c r="AY415" s="30"/>
      <c r="AZ415" s="30"/>
      <c r="BA415" s="30"/>
      <c r="BB415" s="30"/>
      <c r="BC415" s="33"/>
      <c r="BD415" s="130"/>
      <c r="BE415" s="33"/>
      <c r="BF415" s="33"/>
      <c r="BG415" s="33"/>
      <c r="BH415" s="33"/>
      <c r="BI415" s="33"/>
      <c r="BJ415" s="33"/>
      <c r="BK415" s="33"/>
      <c r="BL415" s="33"/>
      <c r="BM415" s="33"/>
      <c r="BN415" s="33"/>
      <c r="BO415" s="33"/>
      <c r="BP415" s="33"/>
      <c r="BQ415" s="35"/>
      <c r="BR415" s="131"/>
      <c r="BS415" s="132"/>
      <c r="BT415" s="133"/>
      <c r="BU415" s="39"/>
      <c r="BV415" s="41"/>
      <c r="BW415" s="41"/>
      <c r="BX415" s="41"/>
      <c r="BY415" s="41"/>
      <c r="BZ415" s="41"/>
      <c r="CA415" s="104"/>
      <c r="CB415" s="104"/>
      <c r="CC415" s="104"/>
      <c r="CD415" s="104"/>
      <c r="CE415" s="104"/>
      <c r="CF415" s="104"/>
      <c r="CG415" s="104"/>
      <c r="CH415" s="104"/>
      <c r="CI415" s="104"/>
      <c r="CJ415" s="41"/>
      <c r="CK415" s="41"/>
      <c r="CL415" s="41"/>
      <c r="CM415" s="29"/>
      <c r="CN415" s="30"/>
      <c r="CQ415" s="81"/>
      <c r="CR415" s="81"/>
      <c r="CY415" s="126"/>
      <c r="CZ415" s="126"/>
      <c r="DB415" s="126"/>
      <c r="DC415" s="126"/>
      <c r="DE415" s="48"/>
      <c r="DG415" s="48"/>
      <c r="DI415" s="48"/>
      <c r="DK415" s="48"/>
      <c r="DM415" s="48"/>
      <c r="DO415" s="48"/>
      <c r="DQ415" s="48"/>
      <c r="DS415" s="48"/>
      <c r="DU415" s="48"/>
      <c r="DW415" s="48"/>
      <c r="DY415" s="48"/>
      <c r="EA415" s="48"/>
      <c r="EB415" s="81"/>
      <c r="EC415" s="48"/>
      <c r="EE415" s="48"/>
      <c r="EG415" s="48"/>
      <c r="EH415" s="81"/>
      <c r="EI415" s="48"/>
      <c r="EJ415" s="48"/>
      <c r="EK415" s="48"/>
      <c r="EL415" s="48"/>
      <c r="EM415" s="48"/>
      <c r="EN415" s="48"/>
      <c r="EO415" s="48"/>
      <c r="EP415" s="48"/>
      <c r="EQ415" s="48"/>
      <c r="ER415" s="48"/>
      <c r="ES415" s="48"/>
      <c r="ET415" s="48"/>
      <c r="EU415" s="48"/>
      <c r="EV415" s="48"/>
      <c r="EW415" s="48"/>
      <c r="EX415" s="48"/>
      <c r="EY415" s="48"/>
      <c r="EZ415" s="48"/>
      <c r="FA415" s="48"/>
      <c r="FB415" s="48"/>
      <c r="FC415" s="48"/>
      <c r="FD415" s="48"/>
      <c r="FE415" s="48"/>
      <c r="FF415" s="48"/>
      <c r="FG415" s="48"/>
      <c r="FH415" s="48"/>
      <c r="FI415" s="48"/>
      <c r="FJ415" s="48"/>
      <c r="FK415" s="48"/>
      <c r="FL415" s="48"/>
      <c r="FM415" s="48"/>
      <c r="FN415" s="48"/>
      <c r="FO415" s="48"/>
      <c r="FP415" s="48"/>
      <c r="FQ415" s="48"/>
      <c r="FR415" s="48"/>
      <c r="FS415" s="48"/>
      <c r="FT415" s="48"/>
      <c r="FU415" s="48"/>
      <c r="FV415" s="48"/>
      <c r="FW415" s="48"/>
      <c r="FX415" s="48"/>
      <c r="FY415" s="48"/>
      <c r="FZ415" s="48"/>
      <c r="GA415" s="48"/>
      <c r="GB415" s="48"/>
      <c r="GC415" s="48"/>
      <c r="GD415" s="48"/>
      <c r="GE415" s="48"/>
      <c r="GF415" s="48"/>
      <c r="GG415" s="48"/>
      <c r="GH415" s="2"/>
      <c r="GI415" s="2"/>
      <c r="GJ415" s="2"/>
      <c r="GK415" s="2"/>
      <c r="GL415" s="2"/>
      <c r="GM415" s="2"/>
    </row>
    <row r="416" ht="15.75" customHeight="1">
      <c r="A416" s="1"/>
      <c r="F416" s="2"/>
      <c r="G416" s="48"/>
      <c r="N416" s="29"/>
      <c r="O416" s="30"/>
      <c r="P416" s="30"/>
      <c r="Q416" s="30"/>
      <c r="R416" s="30"/>
      <c r="S416" s="30"/>
      <c r="T416" s="30"/>
      <c r="U416" s="30"/>
      <c r="V416" s="30"/>
      <c r="W416" s="30"/>
      <c r="X416" s="30"/>
      <c r="Y416" s="30"/>
      <c r="Z416" s="30"/>
      <c r="AA416" s="30"/>
      <c r="AB416" s="30"/>
      <c r="AC416" s="30"/>
      <c r="AD416" s="30"/>
      <c r="AE416" s="30"/>
      <c r="AF416" s="30"/>
      <c r="AG416" s="30"/>
      <c r="AH416" s="33"/>
      <c r="AI416" s="29"/>
      <c r="AJ416" s="30"/>
      <c r="AK416" s="30"/>
      <c r="AL416" s="30"/>
      <c r="AM416" s="30"/>
      <c r="AN416" s="30"/>
      <c r="AO416" s="30"/>
      <c r="AP416" s="30"/>
      <c r="AQ416" s="30"/>
      <c r="AR416" s="30"/>
      <c r="AS416" s="30"/>
      <c r="AT416" s="30"/>
      <c r="AU416" s="30"/>
      <c r="AV416" s="30"/>
      <c r="AW416" s="30"/>
      <c r="AX416" s="30"/>
      <c r="AY416" s="30"/>
      <c r="AZ416" s="30"/>
      <c r="BA416" s="30"/>
      <c r="BB416" s="30"/>
      <c r="BC416" s="33"/>
      <c r="BD416" s="130"/>
      <c r="BE416" s="33"/>
      <c r="BF416" s="33"/>
      <c r="BG416" s="33"/>
      <c r="BH416" s="33"/>
      <c r="BI416" s="33"/>
      <c r="BJ416" s="33"/>
      <c r="BK416" s="33"/>
      <c r="BL416" s="33"/>
      <c r="BM416" s="33"/>
      <c r="BN416" s="33"/>
      <c r="BO416" s="33"/>
      <c r="BP416" s="33"/>
      <c r="BQ416" s="35"/>
      <c r="BR416" s="131"/>
      <c r="BS416" s="132"/>
      <c r="BT416" s="133"/>
      <c r="BU416" s="39"/>
      <c r="BV416" s="41"/>
      <c r="BW416" s="41"/>
      <c r="BX416" s="41"/>
      <c r="BY416" s="41"/>
      <c r="BZ416" s="41"/>
      <c r="CA416" s="104"/>
      <c r="CB416" s="104"/>
      <c r="CC416" s="104"/>
      <c r="CD416" s="104"/>
      <c r="CE416" s="104"/>
      <c r="CF416" s="104"/>
      <c r="CG416" s="104"/>
      <c r="CH416" s="104"/>
      <c r="CI416" s="104"/>
      <c r="CJ416" s="41"/>
      <c r="CK416" s="41"/>
      <c r="CL416" s="41"/>
      <c r="CM416" s="29"/>
      <c r="CN416" s="30"/>
      <c r="CQ416" s="81"/>
      <c r="CR416" s="81"/>
      <c r="CY416" s="126"/>
      <c r="CZ416" s="126"/>
      <c r="DB416" s="126"/>
      <c r="DC416" s="126"/>
      <c r="DE416" s="48"/>
      <c r="DG416" s="48"/>
      <c r="DI416" s="48"/>
      <c r="DK416" s="48"/>
      <c r="DM416" s="48"/>
      <c r="DO416" s="48"/>
      <c r="DQ416" s="48"/>
      <c r="DS416" s="48"/>
      <c r="DU416" s="48"/>
      <c r="DW416" s="48"/>
      <c r="DY416" s="48"/>
      <c r="EA416" s="48"/>
      <c r="EB416" s="81"/>
      <c r="EC416" s="48"/>
      <c r="EE416" s="48"/>
      <c r="EG416" s="48"/>
      <c r="EH416" s="81"/>
      <c r="EI416" s="48"/>
      <c r="EJ416" s="48"/>
      <c r="EK416" s="48"/>
      <c r="EL416" s="48"/>
      <c r="EM416" s="48"/>
      <c r="EN416" s="48"/>
      <c r="EO416" s="48"/>
      <c r="EP416" s="48"/>
      <c r="EQ416" s="48"/>
      <c r="ER416" s="48"/>
      <c r="ES416" s="48"/>
      <c r="ET416" s="48"/>
      <c r="EU416" s="48"/>
      <c r="EV416" s="48"/>
      <c r="EW416" s="48"/>
      <c r="EX416" s="48"/>
      <c r="EY416" s="48"/>
      <c r="EZ416" s="48"/>
      <c r="FA416" s="48"/>
      <c r="FB416" s="48"/>
      <c r="FC416" s="48"/>
      <c r="FD416" s="48"/>
      <c r="FE416" s="48"/>
      <c r="FF416" s="48"/>
      <c r="FG416" s="48"/>
      <c r="FH416" s="48"/>
      <c r="FI416" s="48"/>
      <c r="FJ416" s="48"/>
      <c r="FK416" s="48"/>
      <c r="FL416" s="48"/>
      <c r="FM416" s="48"/>
      <c r="FN416" s="48"/>
      <c r="FO416" s="48"/>
      <c r="FP416" s="48"/>
      <c r="FQ416" s="48"/>
      <c r="FR416" s="48"/>
      <c r="FS416" s="48"/>
      <c r="FT416" s="48"/>
      <c r="FU416" s="48"/>
      <c r="FV416" s="48"/>
      <c r="FW416" s="48"/>
      <c r="FX416" s="48"/>
      <c r="FY416" s="48"/>
      <c r="FZ416" s="48"/>
      <c r="GA416" s="48"/>
      <c r="GB416" s="48"/>
      <c r="GC416" s="48"/>
      <c r="GD416" s="48"/>
      <c r="GE416" s="48"/>
      <c r="GF416" s="48"/>
      <c r="GG416" s="48"/>
      <c r="GH416" s="2"/>
      <c r="GI416" s="2"/>
      <c r="GJ416" s="2"/>
      <c r="GK416" s="2"/>
      <c r="GL416" s="2"/>
      <c r="GM416" s="2"/>
    </row>
    <row r="417" ht="15.75" customHeight="1">
      <c r="A417" s="1"/>
      <c r="F417" s="2"/>
      <c r="G417" s="48"/>
      <c r="N417" s="29"/>
      <c r="O417" s="30"/>
      <c r="P417" s="30"/>
      <c r="Q417" s="30"/>
      <c r="R417" s="30"/>
      <c r="S417" s="30"/>
      <c r="T417" s="30"/>
      <c r="U417" s="30"/>
      <c r="V417" s="30"/>
      <c r="W417" s="30"/>
      <c r="X417" s="30"/>
      <c r="Y417" s="30"/>
      <c r="Z417" s="30"/>
      <c r="AA417" s="30"/>
      <c r="AB417" s="30"/>
      <c r="AC417" s="30"/>
      <c r="AD417" s="30"/>
      <c r="AE417" s="30"/>
      <c r="AF417" s="30"/>
      <c r="AG417" s="30"/>
      <c r="AH417" s="33"/>
      <c r="AI417" s="29"/>
      <c r="AJ417" s="30"/>
      <c r="AK417" s="30"/>
      <c r="AL417" s="30"/>
      <c r="AM417" s="30"/>
      <c r="AN417" s="30"/>
      <c r="AO417" s="30"/>
      <c r="AP417" s="30"/>
      <c r="AQ417" s="30"/>
      <c r="AR417" s="30"/>
      <c r="AS417" s="30"/>
      <c r="AT417" s="30"/>
      <c r="AU417" s="30"/>
      <c r="AV417" s="30"/>
      <c r="AW417" s="30"/>
      <c r="AX417" s="30"/>
      <c r="AY417" s="30"/>
      <c r="AZ417" s="30"/>
      <c r="BA417" s="30"/>
      <c r="BB417" s="30"/>
      <c r="BC417" s="33"/>
      <c r="BD417" s="130"/>
      <c r="BE417" s="33"/>
      <c r="BF417" s="33"/>
      <c r="BG417" s="33"/>
      <c r="BH417" s="33"/>
      <c r="BI417" s="33"/>
      <c r="BJ417" s="33"/>
      <c r="BK417" s="33"/>
      <c r="BL417" s="33"/>
      <c r="BM417" s="33"/>
      <c r="BN417" s="33"/>
      <c r="BO417" s="33"/>
      <c r="BP417" s="33"/>
      <c r="BQ417" s="35"/>
      <c r="BR417" s="131"/>
      <c r="BS417" s="132"/>
      <c r="BT417" s="133"/>
      <c r="BU417" s="39"/>
      <c r="BV417" s="41"/>
      <c r="BW417" s="41"/>
      <c r="BX417" s="41"/>
      <c r="BY417" s="41"/>
      <c r="BZ417" s="41"/>
      <c r="CA417" s="104"/>
      <c r="CB417" s="104"/>
      <c r="CC417" s="104"/>
      <c r="CD417" s="104"/>
      <c r="CE417" s="104"/>
      <c r="CF417" s="104"/>
      <c r="CG417" s="104"/>
      <c r="CH417" s="104"/>
      <c r="CI417" s="104"/>
      <c r="CJ417" s="41"/>
      <c r="CK417" s="41"/>
      <c r="CL417" s="41"/>
      <c r="CM417" s="29"/>
      <c r="CN417" s="30"/>
      <c r="CQ417" s="81"/>
      <c r="CR417" s="81"/>
      <c r="CY417" s="126"/>
      <c r="CZ417" s="126"/>
      <c r="DB417" s="126"/>
      <c r="DC417" s="126"/>
      <c r="DE417" s="48"/>
      <c r="DG417" s="48"/>
      <c r="DI417" s="48"/>
      <c r="DK417" s="48"/>
      <c r="DM417" s="48"/>
      <c r="DO417" s="48"/>
      <c r="DQ417" s="48"/>
      <c r="DS417" s="48"/>
      <c r="DU417" s="48"/>
      <c r="DW417" s="48"/>
      <c r="DY417" s="48"/>
      <c r="EA417" s="48"/>
      <c r="EB417" s="81"/>
      <c r="EC417" s="48"/>
      <c r="EE417" s="48"/>
      <c r="EG417" s="48"/>
      <c r="EH417" s="81"/>
      <c r="EI417" s="48"/>
      <c r="EJ417" s="48"/>
      <c r="EK417" s="48"/>
      <c r="EL417" s="48"/>
      <c r="EM417" s="48"/>
      <c r="EN417" s="48"/>
      <c r="EO417" s="48"/>
      <c r="EP417" s="48"/>
      <c r="EQ417" s="48"/>
      <c r="ER417" s="48"/>
      <c r="ES417" s="48"/>
      <c r="ET417" s="48"/>
      <c r="EU417" s="48"/>
      <c r="EV417" s="48"/>
      <c r="EW417" s="48"/>
      <c r="EX417" s="48"/>
      <c r="EY417" s="48"/>
      <c r="EZ417" s="48"/>
      <c r="FA417" s="48"/>
      <c r="FB417" s="48"/>
      <c r="FC417" s="48"/>
      <c r="FD417" s="48"/>
      <c r="FE417" s="48"/>
      <c r="FF417" s="48"/>
      <c r="FG417" s="48"/>
      <c r="FH417" s="48"/>
      <c r="FI417" s="48"/>
      <c r="FJ417" s="48"/>
      <c r="FK417" s="48"/>
      <c r="FL417" s="48"/>
      <c r="FM417" s="48"/>
      <c r="FN417" s="48"/>
      <c r="FO417" s="48"/>
      <c r="FP417" s="48"/>
      <c r="FQ417" s="48"/>
      <c r="FR417" s="48"/>
      <c r="FS417" s="48"/>
      <c r="FT417" s="48"/>
      <c r="FU417" s="48"/>
      <c r="FV417" s="48"/>
      <c r="FW417" s="48"/>
      <c r="FX417" s="48"/>
      <c r="FY417" s="48"/>
      <c r="FZ417" s="48"/>
      <c r="GA417" s="48"/>
      <c r="GB417" s="48"/>
      <c r="GC417" s="48"/>
      <c r="GD417" s="48"/>
      <c r="GE417" s="48"/>
      <c r="GF417" s="48"/>
      <c r="GG417" s="48"/>
      <c r="GH417" s="2"/>
      <c r="GI417" s="2"/>
      <c r="GJ417" s="2"/>
      <c r="GK417" s="2"/>
      <c r="GL417" s="2"/>
      <c r="GM417" s="2"/>
    </row>
    <row r="418" ht="15.75" customHeight="1">
      <c r="A418" s="1"/>
      <c r="F418" s="2"/>
      <c r="G418" s="48"/>
      <c r="N418" s="29"/>
      <c r="O418" s="30"/>
      <c r="P418" s="30"/>
      <c r="Q418" s="30"/>
      <c r="R418" s="30"/>
      <c r="S418" s="30"/>
      <c r="T418" s="30"/>
      <c r="U418" s="30"/>
      <c r="V418" s="30"/>
      <c r="W418" s="30"/>
      <c r="X418" s="30"/>
      <c r="Y418" s="30"/>
      <c r="Z418" s="30"/>
      <c r="AA418" s="30"/>
      <c r="AB418" s="30"/>
      <c r="AC418" s="30"/>
      <c r="AD418" s="30"/>
      <c r="AE418" s="30"/>
      <c r="AF418" s="30"/>
      <c r="AG418" s="30"/>
      <c r="AH418" s="33"/>
      <c r="AI418" s="29"/>
      <c r="AJ418" s="30"/>
      <c r="AK418" s="30"/>
      <c r="AL418" s="30"/>
      <c r="AM418" s="30"/>
      <c r="AN418" s="30"/>
      <c r="AO418" s="30"/>
      <c r="AP418" s="30"/>
      <c r="AQ418" s="30"/>
      <c r="AR418" s="30"/>
      <c r="AS418" s="30"/>
      <c r="AT418" s="30"/>
      <c r="AU418" s="30"/>
      <c r="AV418" s="30"/>
      <c r="AW418" s="30"/>
      <c r="AX418" s="30"/>
      <c r="AY418" s="30"/>
      <c r="AZ418" s="30"/>
      <c r="BA418" s="30"/>
      <c r="BB418" s="30"/>
      <c r="BC418" s="33"/>
      <c r="BD418" s="130"/>
      <c r="BE418" s="33"/>
      <c r="BF418" s="33"/>
      <c r="BG418" s="33"/>
      <c r="BH418" s="33"/>
      <c r="BI418" s="33"/>
      <c r="BJ418" s="33"/>
      <c r="BK418" s="33"/>
      <c r="BL418" s="33"/>
      <c r="BM418" s="33"/>
      <c r="BN418" s="33"/>
      <c r="BO418" s="33"/>
      <c r="BP418" s="33"/>
      <c r="BQ418" s="35"/>
      <c r="BR418" s="131"/>
      <c r="BS418" s="132"/>
      <c r="BT418" s="133"/>
      <c r="BU418" s="39"/>
      <c r="BV418" s="41"/>
      <c r="BW418" s="41"/>
      <c r="BX418" s="41"/>
      <c r="BY418" s="41"/>
      <c r="BZ418" s="41"/>
      <c r="CA418" s="104"/>
      <c r="CB418" s="104"/>
      <c r="CC418" s="104"/>
      <c r="CD418" s="104"/>
      <c r="CE418" s="104"/>
      <c r="CF418" s="104"/>
      <c r="CG418" s="104"/>
      <c r="CH418" s="104"/>
      <c r="CI418" s="104"/>
      <c r="CJ418" s="41"/>
      <c r="CK418" s="41"/>
      <c r="CL418" s="41"/>
      <c r="CM418" s="29"/>
      <c r="CN418" s="30"/>
      <c r="CQ418" s="81"/>
      <c r="CR418" s="81"/>
      <c r="CY418" s="126"/>
      <c r="CZ418" s="126"/>
      <c r="DB418" s="126"/>
      <c r="DC418" s="126"/>
      <c r="DE418" s="48"/>
      <c r="DG418" s="48"/>
      <c r="DI418" s="48"/>
      <c r="DK418" s="48"/>
      <c r="DM418" s="48"/>
      <c r="DO418" s="48"/>
      <c r="DQ418" s="48"/>
      <c r="DS418" s="48"/>
      <c r="DU418" s="48"/>
      <c r="DW418" s="48"/>
      <c r="DY418" s="48"/>
      <c r="EA418" s="48"/>
      <c r="EB418" s="81"/>
      <c r="EC418" s="48"/>
      <c r="EE418" s="48"/>
      <c r="EG418" s="48"/>
      <c r="EH418" s="81"/>
      <c r="EI418" s="48"/>
      <c r="EJ418" s="48"/>
      <c r="EK418" s="48"/>
      <c r="EL418" s="48"/>
      <c r="EM418" s="48"/>
      <c r="EN418" s="48"/>
      <c r="EO418" s="48"/>
      <c r="EP418" s="48"/>
      <c r="EQ418" s="48"/>
      <c r="ER418" s="48"/>
      <c r="ES418" s="48"/>
      <c r="ET418" s="48"/>
      <c r="EU418" s="48"/>
      <c r="EV418" s="48"/>
      <c r="EW418" s="48"/>
      <c r="EX418" s="48"/>
      <c r="EY418" s="48"/>
      <c r="EZ418" s="48"/>
      <c r="FA418" s="48"/>
      <c r="FB418" s="48"/>
      <c r="FC418" s="48"/>
      <c r="FD418" s="48"/>
      <c r="FE418" s="48"/>
      <c r="FF418" s="48"/>
      <c r="FG418" s="48"/>
      <c r="FH418" s="48"/>
      <c r="FI418" s="48"/>
      <c r="FJ418" s="48"/>
      <c r="FK418" s="48"/>
      <c r="FL418" s="48"/>
      <c r="FM418" s="48"/>
      <c r="FN418" s="48"/>
      <c r="FO418" s="48"/>
      <c r="FP418" s="48"/>
      <c r="FQ418" s="48"/>
      <c r="FR418" s="48"/>
      <c r="FS418" s="48"/>
      <c r="FT418" s="48"/>
      <c r="FU418" s="48"/>
      <c r="FV418" s="48"/>
      <c r="FW418" s="48"/>
      <c r="FX418" s="48"/>
      <c r="FY418" s="48"/>
      <c r="FZ418" s="48"/>
      <c r="GA418" s="48"/>
      <c r="GB418" s="48"/>
      <c r="GC418" s="48"/>
      <c r="GD418" s="48"/>
      <c r="GE418" s="48"/>
      <c r="GF418" s="48"/>
      <c r="GG418" s="48"/>
      <c r="GH418" s="2"/>
      <c r="GI418" s="2"/>
      <c r="GJ418" s="2"/>
      <c r="GK418" s="2"/>
      <c r="GL418" s="2"/>
      <c r="GM418" s="2"/>
    </row>
    <row r="419" ht="15.75" customHeight="1">
      <c r="A419" s="1"/>
      <c r="F419" s="2"/>
      <c r="G419" s="48"/>
      <c r="N419" s="29"/>
      <c r="O419" s="30"/>
      <c r="P419" s="30"/>
      <c r="Q419" s="30"/>
      <c r="R419" s="30"/>
      <c r="S419" s="30"/>
      <c r="T419" s="30"/>
      <c r="U419" s="30"/>
      <c r="V419" s="30"/>
      <c r="W419" s="30"/>
      <c r="X419" s="30"/>
      <c r="Y419" s="30"/>
      <c r="Z419" s="30"/>
      <c r="AA419" s="30"/>
      <c r="AB419" s="30"/>
      <c r="AC419" s="30"/>
      <c r="AD419" s="30"/>
      <c r="AE419" s="30"/>
      <c r="AF419" s="30"/>
      <c r="AG419" s="30"/>
      <c r="AH419" s="33"/>
      <c r="AI419" s="29"/>
      <c r="AJ419" s="30"/>
      <c r="AK419" s="30"/>
      <c r="AL419" s="30"/>
      <c r="AM419" s="30"/>
      <c r="AN419" s="30"/>
      <c r="AO419" s="30"/>
      <c r="AP419" s="30"/>
      <c r="AQ419" s="30"/>
      <c r="AR419" s="30"/>
      <c r="AS419" s="30"/>
      <c r="AT419" s="30"/>
      <c r="AU419" s="30"/>
      <c r="AV419" s="30"/>
      <c r="AW419" s="30"/>
      <c r="AX419" s="30"/>
      <c r="AY419" s="30"/>
      <c r="AZ419" s="30"/>
      <c r="BA419" s="30"/>
      <c r="BB419" s="30"/>
      <c r="BC419" s="33"/>
      <c r="BD419" s="130"/>
      <c r="BE419" s="33"/>
      <c r="BF419" s="33"/>
      <c r="BG419" s="33"/>
      <c r="BH419" s="33"/>
      <c r="BI419" s="33"/>
      <c r="BJ419" s="33"/>
      <c r="BK419" s="33"/>
      <c r="BL419" s="33"/>
      <c r="BM419" s="33"/>
      <c r="BN419" s="33"/>
      <c r="BO419" s="33"/>
      <c r="BP419" s="33"/>
      <c r="BQ419" s="35"/>
      <c r="BR419" s="131"/>
      <c r="BS419" s="132"/>
      <c r="BT419" s="133"/>
      <c r="BU419" s="39"/>
      <c r="BV419" s="41"/>
      <c r="BW419" s="41"/>
      <c r="BX419" s="41"/>
      <c r="BY419" s="41"/>
      <c r="BZ419" s="41"/>
      <c r="CA419" s="104"/>
      <c r="CB419" s="104"/>
      <c r="CC419" s="104"/>
      <c r="CD419" s="104"/>
      <c r="CE419" s="104"/>
      <c r="CF419" s="104"/>
      <c r="CG419" s="104"/>
      <c r="CH419" s="104"/>
      <c r="CI419" s="104"/>
      <c r="CJ419" s="41"/>
      <c r="CK419" s="41"/>
      <c r="CL419" s="41"/>
      <c r="CM419" s="29"/>
      <c r="CN419" s="30"/>
      <c r="CQ419" s="81"/>
      <c r="CR419" s="81"/>
      <c r="CY419" s="126"/>
      <c r="CZ419" s="126"/>
      <c r="DB419" s="126"/>
      <c r="DC419" s="126"/>
      <c r="DE419" s="48"/>
      <c r="DG419" s="48"/>
      <c r="DI419" s="48"/>
      <c r="DK419" s="48"/>
      <c r="DM419" s="48"/>
      <c r="DO419" s="48"/>
      <c r="DQ419" s="48"/>
      <c r="DS419" s="48"/>
      <c r="DU419" s="48"/>
      <c r="DW419" s="48"/>
      <c r="DY419" s="48"/>
      <c r="EA419" s="48"/>
      <c r="EB419" s="81"/>
      <c r="EC419" s="48"/>
      <c r="EE419" s="48"/>
      <c r="EG419" s="48"/>
      <c r="EH419" s="81"/>
      <c r="EI419" s="48"/>
      <c r="EJ419" s="48"/>
      <c r="EK419" s="48"/>
      <c r="EL419" s="48"/>
      <c r="EM419" s="48"/>
      <c r="EN419" s="48"/>
      <c r="EO419" s="48"/>
      <c r="EP419" s="48"/>
      <c r="EQ419" s="48"/>
      <c r="ER419" s="48"/>
      <c r="ES419" s="48"/>
      <c r="ET419" s="48"/>
      <c r="EU419" s="48"/>
      <c r="EV419" s="48"/>
      <c r="EW419" s="48"/>
      <c r="EX419" s="48"/>
      <c r="EY419" s="48"/>
      <c r="EZ419" s="48"/>
      <c r="FA419" s="48"/>
      <c r="FB419" s="48"/>
      <c r="FC419" s="48"/>
      <c r="FD419" s="48"/>
      <c r="FE419" s="48"/>
      <c r="FF419" s="48"/>
      <c r="FG419" s="48"/>
      <c r="FH419" s="48"/>
      <c r="FI419" s="48"/>
      <c r="FJ419" s="48"/>
      <c r="FK419" s="48"/>
      <c r="FL419" s="48"/>
      <c r="FM419" s="48"/>
      <c r="FN419" s="48"/>
      <c r="FO419" s="48"/>
      <c r="FP419" s="48"/>
      <c r="FQ419" s="48"/>
      <c r="FR419" s="48"/>
      <c r="FS419" s="48"/>
      <c r="FT419" s="48"/>
      <c r="FU419" s="48"/>
      <c r="FV419" s="48"/>
      <c r="FW419" s="48"/>
      <c r="FX419" s="48"/>
      <c r="FY419" s="48"/>
      <c r="FZ419" s="48"/>
      <c r="GA419" s="48"/>
      <c r="GB419" s="48"/>
      <c r="GC419" s="48"/>
      <c r="GD419" s="48"/>
      <c r="GE419" s="48"/>
      <c r="GF419" s="48"/>
      <c r="GG419" s="48"/>
      <c r="GH419" s="2"/>
      <c r="GI419" s="2"/>
      <c r="GJ419" s="2"/>
      <c r="GK419" s="2"/>
      <c r="GL419" s="2"/>
      <c r="GM419" s="2"/>
    </row>
    <row r="420" ht="15.75" customHeight="1">
      <c r="A420" s="1"/>
      <c r="F420" s="2"/>
      <c r="G420" s="48"/>
      <c r="N420" s="29"/>
      <c r="O420" s="30"/>
      <c r="P420" s="30"/>
      <c r="Q420" s="30"/>
      <c r="R420" s="30"/>
      <c r="S420" s="30"/>
      <c r="T420" s="30"/>
      <c r="U420" s="30"/>
      <c r="V420" s="30"/>
      <c r="W420" s="30"/>
      <c r="X420" s="30"/>
      <c r="Y420" s="30"/>
      <c r="Z420" s="30"/>
      <c r="AA420" s="30"/>
      <c r="AB420" s="30"/>
      <c r="AC420" s="30"/>
      <c r="AD420" s="30"/>
      <c r="AE420" s="30"/>
      <c r="AF420" s="30"/>
      <c r="AG420" s="30"/>
      <c r="AH420" s="33"/>
      <c r="AI420" s="29"/>
      <c r="AJ420" s="30"/>
      <c r="AK420" s="30"/>
      <c r="AL420" s="30"/>
      <c r="AM420" s="30"/>
      <c r="AN420" s="30"/>
      <c r="AO420" s="30"/>
      <c r="AP420" s="30"/>
      <c r="AQ420" s="30"/>
      <c r="AR420" s="30"/>
      <c r="AS420" s="30"/>
      <c r="AT420" s="30"/>
      <c r="AU420" s="30"/>
      <c r="AV420" s="30"/>
      <c r="AW420" s="30"/>
      <c r="AX420" s="30"/>
      <c r="AY420" s="30"/>
      <c r="AZ420" s="30"/>
      <c r="BA420" s="30"/>
      <c r="BB420" s="30"/>
      <c r="BC420" s="33"/>
      <c r="BD420" s="130"/>
      <c r="BE420" s="33"/>
      <c r="BF420" s="33"/>
      <c r="BG420" s="33"/>
      <c r="BH420" s="33"/>
      <c r="BI420" s="33"/>
      <c r="BJ420" s="33"/>
      <c r="BK420" s="33"/>
      <c r="BL420" s="33"/>
      <c r="BM420" s="33"/>
      <c r="BN420" s="33"/>
      <c r="BO420" s="33"/>
      <c r="BP420" s="33"/>
      <c r="BQ420" s="35"/>
      <c r="BR420" s="131"/>
      <c r="BS420" s="132"/>
      <c r="BT420" s="133"/>
      <c r="BU420" s="39"/>
      <c r="BV420" s="41"/>
      <c r="BW420" s="41"/>
      <c r="BX420" s="41"/>
      <c r="BY420" s="41"/>
      <c r="BZ420" s="41"/>
      <c r="CA420" s="104"/>
      <c r="CB420" s="104"/>
      <c r="CC420" s="104"/>
      <c r="CD420" s="104"/>
      <c r="CE420" s="104"/>
      <c r="CF420" s="104"/>
      <c r="CG420" s="104"/>
      <c r="CH420" s="104"/>
      <c r="CI420" s="104"/>
      <c r="CJ420" s="41"/>
      <c r="CK420" s="41"/>
      <c r="CL420" s="41"/>
      <c r="CM420" s="29"/>
      <c r="CN420" s="30"/>
      <c r="CQ420" s="81"/>
      <c r="CR420" s="81"/>
      <c r="CY420" s="126"/>
      <c r="CZ420" s="126"/>
      <c r="DB420" s="126"/>
      <c r="DC420" s="126"/>
      <c r="DE420" s="48"/>
      <c r="DG420" s="48"/>
      <c r="DI420" s="48"/>
      <c r="DK420" s="48"/>
      <c r="DM420" s="48"/>
      <c r="DO420" s="48"/>
      <c r="DQ420" s="48"/>
      <c r="DS420" s="48"/>
      <c r="DU420" s="48"/>
      <c r="DW420" s="48"/>
      <c r="DY420" s="48"/>
      <c r="EA420" s="48"/>
      <c r="EB420" s="81"/>
      <c r="EC420" s="48"/>
      <c r="EE420" s="48"/>
      <c r="EG420" s="48"/>
      <c r="EH420" s="81"/>
      <c r="EI420" s="48"/>
      <c r="EJ420" s="48"/>
      <c r="EK420" s="48"/>
      <c r="EL420" s="48"/>
      <c r="EM420" s="48"/>
      <c r="EN420" s="48"/>
      <c r="EO420" s="48"/>
      <c r="EP420" s="48"/>
      <c r="EQ420" s="48"/>
      <c r="ER420" s="48"/>
      <c r="ES420" s="48"/>
      <c r="ET420" s="48"/>
      <c r="EU420" s="48"/>
      <c r="EV420" s="48"/>
      <c r="EW420" s="48"/>
      <c r="EX420" s="48"/>
      <c r="EY420" s="48"/>
      <c r="EZ420" s="48"/>
      <c r="FA420" s="48"/>
      <c r="FB420" s="48"/>
      <c r="FC420" s="48"/>
      <c r="FD420" s="48"/>
      <c r="FE420" s="48"/>
      <c r="FF420" s="48"/>
      <c r="FG420" s="48"/>
      <c r="FH420" s="48"/>
      <c r="FI420" s="48"/>
      <c r="FJ420" s="48"/>
      <c r="FK420" s="48"/>
      <c r="FL420" s="48"/>
      <c r="FM420" s="48"/>
      <c r="FN420" s="48"/>
      <c r="FO420" s="48"/>
      <c r="FP420" s="48"/>
      <c r="FQ420" s="48"/>
      <c r="FR420" s="48"/>
      <c r="FS420" s="48"/>
      <c r="FT420" s="48"/>
      <c r="FU420" s="48"/>
      <c r="FV420" s="48"/>
      <c r="FW420" s="48"/>
      <c r="FX420" s="48"/>
      <c r="FY420" s="48"/>
      <c r="FZ420" s="48"/>
      <c r="GA420" s="48"/>
      <c r="GB420" s="48"/>
      <c r="GC420" s="48"/>
      <c r="GD420" s="48"/>
      <c r="GE420" s="48"/>
      <c r="GF420" s="48"/>
      <c r="GG420" s="48"/>
      <c r="GH420" s="2"/>
      <c r="GI420" s="2"/>
      <c r="GJ420" s="2"/>
      <c r="GK420" s="2"/>
      <c r="GL420" s="2"/>
      <c r="GM420" s="2"/>
    </row>
    <row r="421" ht="15.75" customHeight="1">
      <c r="A421" s="1"/>
      <c r="F421" s="2"/>
      <c r="G421" s="48"/>
      <c r="N421" s="29"/>
      <c r="O421" s="30"/>
      <c r="P421" s="30"/>
      <c r="Q421" s="30"/>
      <c r="R421" s="30"/>
      <c r="S421" s="30"/>
      <c r="T421" s="30"/>
      <c r="U421" s="30"/>
      <c r="V421" s="30"/>
      <c r="W421" s="30"/>
      <c r="X421" s="30"/>
      <c r="Y421" s="30"/>
      <c r="Z421" s="30"/>
      <c r="AA421" s="30"/>
      <c r="AB421" s="30"/>
      <c r="AC421" s="30"/>
      <c r="AD421" s="30"/>
      <c r="AE421" s="30"/>
      <c r="AF421" s="30"/>
      <c r="AG421" s="30"/>
      <c r="AH421" s="33"/>
      <c r="AI421" s="29"/>
      <c r="AJ421" s="30"/>
      <c r="AK421" s="30"/>
      <c r="AL421" s="30"/>
      <c r="AM421" s="30"/>
      <c r="AN421" s="30"/>
      <c r="AO421" s="30"/>
      <c r="AP421" s="30"/>
      <c r="AQ421" s="30"/>
      <c r="AR421" s="30"/>
      <c r="AS421" s="30"/>
      <c r="AT421" s="30"/>
      <c r="AU421" s="30"/>
      <c r="AV421" s="30"/>
      <c r="AW421" s="30"/>
      <c r="AX421" s="30"/>
      <c r="AY421" s="30"/>
      <c r="AZ421" s="30"/>
      <c r="BA421" s="30"/>
      <c r="BB421" s="30"/>
      <c r="BC421" s="33"/>
      <c r="BD421" s="130"/>
      <c r="BE421" s="33"/>
      <c r="BF421" s="33"/>
      <c r="BG421" s="33"/>
      <c r="BH421" s="33"/>
      <c r="BI421" s="33"/>
      <c r="BJ421" s="33"/>
      <c r="BK421" s="33"/>
      <c r="BL421" s="33"/>
      <c r="BM421" s="33"/>
      <c r="BN421" s="33"/>
      <c r="BO421" s="33"/>
      <c r="BP421" s="33"/>
      <c r="BQ421" s="35"/>
      <c r="BR421" s="131"/>
      <c r="BS421" s="132"/>
      <c r="BT421" s="133"/>
      <c r="BU421" s="39"/>
      <c r="BV421" s="41"/>
      <c r="BW421" s="41"/>
      <c r="BX421" s="41"/>
      <c r="BY421" s="41"/>
      <c r="BZ421" s="41"/>
      <c r="CA421" s="104"/>
      <c r="CB421" s="104"/>
      <c r="CC421" s="104"/>
      <c r="CD421" s="104"/>
      <c r="CE421" s="104"/>
      <c r="CF421" s="104"/>
      <c r="CG421" s="104"/>
      <c r="CH421" s="104"/>
      <c r="CI421" s="104"/>
      <c r="CJ421" s="41"/>
      <c r="CK421" s="41"/>
      <c r="CL421" s="41"/>
      <c r="CM421" s="29"/>
      <c r="CN421" s="30"/>
      <c r="CQ421" s="81"/>
      <c r="CR421" s="81"/>
      <c r="CY421" s="126"/>
      <c r="CZ421" s="126"/>
      <c r="DB421" s="126"/>
      <c r="DC421" s="126"/>
      <c r="DE421" s="48"/>
      <c r="DG421" s="48"/>
      <c r="DI421" s="48"/>
      <c r="DK421" s="48"/>
      <c r="DM421" s="48"/>
      <c r="DO421" s="48"/>
      <c r="DQ421" s="48"/>
      <c r="DS421" s="48"/>
      <c r="DU421" s="48"/>
      <c r="DW421" s="48"/>
      <c r="DY421" s="48"/>
      <c r="EA421" s="48"/>
      <c r="EB421" s="81"/>
      <c r="EC421" s="48"/>
      <c r="EE421" s="48"/>
      <c r="EG421" s="48"/>
      <c r="EH421" s="81"/>
      <c r="EI421" s="48"/>
      <c r="EJ421" s="48"/>
      <c r="EK421" s="48"/>
      <c r="EL421" s="48"/>
      <c r="EM421" s="48"/>
      <c r="EN421" s="48"/>
      <c r="EO421" s="48"/>
      <c r="EP421" s="48"/>
      <c r="EQ421" s="48"/>
      <c r="ER421" s="48"/>
      <c r="ES421" s="48"/>
      <c r="ET421" s="48"/>
      <c r="EU421" s="48"/>
      <c r="EV421" s="48"/>
      <c r="EW421" s="48"/>
      <c r="EX421" s="48"/>
      <c r="EY421" s="48"/>
      <c r="EZ421" s="48"/>
      <c r="FA421" s="48"/>
      <c r="FB421" s="48"/>
      <c r="FC421" s="48"/>
      <c r="FD421" s="48"/>
      <c r="FE421" s="48"/>
      <c r="FF421" s="48"/>
      <c r="FG421" s="48"/>
      <c r="FH421" s="48"/>
      <c r="FI421" s="48"/>
      <c r="FJ421" s="48"/>
      <c r="FK421" s="48"/>
      <c r="FL421" s="48"/>
      <c r="FM421" s="48"/>
      <c r="FN421" s="48"/>
      <c r="FO421" s="48"/>
      <c r="FP421" s="48"/>
      <c r="FQ421" s="48"/>
      <c r="FR421" s="48"/>
      <c r="FS421" s="48"/>
      <c r="FT421" s="48"/>
      <c r="FU421" s="48"/>
      <c r="FV421" s="48"/>
      <c r="FW421" s="48"/>
      <c r="FX421" s="48"/>
      <c r="FY421" s="48"/>
      <c r="FZ421" s="48"/>
      <c r="GA421" s="48"/>
      <c r="GB421" s="48"/>
      <c r="GC421" s="48"/>
      <c r="GD421" s="48"/>
      <c r="GE421" s="48"/>
      <c r="GF421" s="48"/>
      <c r="GG421" s="48"/>
      <c r="GH421" s="2"/>
      <c r="GI421" s="2"/>
      <c r="GJ421" s="2"/>
      <c r="GK421" s="2"/>
      <c r="GL421" s="2"/>
      <c r="GM421" s="2"/>
    </row>
    <row r="422" ht="15.75" customHeight="1">
      <c r="A422" s="1"/>
      <c r="F422" s="2"/>
      <c r="G422" s="48"/>
      <c r="N422" s="29"/>
      <c r="O422" s="30"/>
      <c r="P422" s="30"/>
      <c r="Q422" s="30"/>
      <c r="R422" s="30"/>
      <c r="S422" s="30"/>
      <c r="T422" s="30"/>
      <c r="U422" s="30"/>
      <c r="V422" s="30"/>
      <c r="W422" s="30"/>
      <c r="X422" s="30"/>
      <c r="Y422" s="30"/>
      <c r="Z422" s="30"/>
      <c r="AA422" s="30"/>
      <c r="AB422" s="30"/>
      <c r="AC422" s="30"/>
      <c r="AD422" s="30"/>
      <c r="AE422" s="30"/>
      <c r="AF422" s="30"/>
      <c r="AG422" s="30"/>
      <c r="AH422" s="33"/>
      <c r="AI422" s="29"/>
      <c r="AJ422" s="30"/>
      <c r="AK422" s="30"/>
      <c r="AL422" s="30"/>
      <c r="AM422" s="30"/>
      <c r="AN422" s="30"/>
      <c r="AO422" s="30"/>
      <c r="AP422" s="30"/>
      <c r="AQ422" s="30"/>
      <c r="AR422" s="30"/>
      <c r="AS422" s="30"/>
      <c r="AT422" s="30"/>
      <c r="AU422" s="30"/>
      <c r="AV422" s="30"/>
      <c r="AW422" s="30"/>
      <c r="AX422" s="30"/>
      <c r="AY422" s="30"/>
      <c r="AZ422" s="30"/>
      <c r="BA422" s="30"/>
      <c r="BB422" s="30"/>
      <c r="BC422" s="33"/>
      <c r="BD422" s="130"/>
      <c r="BE422" s="33"/>
      <c r="BF422" s="33"/>
      <c r="BG422" s="33"/>
      <c r="BH422" s="33"/>
      <c r="BI422" s="33"/>
      <c r="BJ422" s="33"/>
      <c r="BK422" s="33"/>
      <c r="BL422" s="33"/>
      <c r="BM422" s="33"/>
      <c r="BN422" s="33"/>
      <c r="BO422" s="33"/>
      <c r="BP422" s="33"/>
      <c r="BQ422" s="35"/>
      <c r="BR422" s="131"/>
      <c r="BS422" s="132"/>
      <c r="BT422" s="133"/>
      <c r="BU422" s="39"/>
      <c r="BV422" s="41"/>
      <c r="BW422" s="41"/>
      <c r="BX422" s="41"/>
      <c r="BY422" s="41"/>
      <c r="BZ422" s="41"/>
      <c r="CA422" s="104"/>
      <c r="CB422" s="104"/>
      <c r="CC422" s="104"/>
      <c r="CD422" s="104"/>
      <c r="CE422" s="104"/>
      <c r="CF422" s="104"/>
      <c r="CG422" s="104"/>
      <c r="CH422" s="104"/>
      <c r="CI422" s="104"/>
      <c r="CJ422" s="41"/>
      <c r="CK422" s="41"/>
      <c r="CL422" s="41"/>
      <c r="CM422" s="29"/>
      <c r="CN422" s="30"/>
      <c r="CQ422" s="81"/>
      <c r="CR422" s="81"/>
      <c r="CY422" s="126"/>
      <c r="CZ422" s="126"/>
      <c r="DB422" s="126"/>
      <c r="DC422" s="126"/>
      <c r="DE422" s="48"/>
      <c r="DG422" s="48"/>
      <c r="DI422" s="48"/>
      <c r="DK422" s="48"/>
      <c r="DM422" s="48"/>
      <c r="DO422" s="48"/>
      <c r="DQ422" s="48"/>
      <c r="DS422" s="48"/>
      <c r="DU422" s="48"/>
      <c r="DW422" s="48"/>
      <c r="DY422" s="48"/>
      <c r="EA422" s="48"/>
      <c r="EB422" s="81"/>
      <c r="EC422" s="48"/>
      <c r="EE422" s="48"/>
      <c r="EG422" s="48"/>
      <c r="EH422" s="81"/>
      <c r="EI422" s="48"/>
      <c r="EJ422" s="48"/>
      <c r="EK422" s="48"/>
      <c r="EL422" s="48"/>
      <c r="EM422" s="48"/>
      <c r="EN422" s="48"/>
      <c r="EO422" s="48"/>
      <c r="EP422" s="48"/>
      <c r="EQ422" s="48"/>
      <c r="ER422" s="48"/>
      <c r="ES422" s="48"/>
      <c r="ET422" s="48"/>
      <c r="EU422" s="48"/>
      <c r="EV422" s="48"/>
      <c r="EW422" s="48"/>
      <c r="EX422" s="48"/>
      <c r="EY422" s="48"/>
      <c r="EZ422" s="48"/>
      <c r="FA422" s="48"/>
      <c r="FB422" s="48"/>
      <c r="FC422" s="48"/>
      <c r="FD422" s="48"/>
      <c r="FE422" s="48"/>
      <c r="FF422" s="48"/>
      <c r="FG422" s="48"/>
      <c r="FH422" s="48"/>
      <c r="FI422" s="48"/>
      <c r="FJ422" s="48"/>
      <c r="FK422" s="48"/>
      <c r="FL422" s="48"/>
      <c r="FM422" s="48"/>
      <c r="FN422" s="48"/>
      <c r="FO422" s="48"/>
      <c r="FP422" s="48"/>
      <c r="FQ422" s="48"/>
      <c r="FR422" s="48"/>
      <c r="FS422" s="48"/>
      <c r="FT422" s="48"/>
      <c r="FU422" s="48"/>
      <c r="FV422" s="48"/>
      <c r="FW422" s="48"/>
      <c r="FX422" s="48"/>
      <c r="FY422" s="48"/>
      <c r="FZ422" s="48"/>
      <c r="GA422" s="48"/>
      <c r="GB422" s="48"/>
      <c r="GC422" s="48"/>
      <c r="GD422" s="48"/>
      <c r="GE422" s="48"/>
      <c r="GF422" s="48"/>
      <c r="GG422" s="48"/>
      <c r="GH422" s="2"/>
      <c r="GI422" s="2"/>
      <c r="GJ422" s="2"/>
      <c r="GK422" s="2"/>
      <c r="GL422" s="2"/>
      <c r="GM422" s="2"/>
    </row>
    <row r="423" ht="15.75" customHeight="1">
      <c r="A423" s="1"/>
      <c r="F423" s="2"/>
      <c r="G423" s="48"/>
      <c r="N423" s="29"/>
      <c r="O423" s="30"/>
      <c r="P423" s="30"/>
      <c r="Q423" s="30"/>
      <c r="R423" s="30"/>
      <c r="S423" s="30"/>
      <c r="T423" s="30"/>
      <c r="U423" s="30"/>
      <c r="V423" s="30"/>
      <c r="W423" s="30"/>
      <c r="X423" s="30"/>
      <c r="Y423" s="30"/>
      <c r="Z423" s="30"/>
      <c r="AA423" s="30"/>
      <c r="AB423" s="30"/>
      <c r="AC423" s="30"/>
      <c r="AD423" s="30"/>
      <c r="AE423" s="30"/>
      <c r="AF423" s="30"/>
      <c r="AG423" s="30"/>
      <c r="AH423" s="33"/>
      <c r="AI423" s="29"/>
      <c r="AJ423" s="30"/>
      <c r="AK423" s="30"/>
      <c r="AL423" s="30"/>
      <c r="AM423" s="30"/>
      <c r="AN423" s="30"/>
      <c r="AO423" s="30"/>
      <c r="AP423" s="30"/>
      <c r="AQ423" s="30"/>
      <c r="AR423" s="30"/>
      <c r="AS423" s="30"/>
      <c r="AT423" s="30"/>
      <c r="AU423" s="30"/>
      <c r="AV423" s="30"/>
      <c r="AW423" s="30"/>
      <c r="AX423" s="30"/>
      <c r="AY423" s="30"/>
      <c r="AZ423" s="30"/>
      <c r="BA423" s="30"/>
      <c r="BB423" s="30"/>
      <c r="BC423" s="33"/>
      <c r="BD423" s="130"/>
      <c r="BE423" s="33"/>
      <c r="BF423" s="33"/>
      <c r="BG423" s="33"/>
      <c r="BH423" s="33"/>
      <c r="BI423" s="33"/>
      <c r="BJ423" s="33"/>
      <c r="BK423" s="33"/>
      <c r="BL423" s="33"/>
      <c r="BM423" s="33"/>
      <c r="BN423" s="33"/>
      <c r="BO423" s="33"/>
      <c r="BP423" s="33"/>
      <c r="BQ423" s="35"/>
      <c r="BR423" s="131"/>
      <c r="BS423" s="132"/>
      <c r="BT423" s="133"/>
      <c r="BU423" s="39"/>
      <c r="BV423" s="41"/>
      <c r="BW423" s="41"/>
      <c r="BX423" s="41"/>
      <c r="BY423" s="41"/>
      <c r="BZ423" s="41"/>
      <c r="CA423" s="104"/>
      <c r="CB423" s="104"/>
      <c r="CC423" s="104"/>
      <c r="CD423" s="104"/>
      <c r="CE423" s="104"/>
      <c r="CF423" s="104"/>
      <c r="CG423" s="104"/>
      <c r="CH423" s="104"/>
      <c r="CI423" s="104"/>
      <c r="CJ423" s="41"/>
      <c r="CK423" s="41"/>
      <c r="CL423" s="41"/>
      <c r="CM423" s="29"/>
      <c r="CN423" s="30"/>
      <c r="CQ423" s="81"/>
      <c r="CR423" s="81"/>
      <c r="CY423" s="126"/>
      <c r="CZ423" s="126"/>
      <c r="DB423" s="126"/>
      <c r="DC423" s="126"/>
      <c r="DE423" s="48"/>
      <c r="DG423" s="48"/>
      <c r="DI423" s="48"/>
      <c r="DK423" s="48"/>
      <c r="DM423" s="48"/>
      <c r="DO423" s="48"/>
      <c r="DQ423" s="48"/>
      <c r="DS423" s="48"/>
      <c r="DU423" s="48"/>
      <c r="DW423" s="48"/>
      <c r="DY423" s="48"/>
      <c r="EA423" s="48"/>
      <c r="EB423" s="81"/>
      <c r="EC423" s="48"/>
      <c r="EE423" s="48"/>
      <c r="EG423" s="48"/>
      <c r="EH423" s="81"/>
      <c r="EI423" s="48"/>
      <c r="EJ423" s="48"/>
      <c r="EK423" s="48"/>
      <c r="EL423" s="48"/>
      <c r="EM423" s="48"/>
      <c r="EN423" s="48"/>
      <c r="EO423" s="48"/>
      <c r="EP423" s="48"/>
      <c r="EQ423" s="48"/>
      <c r="ER423" s="48"/>
      <c r="ES423" s="48"/>
      <c r="ET423" s="48"/>
      <c r="EU423" s="48"/>
      <c r="EV423" s="48"/>
      <c r="EW423" s="48"/>
      <c r="EX423" s="48"/>
      <c r="EY423" s="48"/>
      <c r="EZ423" s="48"/>
      <c r="FA423" s="48"/>
      <c r="FB423" s="48"/>
      <c r="FC423" s="48"/>
      <c r="FD423" s="48"/>
      <c r="FE423" s="48"/>
      <c r="FF423" s="48"/>
      <c r="FG423" s="48"/>
      <c r="FH423" s="48"/>
      <c r="FI423" s="48"/>
      <c r="FJ423" s="48"/>
      <c r="FK423" s="48"/>
      <c r="FL423" s="48"/>
      <c r="FM423" s="48"/>
      <c r="FN423" s="48"/>
      <c r="FO423" s="48"/>
      <c r="FP423" s="48"/>
      <c r="FQ423" s="48"/>
      <c r="FR423" s="48"/>
      <c r="FS423" s="48"/>
      <c r="FT423" s="48"/>
      <c r="FU423" s="48"/>
      <c r="FV423" s="48"/>
      <c r="FW423" s="48"/>
      <c r="FX423" s="48"/>
      <c r="FY423" s="48"/>
      <c r="FZ423" s="48"/>
      <c r="GA423" s="48"/>
      <c r="GB423" s="48"/>
      <c r="GC423" s="48"/>
      <c r="GD423" s="48"/>
      <c r="GE423" s="48"/>
      <c r="GF423" s="48"/>
      <c r="GG423" s="48"/>
      <c r="GH423" s="2"/>
      <c r="GI423" s="2"/>
      <c r="GJ423" s="2"/>
      <c r="GK423" s="2"/>
      <c r="GL423" s="2"/>
      <c r="GM423" s="2"/>
    </row>
    <row r="424" ht="15.75" customHeight="1">
      <c r="A424" s="1"/>
      <c r="F424" s="2"/>
      <c r="G424" s="48"/>
      <c r="N424" s="29"/>
      <c r="O424" s="30"/>
      <c r="P424" s="30"/>
      <c r="Q424" s="30"/>
      <c r="R424" s="30"/>
      <c r="S424" s="30"/>
      <c r="T424" s="30"/>
      <c r="U424" s="30"/>
      <c r="V424" s="30"/>
      <c r="W424" s="30"/>
      <c r="X424" s="30"/>
      <c r="Y424" s="30"/>
      <c r="Z424" s="30"/>
      <c r="AA424" s="30"/>
      <c r="AB424" s="30"/>
      <c r="AC424" s="30"/>
      <c r="AD424" s="30"/>
      <c r="AE424" s="30"/>
      <c r="AF424" s="30"/>
      <c r="AG424" s="30"/>
      <c r="AH424" s="33"/>
      <c r="AI424" s="29"/>
      <c r="AJ424" s="30"/>
      <c r="AK424" s="30"/>
      <c r="AL424" s="30"/>
      <c r="AM424" s="30"/>
      <c r="AN424" s="30"/>
      <c r="AO424" s="30"/>
      <c r="AP424" s="30"/>
      <c r="AQ424" s="30"/>
      <c r="AR424" s="30"/>
      <c r="AS424" s="30"/>
      <c r="AT424" s="30"/>
      <c r="AU424" s="30"/>
      <c r="AV424" s="30"/>
      <c r="AW424" s="30"/>
      <c r="AX424" s="30"/>
      <c r="AY424" s="30"/>
      <c r="AZ424" s="30"/>
      <c r="BA424" s="30"/>
      <c r="BB424" s="30"/>
      <c r="BC424" s="33"/>
      <c r="BD424" s="130"/>
      <c r="BE424" s="33"/>
      <c r="BF424" s="33"/>
      <c r="BG424" s="33"/>
      <c r="BH424" s="33"/>
      <c r="BI424" s="33"/>
      <c r="BJ424" s="33"/>
      <c r="BK424" s="33"/>
      <c r="BL424" s="33"/>
      <c r="BM424" s="33"/>
      <c r="BN424" s="33"/>
      <c r="BO424" s="33"/>
      <c r="BP424" s="33"/>
      <c r="BQ424" s="35"/>
      <c r="BR424" s="131"/>
      <c r="BS424" s="132"/>
      <c r="BT424" s="133"/>
      <c r="BU424" s="39"/>
      <c r="BV424" s="41"/>
      <c r="BW424" s="41"/>
      <c r="BX424" s="41"/>
      <c r="BY424" s="41"/>
      <c r="BZ424" s="41"/>
      <c r="CA424" s="104"/>
      <c r="CB424" s="104"/>
      <c r="CC424" s="104"/>
      <c r="CD424" s="104"/>
      <c r="CE424" s="104"/>
      <c r="CF424" s="104"/>
      <c r="CG424" s="104"/>
      <c r="CH424" s="104"/>
      <c r="CI424" s="104"/>
      <c r="CJ424" s="41"/>
      <c r="CK424" s="41"/>
      <c r="CL424" s="41"/>
      <c r="CM424" s="29"/>
      <c r="CN424" s="30"/>
      <c r="CQ424" s="81"/>
      <c r="CR424" s="81"/>
      <c r="CY424" s="126"/>
      <c r="CZ424" s="126"/>
      <c r="DB424" s="126"/>
      <c r="DC424" s="126"/>
      <c r="DE424" s="48"/>
      <c r="DG424" s="48"/>
      <c r="DI424" s="48"/>
      <c r="DK424" s="48"/>
      <c r="DM424" s="48"/>
      <c r="DO424" s="48"/>
      <c r="DQ424" s="48"/>
      <c r="DS424" s="48"/>
      <c r="DU424" s="48"/>
      <c r="DW424" s="48"/>
      <c r="DY424" s="48"/>
      <c r="EA424" s="48"/>
      <c r="EB424" s="81"/>
      <c r="EC424" s="48"/>
      <c r="EE424" s="48"/>
      <c r="EG424" s="48"/>
      <c r="EH424" s="81"/>
      <c r="EI424" s="48"/>
      <c r="EJ424" s="48"/>
      <c r="EK424" s="48"/>
      <c r="EL424" s="48"/>
      <c r="EM424" s="48"/>
      <c r="EN424" s="48"/>
      <c r="EO424" s="48"/>
      <c r="EP424" s="48"/>
      <c r="EQ424" s="48"/>
      <c r="ER424" s="48"/>
      <c r="ES424" s="48"/>
      <c r="ET424" s="48"/>
      <c r="EU424" s="48"/>
      <c r="EV424" s="48"/>
      <c r="EW424" s="48"/>
      <c r="EX424" s="48"/>
      <c r="EY424" s="48"/>
      <c r="EZ424" s="48"/>
      <c r="FA424" s="48"/>
      <c r="FB424" s="48"/>
      <c r="FC424" s="48"/>
      <c r="FD424" s="48"/>
      <c r="FE424" s="48"/>
      <c r="FF424" s="48"/>
      <c r="FG424" s="48"/>
      <c r="FH424" s="48"/>
      <c r="FI424" s="48"/>
      <c r="FJ424" s="48"/>
      <c r="FK424" s="48"/>
      <c r="FL424" s="48"/>
      <c r="FM424" s="48"/>
      <c r="FN424" s="48"/>
      <c r="FO424" s="48"/>
      <c r="FP424" s="48"/>
      <c r="FQ424" s="48"/>
      <c r="FR424" s="48"/>
      <c r="FS424" s="48"/>
      <c r="FT424" s="48"/>
      <c r="FU424" s="48"/>
      <c r="FV424" s="48"/>
      <c r="FW424" s="48"/>
      <c r="FX424" s="48"/>
      <c r="FY424" s="48"/>
      <c r="FZ424" s="48"/>
      <c r="GA424" s="48"/>
      <c r="GB424" s="48"/>
      <c r="GC424" s="48"/>
      <c r="GD424" s="48"/>
      <c r="GE424" s="48"/>
      <c r="GF424" s="48"/>
      <c r="GG424" s="48"/>
      <c r="GH424" s="2"/>
      <c r="GI424" s="2"/>
      <c r="GJ424" s="2"/>
      <c r="GK424" s="2"/>
      <c r="GL424" s="2"/>
      <c r="GM424" s="2"/>
    </row>
    <row r="425" ht="15.75" customHeight="1">
      <c r="A425" s="1"/>
      <c r="F425" s="2"/>
      <c r="G425" s="48"/>
      <c r="N425" s="29"/>
      <c r="O425" s="30"/>
      <c r="P425" s="30"/>
      <c r="Q425" s="30"/>
      <c r="R425" s="30"/>
      <c r="S425" s="30"/>
      <c r="T425" s="30"/>
      <c r="U425" s="30"/>
      <c r="V425" s="30"/>
      <c r="W425" s="30"/>
      <c r="X425" s="30"/>
      <c r="Y425" s="30"/>
      <c r="Z425" s="30"/>
      <c r="AA425" s="30"/>
      <c r="AB425" s="30"/>
      <c r="AC425" s="30"/>
      <c r="AD425" s="30"/>
      <c r="AE425" s="30"/>
      <c r="AF425" s="30"/>
      <c r="AG425" s="30"/>
      <c r="AH425" s="33"/>
      <c r="AI425" s="29"/>
      <c r="AJ425" s="30"/>
      <c r="AK425" s="30"/>
      <c r="AL425" s="30"/>
      <c r="AM425" s="30"/>
      <c r="AN425" s="30"/>
      <c r="AO425" s="30"/>
      <c r="AP425" s="30"/>
      <c r="AQ425" s="30"/>
      <c r="AR425" s="30"/>
      <c r="AS425" s="30"/>
      <c r="AT425" s="30"/>
      <c r="AU425" s="30"/>
      <c r="AV425" s="30"/>
      <c r="AW425" s="30"/>
      <c r="AX425" s="30"/>
      <c r="AY425" s="30"/>
      <c r="AZ425" s="30"/>
      <c r="BA425" s="30"/>
      <c r="BB425" s="30"/>
      <c r="BC425" s="33"/>
      <c r="BD425" s="130"/>
      <c r="BE425" s="33"/>
      <c r="BF425" s="33"/>
      <c r="BG425" s="33"/>
      <c r="BH425" s="33"/>
      <c r="BI425" s="33"/>
      <c r="BJ425" s="33"/>
      <c r="BK425" s="33"/>
      <c r="BL425" s="33"/>
      <c r="BM425" s="33"/>
      <c r="BN425" s="33"/>
      <c r="BO425" s="33"/>
      <c r="BP425" s="33"/>
      <c r="BQ425" s="35"/>
      <c r="BR425" s="131"/>
      <c r="BS425" s="132"/>
      <c r="BT425" s="133"/>
      <c r="BU425" s="39"/>
      <c r="BV425" s="41"/>
      <c r="BW425" s="41"/>
      <c r="BX425" s="41"/>
      <c r="BY425" s="41"/>
      <c r="BZ425" s="41"/>
      <c r="CA425" s="104"/>
      <c r="CB425" s="104"/>
      <c r="CC425" s="104"/>
      <c r="CD425" s="104"/>
      <c r="CE425" s="104"/>
      <c r="CF425" s="104"/>
      <c r="CG425" s="104"/>
      <c r="CH425" s="104"/>
      <c r="CI425" s="104"/>
      <c r="CJ425" s="41"/>
      <c r="CK425" s="41"/>
      <c r="CL425" s="41"/>
      <c r="CM425" s="29"/>
      <c r="CN425" s="30"/>
      <c r="CQ425" s="81"/>
      <c r="CR425" s="81"/>
      <c r="CY425" s="126"/>
      <c r="CZ425" s="126"/>
      <c r="DB425" s="126"/>
      <c r="DC425" s="126"/>
      <c r="DE425" s="48"/>
      <c r="DG425" s="48"/>
      <c r="DI425" s="48"/>
      <c r="DK425" s="48"/>
      <c r="DM425" s="48"/>
      <c r="DO425" s="48"/>
      <c r="DQ425" s="48"/>
      <c r="DS425" s="48"/>
      <c r="DU425" s="48"/>
      <c r="DW425" s="48"/>
      <c r="DY425" s="48"/>
      <c r="EA425" s="48"/>
      <c r="EB425" s="81"/>
      <c r="EC425" s="48"/>
      <c r="EE425" s="48"/>
      <c r="EG425" s="48"/>
      <c r="EH425" s="81"/>
      <c r="EI425" s="48"/>
      <c r="EJ425" s="48"/>
      <c r="EK425" s="48"/>
      <c r="EL425" s="48"/>
      <c r="EM425" s="48"/>
      <c r="EN425" s="48"/>
      <c r="EO425" s="48"/>
      <c r="EP425" s="48"/>
      <c r="EQ425" s="48"/>
      <c r="ER425" s="48"/>
      <c r="ES425" s="48"/>
      <c r="ET425" s="48"/>
      <c r="EU425" s="48"/>
      <c r="EV425" s="48"/>
      <c r="EW425" s="48"/>
      <c r="EX425" s="48"/>
      <c r="EY425" s="48"/>
      <c r="EZ425" s="48"/>
      <c r="FA425" s="48"/>
      <c r="FB425" s="48"/>
      <c r="FC425" s="48"/>
      <c r="FD425" s="48"/>
      <c r="FE425" s="48"/>
      <c r="FF425" s="48"/>
      <c r="FG425" s="48"/>
      <c r="FH425" s="48"/>
      <c r="FI425" s="48"/>
      <c r="FJ425" s="48"/>
      <c r="FK425" s="48"/>
      <c r="FL425" s="48"/>
      <c r="FM425" s="48"/>
      <c r="FN425" s="48"/>
      <c r="FO425" s="48"/>
      <c r="FP425" s="48"/>
      <c r="FQ425" s="48"/>
      <c r="FR425" s="48"/>
      <c r="FS425" s="48"/>
      <c r="FT425" s="48"/>
      <c r="FU425" s="48"/>
      <c r="FV425" s="48"/>
      <c r="FW425" s="48"/>
      <c r="FX425" s="48"/>
      <c r="FY425" s="48"/>
      <c r="FZ425" s="48"/>
      <c r="GA425" s="48"/>
      <c r="GB425" s="48"/>
      <c r="GC425" s="48"/>
      <c r="GD425" s="48"/>
      <c r="GE425" s="48"/>
      <c r="GF425" s="48"/>
      <c r="GG425" s="48"/>
      <c r="GH425" s="2"/>
      <c r="GI425" s="2"/>
      <c r="GJ425" s="2"/>
      <c r="GK425" s="2"/>
      <c r="GL425" s="2"/>
      <c r="GM425" s="2"/>
    </row>
    <row r="426" ht="15.75" customHeight="1">
      <c r="A426" s="1"/>
      <c r="F426" s="2"/>
      <c r="G426" s="48"/>
      <c r="N426" s="29"/>
      <c r="O426" s="30"/>
      <c r="P426" s="30"/>
      <c r="Q426" s="30"/>
      <c r="R426" s="30"/>
      <c r="S426" s="30"/>
      <c r="T426" s="30"/>
      <c r="U426" s="30"/>
      <c r="V426" s="30"/>
      <c r="W426" s="30"/>
      <c r="X426" s="30"/>
      <c r="Y426" s="30"/>
      <c r="Z426" s="30"/>
      <c r="AA426" s="30"/>
      <c r="AB426" s="30"/>
      <c r="AC426" s="30"/>
      <c r="AD426" s="30"/>
      <c r="AE426" s="30"/>
      <c r="AF426" s="30"/>
      <c r="AG426" s="30"/>
      <c r="AH426" s="33"/>
      <c r="AI426" s="29"/>
      <c r="AJ426" s="30"/>
      <c r="AK426" s="30"/>
      <c r="AL426" s="30"/>
      <c r="AM426" s="30"/>
      <c r="AN426" s="30"/>
      <c r="AO426" s="30"/>
      <c r="AP426" s="30"/>
      <c r="AQ426" s="30"/>
      <c r="AR426" s="30"/>
      <c r="AS426" s="30"/>
      <c r="AT426" s="30"/>
      <c r="AU426" s="30"/>
      <c r="AV426" s="30"/>
      <c r="AW426" s="30"/>
      <c r="AX426" s="30"/>
      <c r="AY426" s="30"/>
      <c r="AZ426" s="30"/>
      <c r="BA426" s="30"/>
      <c r="BB426" s="30"/>
      <c r="BC426" s="33"/>
      <c r="BD426" s="130"/>
      <c r="BE426" s="33"/>
      <c r="BF426" s="33"/>
      <c r="BG426" s="33"/>
      <c r="BH426" s="33"/>
      <c r="BI426" s="33"/>
      <c r="BJ426" s="33"/>
      <c r="BK426" s="33"/>
      <c r="BL426" s="33"/>
      <c r="BM426" s="33"/>
      <c r="BN426" s="33"/>
      <c r="BO426" s="33"/>
      <c r="BP426" s="33"/>
      <c r="BQ426" s="35"/>
      <c r="BR426" s="131"/>
      <c r="BS426" s="132"/>
      <c r="BT426" s="133"/>
      <c r="BU426" s="39"/>
      <c r="BV426" s="41"/>
      <c r="BW426" s="41"/>
      <c r="BX426" s="41"/>
      <c r="BY426" s="41"/>
      <c r="BZ426" s="41"/>
      <c r="CA426" s="104"/>
      <c r="CB426" s="104"/>
      <c r="CC426" s="104"/>
      <c r="CD426" s="104"/>
      <c r="CE426" s="104"/>
      <c r="CF426" s="104"/>
      <c r="CG426" s="104"/>
      <c r="CH426" s="104"/>
      <c r="CI426" s="104"/>
      <c r="CJ426" s="41"/>
      <c r="CK426" s="41"/>
      <c r="CL426" s="41"/>
      <c r="CM426" s="29"/>
      <c r="CN426" s="30"/>
      <c r="CQ426" s="81"/>
      <c r="CR426" s="81"/>
      <c r="CY426" s="126"/>
      <c r="CZ426" s="126"/>
      <c r="DB426" s="126"/>
      <c r="DC426" s="126"/>
      <c r="DE426" s="48"/>
      <c r="DG426" s="48"/>
      <c r="DI426" s="48"/>
      <c r="DK426" s="48"/>
      <c r="DM426" s="48"/>
      <c r="DO426" s="48"/>
      <c r="DQ426" s="48"/>
      <c r="DS426" s="48"/>
      <c r="DU426" s="48"/>
      <c r="DW426" s="48"/>
      <c r="DY426" s="48"/>
      <c r="EA426" s="48"/>
      <c r="EB426" s="81"/>
      <c r="EC426" s="48"/>
      <c r="EE426" s="48"/>
      <c r="EG426" s="48"/>
      <c r="EH426" s="81"/>
      <c r="EI426" s="48"/>
      <c r="EJ426" s="48"/>
      <c r="EK426" s="48"/>
      <c r="EL426" s="48"/>
      <c r="EM426" s="48"/>
      <c r="EN426" s="48"/>
      <c r="EO426" s="48"/>
      <c r="EP426" s="48"/>
      <c r="EQ426" s="48"/>
      <c r="ER426" s="48"/>
      <c r="ES426" s="48"/>
      <c r="ET426" s="48"/>
      <c r="EU426" s="48"/>
      <c r="EV426" s="48"/>
      <c r="EW426" s="48"/>
      <c r="EX426" s="48"/>
      <c r="EY426" s="48"/>
      <c r="EZ426" s="48"/>
      <c r="FA426" s="48"/>
      <c r="FB426" s="48"/>
      <c r="FC426" s="48"/>
      <c r="FD426" s="48"/>
      <c r="FE426" s="48"/>
      <c r="FF426" s="48"/>
      <c r="FG426" s="48"/>
      <c r="FH426" s="48"/>
      <c r="FI426" s="48"/>
      <c r="FJ426" s="48"/>
      <c r="FK426" s="48"/>
      <c r="FL426" s="48"/>
      <c r="FM426" s="48"/>
      <c r="FN426" s="48"/>
      <c r="FO426" s="48"/>
      <c r="FP426" s="48"/>
      <c r="FQ426" s="48"/>
      <c r="FR426" s="48"/>
      <c r="FS426" s="48"/>
      <c r="FT426" s="48"/>
      <c r="FU426" s="48"/>
      <c r="FV426" s="48"/>
      <c r="FW426" s="48"/>
      <c r="FX426" s="48"/>
      <c r="FY426" s="48"/>
      <c r="FZ426" s="48"/>
      <c r="GA426" s="48"/>
      <c r="GB426" s="48"/>
      <c r="GC426" s="48"/>
      <c r="GD426" s="48"/>
      <c r="GE426" s="48"/>
      <c r="GF426" s="48"/>
      <c r="GG426" s="48"/>
      <c r="GH426" s="2"/>
      <c r="GI426" s="2"/>
      <c r="GJ426" s="2"/>
      <c r="GK426" s="2"/>
      <c r="GL426" s="2"/>
      <c r="GM426" s="2"/>
    </row>
  </sheetData>
  <autoFilter ref="$A$1:$GM$218"/>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2023-03-09T09:59:20Z</dcterms:created>
</cp:coreProperties>
</file>