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5285057/Documents/phd_work/defi_paper/cluster_summaries/"/>
    </mc:Choice>
  </mc:AlternateContent>
  <xr:revisionPtr revIDLastSave="0" documentId="13_ncr:1_{AE1A55D6-EAF4-5E45-B902-3CCF8554BAFB}" xr6:coauthVersionLast="47" xr6:coauthVersionMax="47" xr10:uidLastSave="{00000000-0000-0000-0000-000000000000}"/>
  <bookViews>
    <workbookView xWindow="0" yWindow="760" windowWidth="30240" windowHeight="17840" xr2:uid="{68E0495E-F91B-3B40-92A3-8B3E972FE570}"/>
  </bookViews>
  <sheets>
    <sheet name="cluster_summary_2months_s32_f16" sheetId="1" r:id="rId1"/>
    <sheet name="cluster_summary_1stmonth_s32_f8" sheetId="2" r:id="rId2"/>
    <sheet name="cluster_summary_2ndmonth_s32_f8" sheetId="3" r:id="rId3"/>
    <sheet name="cluster_summary_1st2week_s16_f8" sheetId="4" r:id="rId4"/>
    <sheet name="cluster_summary_2nd2week_s16_f8" sheetId="5" r:id="rId5"/>
    <sheet name="cluster_summary_3rd2week_s16_f8" sheetId="6" r:id="rId6"/>
    <sheet name="cluster_summary_4th2week_s16_f8" sheetId="7" r:id="rId7"/>
    <sheet name="cluster_summary_1stweek_s8_f8" sheetId="8" r:id="rId8"/>
    <sheet name="cluster_summary_2ndweek_s8_f8" sheetId="9" r:id="rId9"/>
    <sheet name="cluster_summary_3rdweek_s8_f8" sheetId="10" r:id="rId10"/>
    <sheet name="cluster_summary_4thweek_s8_f8" sheetId="11" r:id="rId11"/>
    <sheet name="cluster_summary_5thweek_s8_f8" sheetId="12" r:id="rId12"/>
    <sheet name="cluster_summary_6thweek_s8_f8" sheetId="13" r:id="rId13"/>
    <sheet name="cluster_summary_7thweek_s8_f8" sheetId="14" r:id="rId14"/>
    <sheet name="cluster_summary_8thweek_s8_f8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3" i="15" l="1"/>
  <c r="AG4" i="15"/>
  <c r="AG5" i="15"/>
  <c r="AG6" i="15"/>
  <c r="AG7" i="15"/>
  <c r="AG8" i="15"/>
  <c r="AG2" i="15"/>
  <c r="AF3" i="15"/>
  <c r="AF4" i="15"/>
  <c r="AF5" i="15"/>
  <c r="AF6" i="15"/>
  <c r="AF7" i="15"/>
  <c r="AF8" i="15"/>
  <c r="AF2" i="15"/>
  <c r="AE9" i="15"/>
  <c r="AD9" i="15"/>
  <c r="AC9" i="15"/>
  <c r="AB9" i="15"/>
  <c r="W9" i="15"/>
  <c r="V9" i="15"/>
  <c r="U9" i="15"/>
  <c r="T9" i="15"/>
  <c r="J9" i="15"/>
  <c r="I9" i="15"/>
  <c r="H9" i="15"/>
  <c r="G9" i="15"/>
  <c r="F9" i="15"/>
  <c r="E9" i="15"/>
  <c r="D9" i="15"/>
  <c r="C9" i="15"/>
  <c r="B9" i="15"/>
  <c r="A9" i="15"/>
  <c r="AG3" i="14"/>
  <c r="AG4" i="14"/>
  <c r="AG5" i="14"/>
  <c r="AG6" i="14"/>
  <c r="AG7" i="14"/>
  <c r="AG8" i="14"/>
  <c r="AG9" i="14"/>
  <c r="AG10" i="14"/>
  <c r="AG2" i="14"/>
  <c r="AF3" i="14"/>
  <c r="AF4" i="14"/>
  <c r="AF5" i="14"/>
  <c r="AF6" i="14"/>
  <c r="AF7" i="14"/>
  <c r="AF8" i="14"/>
  <c r="AF9" i="14"/>
  <c r="AF10" i="14"/>
  <c r="AF2" i="14"/>
  <c r="AE11" i="14"/>
  <c r="AD11" i="14"/>
  <c r="AC11" i="14"/>
  <c r="AB11" i="14"/>
  <c r="W11" i="14"/>
  <c r="V11" i="14"/>
  <c r="U11" i="14"/>
  <c r="T11" i="14"/>
  <c r="J11" i="14"/>
  <c r="I11" i="14"/>
  <c r="H11" i="14"/>
  <c r="G11" i="14"/>
  <c r="F11" i="14"/>
  <c r="E11" i="14"/>
  <c r="D11" i="14"/>
  <c r="C11" i="14"/>
  <c r="B11" i="14"/>
  <c r="A11" i="14"/>
  <c r="AG3" i="13"/>
  <c r="AG4" i="13"/>
  <c r="AG5" i="13"/>
  <c r="AG6" i="13"/>
  <c r="AG7" i="13"/>
  <c r="AG2" i="13"/>
  <c r="AF3" i="13"/>
  <c r="AF4" i="13"/>
  <c r="AF5" i="13"/>
  <c r="AF6" i="13"/>
  <c r="AF7" i="13"/>
  <c r="AF2" i="13"/>
  <c r="AE8" i="13"/>
  <c r="AD8" i="13"/>
  <c r="AC8" i="13"/>
  <c r="AB8" i="13"/>
  <c r="W8" i="13"/>
  <c r="V8" i="13"/>
  <c r="U8" i="13"/>
  <c r="T8" i="13"/>
  <c r="J8" i="13"/>
  <c r="I8" i="13"/>
  <c r="H8" i="13"/>
  <c r="G8" i="13"/>
  <c r="F8" i="13"/>
  <c r="E8" i="13"/>
  <c r="D8" i="13"/>
  <c r="C8" i="13"/>
  <c r="B8" i="13"/>
  <c r="A8" i="13"/>
  <c r="AG3" i="12"/>
  <c r="AG4" i="12"/>
  <c r="AG5" i="12"/>
  <c r="AG6" i="12"/>
  <c r="AG7" i="12"/>
  <c r="AG8" i="12"/>
  <c r="AG2" i="12"/>
  <c r="AF3" i="12"/>
  <c r="AF4" i="12"/>
  <c r="AF5" i="12"/>
  <c r="AF6" i="12"/>
  <c r="AF7" i="12"/>
  <c r="AF8" i="12"/>
  <c r="AF2" i="12"/>
  <c r="AE9" i="12"/>
  <c r="AD9" i="12"/>
  <c r="AC9" i="12"/>
  <c r="AB9" i="12"/>
  <c r="W9" i="12"/>
  <c r="V9" i="12"/>
  <c r="U9" i="12"/>
  <c r="T9" i="12"/>
  <c r="J9" i="12"/>
  <c r="I9" i="12"/>
  <c r="H9" i="12"/>
  <c r="G9" i="12"/>
  <c r="F9" i="12"/>
  <c r="E9" i="12"/>
  <c r="D9" i="12"/>
  <c r="C9" i="12"/>
  <c r="B9" i="12"/>
  <c r="A9" i="12"/>
  <c r="AG3" i="11"/>
  <c r="AG4" i="11"/>
  <c r="AG5" i="11"/>
  <c r="AG6" i="11"/>
  <c r="AG7" i="11"/>
  <c r="AG8" i="11"/>
  <c r="AG2" i="11"/>
  <c r="AF3" i="11"/>
  <c r="AF4" i="11"/>
  <c r="AF5" i="11"/>
  <c r="AF6" i="11"/>
  <c r="AF7" i="11"/>
  <c r="AF8" i="11"/>
  <c r="AF2" i="11"/>
  <c r="AE9" i="11"/>
  <c r="AD9" i="11"/>
  <c r="AC9" i="11"/>
  <c r="AB9" i="11"/>
  <c r="W9" i="11"/>
  <c r="V9" i="11"/>
  <c r="U9" i="11"/>
  <c r="T9" i="11"/>
  <c r="J9" i="11"/>
  <c r="I9" i="11"/>
  <c r="H9" i="11"/>
  <c r="G9" i="11"/>
  <c r="F9" i="11"/>
  <c r="E9" i="11"/>
  <c r="D9" i="11"/>
  <c r="C9" i="11"/>
  <c r="B9" i="11"/>
  <c r="A9" i="11"/>
  <c r="AG3" i="10"/>
  <c r="AG4" i="10"/>
  <c r="AG5" i="10"/>
  <c r="AG6" i="10"/>
  <c r="AG7" i="10"/>
  <c r="AG8" i="10"/>
  <c r="AG9" i="10"/>
  <c r="AG2" i="10"/>
  <c r="AF3" i="10"/>
  <c r="AF4" i="10"/>
  <c r="AF5" i="10"/>
  <c r="AF6" i="10"/>
  <c r="AF7" i="10"/>
  <c r="AF8" i="10"/>
  <c r="AF9" i="10"/>
  <c r="AF2" i="10"/>
  <c r="AE10" i="10"/>
  <c r="AD10" i="10"/>
  <c r="AC10" i="10"/>
  <c r="AB10" i="10"/>
  <c r="W10" i="10"/>
  <c r="V10" i="10"/>
  <c r="U10" i="10"/>
  <c r="T10" i="10"/>
  <c r="J10" i="10"/>
  <c r="I10" i="10"/>
  <c r="H10" i="10"/>
  <c r="G10" i="10"/>
  <c r="F10" i="10"/>
  <c r="E10" i="10"/>
  <c r="D10" i="10"/>
  <c r="C10" i="10"/>
  <c r="B10" i="10"/>
  <c r="A10" i="10"/>
  <c r="AG3" i="9"/>
  <c r="AG4" i="9"/>
  <c r="AG5" i="9"/>
  <c r="AG6" i="9"/>
  <c r="AG7" i="9"/>
  <c r="AG8" i="9"/>
  <c r="AG2" i="9"/>
  <c r="AF3" i="9"/>
  <c r="AF4" i="9"/>
  <c r="AF5" i="9"/>
  <c r="AF6" i="9"/>
  <c r="AF7" i="9"/>
  <c r="AF8" i="9"/>
  <c r="AF2" i="9"/>
  <c r="AE9" i="9"/>
  <c r="AD9" i="9"/>
  <c r="AC9" i="9"/>
  <c r="AB9" i="9"/>
  <c r="W9" i="9"/>
  <c r="V9" i="9"/>
  <c r="U9" i="9"/>
  <c r="T9" i="9"/>
  <c r="J9" i="9"/>
  <c r="I9" i="9"/>
  <c r="H9" i="9"/>
  <c r="G9" i="9"/>
  <c r="F9" i="9"/>
  <c r="E9" i="9"/>
  <c r="D9" i="9"/>
  <c r="C9" i="9"/>
  <c r="B9" i="9"/>
  <c r="A9" i="9"/>
  <c r="AG3" i="8"/>
  <c r="AG4" i="8"/>
  <c r="AG5" i="8"/>
  <c r="AG6" i="8"/>
  <c r="AG7" i="8"/>
  <c r="AG8" i="8"/>
  <c r="AG2" i="8"/>
  <c r="AF3" i="8"/>
  <c r="AF4" i="8"/>
  <c r="AF5" i="8"/>
  <c r="AF6" i="8"/>
  <c r="AF7" i="8"/>
  <c r="AF8" i="8"/>
  <c r="AF2" i="8"/>
  <c r="AE9" i="8"/>
  <c r="AD9" i="8"/>
  <c r="AC9" i="8"/>
  <c r="AB9" i="8"/>
  <c r="W9" i="8"/>
  <c r="V9" i="8"/>
  <c r="U9" i="8"/>
  <c r="T9" i="8"/>
  <c r="J9" i="8"/>
  <c r="I9" i="8"/>
  <c r="H9" i="8"/>
  <c r="G9" i="8"/>
  <c r="F9" i="8"/>
  <c r="E9" i="8"/>
  <c r="D9" i="8"/>
  <c r="C9" i="8"/>
  <c r="B9" i="8"/>
  <c r="A9" i="8"/>
  <c r="AG3" i="7"/>
  <c r="AG4" i="7"/>
  <c r="AG5" i="7"/>
  <c r="AG6" i="7"/>
  <c r="AG7" i="7"/>
  <c r="AG8" i="7"/>
  <c r="AG9" i="7"/>
  <c r="AG2" i="7"/>
  <c r="AF3" i="7"/>
  <c r="AF4" i="7"/>
  <c r="AF5" i="7"/>
  <c r="AF6" i="7"/>
  <c r="AF7" i="7"/>
  <c r="AF8" i="7"/>
  <c r="AF9" i="7"/>
  <c r="AF2" i="7"/>
  <c r="AE10" i="7"/>
  <c r="AD10" i="7"/>
  <c r="AC10" i="7"/>
  <c r="AB10" i="7"/>
  <c r="W10" i="7"/>
  <c r="V10" i="7"/>
  <c r="U10" i="7"/>
  <c r="T10" i="7"/>
  <c r="J10" i="7"/>
  <c r="I10" i="7"/>
  <c r="H10" i="7"/>
  <c r="G10" i="7"/>
  <c r="F10" i="7"/>
  <c r="E10" i="7"/>
  <c r="D10" i="7"/>
  <c r="C10" i="7"/>
  <c r="B10" i="7"/>
  <c r="A10" i="7"/>
  <c r="AG3" i="6"/>
  <c r="AG4" i="6"/>
  <c r="AG5" i="6"/>
  <c r="AG6" i="6"/>
  <c r="AG7" i="6"/>
  <c r="AG8" i="6"/>
  <c r="AG9" i="6"/>
  <c r="AG10" i="6"/>
  <c r="AG2" i="6"/>
  <c r="AF3" i="6"/>
  <c r="AF4" i="6"/>
  <c r="AF5" i="6"/>
  <c r="AF6" i="6"/>
  <c r="AF7" i="6"/>
  <c r="AF8" i="6"/>
  <c r="AF9" i="6"/>
  <c r="AF10" i="6"/>
  <c r="AF2" i="6"/>
  <c r="AE11" i="6"/>
  <c r="AD11" i="6"/>
  <c r="AC11" i="6"/>
  <c r="AB11" i="6"/>
  <c r="W11" i="6"/>
  <c r="V11" i="6"/>
  <c r="U11" i="6"/>
  <c r="T11" i="6"/>
  <c r="J11" i="6"/>
  <c r="I11" i="6"/>
  <c r="H11" i="6"/>
  <c r="G11" i="6"/>
  <c r="F11" i="6"/>
  <c r="E11" i="6"/>
  <c r="D11" i="6"/>
  <c r="C11" i="6"/>
  <c r="B11" i="6"/>
  <c r="A11" i="6"/>
  <c r="AG3" i="5"/>
  <c r="AG4" i="5"/>
  <c r="AG5" i="5"/>
  <c r="AG6" i="5"/>
  <c r="AG7" i="5"/>
  <c r="AG8" i="5"/>
  <c r="AG9" i="5"/>
  <c r="AG10" i="5"/>
  <c r="AG11" i="5"/>
  <c r="AG2" i="5"/>
  <c r="AF3" i="5"/>
  <c r="AF4" i="5"/>
  <c r="AF5" i="5"/>
  <c r="AF6" i="5"/>
  <c r="AF7" i="5"/>
  <c r="AF8" i="5"/>
  <c r="AF9" i="5"/>
  <c r="AF10" i="5"/>
  <c r="AF11" i="5"/>
  <c r="AF2" i="5"/>
  <c r="AE12" i="5"/>
  <c r="AD12" i="5"/>
  <c r="AC12" i="5"/>
  <c r="AB12" i="5"/>
  <c r="W12" i="5"/>
  <c r="V12" i="5"/>
  <c r="U12" i="5"/>
  <c r="T12" i="5"/>
  <c r="J12" i="5"/>
  <c r="I12" i="5"/>
  <c r="H12" i="5"/>
  <c r="G12" i="5"/>
  <c r="F12" i="5"/>
  <c r="E12" i="5"/>
  <c r="D12" i="5"/>
  <c r="C12" i="5"/>
  <c r="B12" i="5"/>
  <c r="A12" i="5"/>
  <c r="AG3" i="4"/>
  <c r="AG4" i="4"/>
  <c r="AG5" i="4"/>
  <c r="AG6" i="4"/>
  <c r="AG7" i="4"/>
  <c r="AG8" i="4"/>
  <c r="AG9" i="4"/>
  <c r="AG10" i="4"/>
  <c r="AG11" i="4"/>
  <c r="AG12" i="4"/>
  <c r="AG2" i="4"/>
  <c r="AF3" i="4"/>
  <c r="AF4" i="4"/>
  <c r="AF5" i="4"/>
  <c r="AF6" i="4"/>
  <c r="AF7" i="4"/>
  <c r="AF8" i="4"/>
  <c r="AF9" i="4"/>
  <c r="AF10" i="4"/>
  <c r="AF11" i="4"/>
  <c r="AF12" i="4"/>
  <c r="AF2" i="4"/>
  <c r="AE13" i="4"/>
  <c r="AD13" i="4"/>
  <c r="AC13" i="4"/>
  <c r="AB13" i="4"/>
  <c r="W13" i="4"/>
  <c r="V13" i="4"/>
  <c r="U13" i="4"/>
  <c r="T13" i="4"/>
  <c r="J13" i="4"/>
  <c r="I13" i="4"/>
  <c r="H13" i="4"/>
  <c r="G13" i="4"/>
  <c r="F13" i="4"/>
  <c r="E13" i="4"/>
  <c r="D13" i="4"/>
  <c r="C13" i="4"/>
  <c r="B13" i="4"/>
  <c r="A13" i="4"/>
  <c r="AG3" i="3"/>
  <c r="AG4" i="3"/>
  <c r="AG5" i="3"/>
  <c r="AG6" i="3"/>
  <c r="AG7" i="3"/>
  <c r="AG8" i="3"/>
  <c r="AG9" i="3"/>
  <c r="AG10" i="3"/>
  <c r="AG11" i="3"/>
  <c r="AG2" i="3"/>
  <c r="AF3" i="3"/>
  <c r="AF4" i="3"/>
  <c r="AF5" i="3"/>
  <c r="AF6" i="3"/>
  <c r="AF7" i="3"/>
  <c r="AF8" i="3"/>
  <c r="AF9" i="3"/>
  <c r="AF10" i="3"/>
  <c r="AF11" i="3"/>
  <c r="AF2" i="3"/>
  <c r="AE12" i="3"/>
  <c r="AD12" i="3"/>
  <c r="AC12" i="3"/>
  <c r="AB12" i="3"/>
  <c r="W12" i="3"/>
  <c r="V12" i="3"/>
  <c r="U12" i="3"/>
  <c r="T12" i="3"/>
  <c r="J12" i="3"/>
  <c r="I12" i="3"/>
  <c r="H12" i="3"/>
  <c r="G12" i="3"/>
  <c r="F12" i="3"/>
  <c r="E12" i="3"/>
  <c r="D12" i="3"/>
  <c r="C12" i="3"/>
  <c r="B12" i="3"/>
  <c r="A12" i="3"/>
  <c r="AG3" i="2"/>
  <c r="AG4" i="2"/>
  <c r="AG5" i="2"/>
  <c r="AG6" i="2"/>
  <c r="AG7" i="2"/>
  <c r="AG8" i="2"/>
  <c r="AG9" i="2"/>
  <c r="AG10" i="2"/>
  <c r="AG2" i="2"/>
  <c r="AF3" i="2"/>
  <c r="AF4" i="2"/>
  <c r="AF5" i="2"/>
  <c r="AF6" i="2"/>
  <c r="AF7" i="2"/>
  <c r="AF8" i="2"/>
  <c r="AF9" i="2"/>
  <c r="AF10" i="2"/>
  <c r="AF2" i="2"/>
  <c r="AE11" i="2"/>
  <c r="AD11" i="2"/>
  <c r="AC11" i="2"/>
  <c r="AB11" i="2"/>
  <c r="W11" i="2"/>
  <c r="V11" i="2"/>
  <c r="U11" i="2"/>
  <c r="T11" i="2"/>
  <c r="J11" i="2"/>
  <c r="I11" i="2"/>
  <c r="H11" i="2"/>
  <c r="G11" i="2"/>
  <c r="F11" i="2"/>
  <c r="E11" i="2"/>
  <c r="D11" i="2"/>
  <c r="C11" i="2"/>
  <c r="B11" i="2"/>
  <c r="A11" i="2"/>
  <c r="AG3" i="1"/>
  <c r="AG4" i="1"/>
  <c r="AG5" i="1"/>
  <c r="AG6" i="1"/>
  <c r="AG7" i="1"/>
  <c r="AG8" i="1"/>
  <c r="AG9" i="1"/>
  <c r="AG10" i="1"/>
  <c r="AG2" i="1"/>
  <c r="AF3" i="1"/>
  <c r="AF4" i="1"/>
  <c r="AF5" i="1"/>
  <c r="AF6" i="1"/>
  <c r="AF7" i="1"/>
  <c r="AF8" i="1"/>
  <c r="AF9" i="1"/>
  <c r="AF10" i="1"/>
  <c r="AF2" i="1"/>
  <c r="AE11" i="1"/>
  <c r="AD11" i="1"/>
  <c r="AC11" i="1"/>
  <c r="AB11" i="1"/>
  <c r="W11" i="1"/>
  <c r="V11" i="1"/>
  <c r="U11" i="1"/>
  <c r="T11" i="1"/>
  <c r="J11" i="1"/>
  <c r="I11" i="1"/>
  <c r="H11" i="1"/>
  <c r="G11" i="1"/>
  <c r="F11" i="1"/>
  <c r="E11" i="1"/>
  <c r="D11" i="1"/>
  <c r="C11" i="1"/>
  <c r="B11" i="1"/>
  <c r="A11" i="1"/>
</calcChain>
</file>

<file path=xl/sharedStrings.xml><?xml version="1.0" encoding="utf-8"?>
<sst xmlns="http://schemas.openxmlformats.org/spreadsheetml/2006/main" count="2246" uniqueCount="976">
  <si>
    <t>num_users</t>
  </si>
  <si>
    <t>bot_count</t>
  </si>
  <si>
    <t>phishing_count</t>
  </si>
  <si>
    <t>phishing_token_count</t>
  </si>
  <si>
    <t>rug_pull_token_count</t>
  </si>
  <si>
    <t>scam_token_count</t>
  </si>
  <si>
    <t>vulnerable_token_count</t>
  </si>
  <si>
    <t>phishing_contract_count</t>
  </si>
  <si>
    <t>vulnerable_contract_count</t>
  </si>
  <si>
    <t>bot</t>
  </si>
  <si>
    <t>phishing</t>
  </si>
  <si>
    <t>phishing_token</t>
  </si>
  <si>
    <t>rug_pull_token</t>
  </si>
  <si>
    <t>scam_token</t>
  </si>
  <si>
    <t>vulnerable_token</t>
  </si>
  <si>
    <t>phishing_contract</t>
  </si>
  <si>
    <t>vulnerable_contract</t>
  </si>
  <si>
    <t>avg_timestamp_min</t>
  </si>
  <si>
    <t>avg_timestamp_max</t>
  </si>
  <si>
    <t>time_span</t>
  </si>
  <si>
    <t>mean_steps_length</t>
  </si>
  <si>
    <t>general_user_flow</t>
  </si>
  <si>
    <t>top_actions</t>
  </si>
  <si>
    <t>top_tokens</t>
  </si>
  <si>
    <t>top_contracts</t>
  </si>
  <si>
    <t>ratio_deposit</t>
  </si>
  <si>
    <t>ratio_swap</t>
  </si>
  <si>
    <t>ratio_borrow</t>
  </si>
  <si>
    <t>ratio_liquidity</t>
  </si>
  <si>
    <t>class</t>
  </si>
  <si>
    <t>class count</t>
  </si>
  <si>
    <t>final class</t>
  </si>
  <si>
    <t>3 - 11.54</t>
  </si>
  <si>
    <t>35 - 17.24</t>
  </si>
  <si>
    <t>1 - 100.0</t>
  </si>
  <si>
    <t>481 - 2.58</t>
  </si>
  <si>
    <t>44 - 7.6</t>
  </si>
  <si>
    <t>5 - 3.76</t>
  </si>
  <si>
    <t>7382 - 6.04</t>
  </si>
  <si>
    <t>27977 - 19.83</t>
  </si>
  <si>
    <t>575159 - 16.39</t>
  </si>
  <si>
    <t>['04b77112-933a-494a-861c-1508716bc994', 'f588b99a-3ad2-4719-947b-df2094041d60', 'd7f135de-c0ae-49f5-9f4e-b941ca369afd',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</si>
  <si>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['04b77112-933a-494a-861c-1508716bc994', 'd7f135de-c0ae-49f5-9f4e-b941ca369afd', '2703e644-6b28-4172-a891-0e2d3dd3fe8c']</t>
  </si>
  <si>
    <t>[('0xC36442b4a4522E871399CD717aBDD847Ab11FE88', 'UNI-V3-POS', 'Uniswap V3 Positions NFT-V1'), ('0xA0b86991c6218b36c1d19D4a2e9Eb0cE3606eB48', 'USDC', 'USDC'), ('0xdAC17F958D2ee523a2206206994597C13D831ec7', 'USDT', 'Tether USDt')]</t>
  </si>
  <si>
    <t>['0xEf1c6E67703c7BD7107eed8303Fbe6EC2554BF6B', '0x68b3465833fb72A70ecDF485E0e4C7bD8665Fc45', '0x88e6A0c2dDD26FEEb64F039a2c41296FcB3f5640']</t>
  </si>
  <si>
    <t>suspicious phishing</t>
  </si>
  <si>
    <t>1 - 3.85</t>
  </si>
  <si>
    <t>22 - 10.84</t>
  </si>
  <si>
    <t>0 - 0.0</t>
  </si>
  <si>
    <t>295 - 1.58</t>
  </si>
  <si>
    <t>50 - 8.64</t>
  </si>
  <si>
    <t>8 - 6.02</t>
  </si>
  <si>
    <t>4754 - 3.89</t>
  </si>
  <si>
    <t>10463 - 7.42</t>
  </si>
  <si>
    <t>265863 - 7.58</t>
  </si>
  <si>
    <t>['04b77112-933a-494a-861c-1508716bc994', 'f588b99a-3ad2-4719-947b-df2094041d60', '04b77112-933a-494a-861c-1508716bc994', 'd7f135de-c0ae-49f5-9f4e-b941ca369afd', '04b77112-933a-494a-861c-1508716bc994', '04b77112-933a-494a-861c-1508716bc994', 'd7f135de-c0ae-49f5-9f4e-b941ca369afd', 'd7f135de-c0ae-49f5-9f4e-b941ca369afd', '04b77112-933a-494a-861c-1508716bc994']</t>
  </si>
  <si>
    <t>['04b77112-933a-494a-861c-1508716bc994', 'd7f135de-c0ae-49f5-9f4e-b941ca369afd', '6a108486-e778-4a75-9cf7-cfe4cb371ce0']</t>
  </si>
  <si>
    <t>['0xEf1c6E67703c7BD7107eed8303Fbe6EC2554BF6B', '0x1111111254EEB25477B68fb85Ed929f73A960582', '0x74de5d4FCbf63E00296fd95d33236B9794016631']</t>
  </si>
  <si>
    <t>normal inactive</t>
  </si>
  <si>
    <t>17 - 8.37</t>
  </si>
  <si>
    <t>844 - 4.52</t>
  </si>
  <si>
    <t>14 - 2.42</t>
  </si>
  <si>
    <t>6 - 4.51</t>
  </si>
  <si>
    <t>7525 - 6.16</t>
  </si>
  <si>
    <t>10301 - 7.3</t>
  </si>
  <si>
    <t>212483 - 6.06</t>
  </si>
  <si>
    <t>['7ed8ba1a-faf1-4d5b-b16a-f76c8d111a3c',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</si>
  <si>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[('0xC36442b4a4522E871399CD717aBDD847Ab11FE88', 'UNI-V3-POS', 'Uniswap V3 Positions NFT-V1'), ('0xA0b86991c6218b36c1d19D4a2e9Eb0cE3606eB48', 'USDC', 'USDC'), ('0xC02aaA39b223FE8D0A0e5C4F27eAD9083C756Cc2', 'WETH', 'WETH')]</t>
  </si>
  <si>
    <t>['0xEf1c6E67703c7BD7107eed8303Fbe6EC2554BF6B', '0x1111111254EEB25477B68fb85Ed929f73A960582', '0x68b3465833fb72A70ecDF485E0e4C7bD8665Fc45']</t>
  </si>
  <si>
    <t>normal active</t>
  </si>
  <si>
    <t>2 - 7.69</t>
  </si>
  <si>
    <t>32 - 15.76</t>
  </si>
  <si>
    <t>512 - 2.74</t>
  </si>
  <si>
    <t>18 - 3.11</t>
  </si>
  <si>
    <t>29 - 21.8</t>
  </si>
  <si>
    <t>5850 - 4.79</t>
  </si>
  <si>
    <t>10580 - 7.5</t>
  </si>
  <si>
    <t>193604 - 5.52</t>
  </si>
  <si>
    <t>['04b77112-933a-494a-861c-1508716bc994', '764f99ac-400b-4c2f-b660-824e86f803d3', 'd7f135de-c0ae-49f5-9f4e-b941ca369afd', '2703e644-6b28-4172-a891-0e2d3dd3fe8c', '2703e644-6b28-4172-a891-0e2d3dd3fe8c']</t>
  </si>
  <si>
    <t>[('0x5283D291DBCF85356A21bA090E6db59121208b44', 'BLUR', 'Blur'), ('0xA0b86991c6218b36c1d19D4a2e9Eb0cE3606eB48', 'USDC', 'USDC'), ('0xdAC17F958D2ee523a2206206994597C13D831ec7', 'USDT', 'Tether USDt')]</t>
  </si>
  <si>
    <t>4 - 15.38</t>
  </si>
  <si>
    <t>21 - 10.34</t>
  </si>
  <si>
    <t>200 - 1.07</t>
  </si>
  <si>
    <t>11 - 8.27</t>
  </si>
  <si>
    <t>5129 - 4.2</t>
  </si>
  <si>
    <t>2997 - 2.12</t>
  </si>
  <si>
    <t>244682 - 6.97</t>
  </si>
  <si>
    <t>['04b77112-933a-494a-861c-1508716bc994', 'f588b99a-3ad2-4719-947b-df2094041d60', 'd7f135de-c0ae-49f5-9f4e-b941ca369afd', '04b77112-933a-494a-861c-1508716bc994', '04b77112-933a-494a-861c-1508716bc994', '04b77112-933a-494a-861c-1508716bc994']</t>
  </si>
  <si>
    <t>['04b77112-933a-494a-861c-1508716bc994', 'd7f135de-c0ae-49f5-9f4e-b941ca369afd', 'f588b99a-3ad2-4719-947b-df2094041d60']</t>
  </si>
  <si>
    <t>[('0xA0b86991c6218b36c1d19D4a2e9Eb0cE3606eB48', 'USDC', 'USDC'), ('0xdAC17F958D2ee523a2206206994597C13D831ec7', 'USDT', 'Tether USDt'), ('0x5283D291DBCF85356A21bA090E6db59121208b44', 'BLUR', 'Blur')]</t>
  </si>
  <si>
    <t>['0xEf1c6E67703c7BD7107eed8303Fbe6EC2554BF6B', '0x68b3465833fb72A70ecDF485E0e4C7bD8665Fc45', '0xe66B31678d6C16E9ebf358268a790B763C133750']</t>
  </si>
  <si>
    <t>10 - 4.93</t>
  </si>
  <si>
    <t>96 - 0.51</t>
  </si>
  <si>
    <t>2 - 1.5</t>
  </si>
  <si>
    <t>2095 - 1.71</t>
  </si>
  <si>
    <t>881 - 0.62</t>
  </si>
  <si>
    <t>190818 - 5.44</t>
  </si>
  <si>
    <t>['04b77112-933a-494a-861c-1508716bc994', 'f588b99a-3ad2-4719-947b-df2094041d60', '04b77112-933a-494a-861c-1508716bc994', 'd7f135de-c0ae-49f5-9f4e-b941ca369afd', '04b77112-933a-494a-861c-1508716bc994']</t>
  </si>
  <si>
    <t>[('0xdAC17F958D2ee523a2206206994597C13D831ec7', 'USDT', 'Tether USDt'), ('0xA0b86991c6218b36c1d19D4a2e9Eb0cE3606eB48', 'USDC', 'USDC'), ('0xC36442b4a4522E871399CD717aBDD847Ab11FE88', 'UNI-V3-POS', 'Uniswap V3 Positions NFT-V1')]</t>
  </si>
  <si>
    <t>['0xEf1c6E67703c7BD7107eed8303Fbe6EC2554BF6B', '0x68b3465833fb72A70ecDF485E0e4C7bD8665Fc45', '0xDef1C0ded9bec7F1a1670819833240f027b25EfF']</t>
  </si>
  <si>
    <t>694 - 3.72</t>
  </si>
  <si>
    <t>20 - 3.45</t>
  </si>
  <si>
    <t>9 - 6.77</t>
  </si>
  <si>
    <t>7033 - 5.76</t>
  </si>
  <si>
    <t>4538 - 3.22</t>
  </si>
  <si>
    <t>111131 - 3.17</t>
  </si>
  <si>
    <t>['04b77112-933a-494a-861c-1508716bc994',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</si>
  <si>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'0xEf1c6E67703c7BD7107eed8303Fbe6EC2554BF6B', '0x74de5d4FCbf63E00296fd95d33236B9794016631']</t>
  </si>
  <si>
    <t>11 - 42.31</t>
  </si>
  <si>
    <t>28 - 13.79</t>
  </si>
  <si>
    <t>14506 - 77.73</t>
  </si>
  <si>
    <t>321 - 55.44</t>
  </si>
  <si>
    <t>51 - 38.35</t>
  </si>
  <si>
    <t>72026 - 58.96</t>
  </si>
  <si>
    <t>35467 - 25.14</t>
  </si>
  <si>
    <t>965691 - 27.52</t>
  </si>
  <si>
    <t>['04b77112-933a-494a-861c-1508716bc994',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</si>
  <si>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'0xEf1c6E67703c7BD7107eed8303Fbe6EC2554BF6B', '0x88e6A0c2dDD26FEEb64F039a2c41296FcB3f5640']</t>
  </si>
  <si>
    <t>suspicious bot</t>
  </si>
  <si>
    <t>1034 - 5.54</t>
  </si>
  <si>
    <t>80 - 13.82</t>
  </si>
  <si>
    <t>12 - 9.02</t>
  </si>
  <si>
    <t>10375 - 8.49</t>
  </si>
  <si>
    <t>37873 - 26.85</t>
  </si>
  <si>
    <t>749420 - 21.36</t>
  </si>
  <si>
    <t>['04b77112-933a-494a-861c-1508716bc994', '6a108486-e778-4a75-9cf7-cfe4cb371ce0', 'd7f135de-c0ae-49f5-9f4e-b941ca369afd',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</si>
  <si>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['0xEf1c6E67703c7BD7107eed8303Fbe6EC2554BF6B', '0x68b3465833fb72A70ecDF485E0e4C7bD8665Fc45', '0x1111111254EEB25477B68fb85Ed929f73A960582']</t>
  </si>
  <si>
    <t>suspicious other</t>
  </si>
  <si>
    <t>other_count</t>
  </si>
  <si>
    <t>2 - 100.0</t>
  </si>
  <si>
    <t>2 - 40.0</t>
  </si>
  <si>
    <t>1 - 20.0</t>
  </si>
  <si>
    <t>other</t>
  </si>
  <si>
    <t>2 - 8.33</t>
  </si>
  <si>
    <t>1 - 1.09</t>
  </si>
  <si>
    <t>0 - 0</t>
  </si>
  <si>
    <t>48 - 0.47</t>
  </si>
  <si>
    <t>11 - 7.05</t>
  </si>
  <si>
    <t>1085 - 1.82</t>
  </si>
  <si>
    <t>570 - 1.54</t>
  </si>
  <si>
    <t>82346 - 7.3</t>
  </si>
  <si>
    <t>['04b77112-933a-494a-861c-1508716bc994', '04b77112-933a-494a-861c-1508716bc994', '04b77112-933a-494a-861c-1508716bc994', 'd7f135de-c0ae-49f5-9f4e-b941ca369afd', '04b77112-933a-494a-861c-1508716bc994']</t>
  </si>
  <si>
    <t>16 - 17.39</t>
  </si>
  <si>
    <t>884 - 8.69</t>
  </si>
  <si>
    <t>29 - 18.59</t>
  </si>
  <si>
    <t>6 - 10.17</t>
  </si>
  <si>
    <t>5201 - 8.73</t>
  </si>
  <si>
    <t>10471 - 28.37</t>
  </si>
  <si>
    <t>234579 - 20.8</t>
  </si>
  <si>
    <t>['04b77112-933a-494a-861c-1508716bc994',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</si>
  <si>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['0x68b3465833fb72A70ecDF485E0e4C7bD8665Fc45', '0xEf1c6E67703c7BD7107eed8303Fbe6EC2554BF6B', '0x1111111254EEB25477B68fb85Ed929f73A960582']</t>
  </si>
  <si>
    <t>4 - 16.67</t>
  </si>
  <si>
    <t>17 - 18.48</t>
  </si>
  <si>
    <t>1 - 33.33</t>
  </si>
  <si>
    <t>366 - 3.6</t>
  </si>
  <si>
    <t>8 - 5.13</t>
  </si>
  <si>
    <t>5 - 8.47</t>
  </si>
  <si>
    <t>3696 - 6.2</t>
  </si>
  <si>
    <t>9788 - 26.52</t>
  </si>
  <si>
    <t>232779 - 20.64</t>
  </si>
  <si>
    <t>['04b77112-933a-494a-861c-1508716bc994', 'f588b99a-3ad2-4719-947b-df2094041d60',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</si>
  <si>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['0x68b3465833fb72A70ecDF485E0e4C7bD8665Fc45', '0xEf1c6E67703c7BD7107eed8303Fbe6EC2554BF6B', '0x88e6A0c2dDD26FEEb64F039a2c41296FcB3f5640']</t>
  </si>
  <si>
    <t>1 - 4.17</t>
  </si>
  <si>
    <t>8 - 8.7</t>
  </si>
  <si>
    <t>597 - 5.87</t>
  </si>
  <si>
    <t>6 - 3.85</t>
  </si>
  <si>
    <t>1 - 1.69</t>
  </si>
  <si>
    <t>4211 - 7.06</t>
  </si>
  <si>
    <t>2753 - 7.46</t>
  </si>
  <si>
    <t>63706 - 5.65</t>
  </si>
  <si>
    <t>['7ed8ba1a-faf1-4d5b-b16a-f76c8d111a3c',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</si>
  <si>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3 - 12.5</t>
  </si>
  <si>
    <t>12 - 13.04</t>
  </si>
  <si>
    <t>89 - 0.87</t>
  </si>
  <si>
    <t>3 - 1.92</t>
  </si>
  <si>
    <t>17 - 28.81</t>
  </si>
  <si>
    <t>2344 - 3.93</t>
  </si>
  <si>
    <t>618 - 1.67</t>
  </si>
  <si>
    <t>86513 - 7.67</t>
  </si>
  <si>
    <t>['04b77112-933a-494a-861c-1508716bc994', 'f588b99a-3ad2-4719-947b-df2094041d60', 'd7f135de-c0ae-49f5-9f4e-b941ca369afd', '04b77112-933a-494a-861c-1508716bc994', '04b77112-933a-494a-861c-1508716bc994']</t>
  </si>
  <si>
    <t>[('0xA0b86991c6218b36c1d19D4a2e9Eb0cE3606eB48', 'USDC', 'USDC'), ('0xdAC17F958D2ee523a2206206994597C13D831ec7', 'USDT', 'Tether USDt'), ('0xC36442b4a4522E871399CD717aBDD847Ab11FE88', 'UNI-V3-POS', 'Uniswap V3 Positions NFT-V1')]</t>
  </si>
  <si>
    <t>['0x68b3465833fb72A70ecDF485E0e4C7bD8665Fc45', '0xEf1c6E67703c7BD7107eed8303Fbe6EC2554BF6B', '0xDef1C0ded9bec7F1a1670819833240f027b25EfF']</t>
  </si>
  <si>
    <t>14 - 15.22</t>
  </si>
  <si>
    <t>222 - 2.18</t>
  </si>
  <si>
    <t>4 - 2.56</t>
  </si>
  <si>
    <t>12 - 20.34</t>
  </si>
  <si>
    <t>2109 - 3.54</t>
  </si>
  <si>
    <t>4275 - 11.58</t>
  </si>
  <si>
    <t>62404 - 5.53</t>
  </si>
  <si>
    <t>['04b77112-933a-494a-861c-1508716bc994', '04b77112-933a-494a-861c-1508716bc994', 'd7f135de-c0ae-49f5-9f4e-b941ca369afd', 'd7f135de-c0ae-49f5-9f4e-b941ca369afd', '2703e644-6b28-4172-a891-0e2d3dd3fe8c', 'f6009aac-d2e8-4612-b913-88e5e51a211b', 'd7f135de-c0ae-49f5-9f4e-b941ca369afd']</t>
  </si>
  <si>
    <t>8 - 33.33</t>
  </si>
  <si>
    <t>4 - 4.35</t>
  </si>
  <si>
    <t>7229 - 71.06</t>
  </si>
  <si>
    <t>76 - 48.72</t>
  </si>
  <si>
    <t>10 - 16.95</t>
  </si>
  <si>
    <t>34330 - 57.59</t>
  </si>
  <si>
    <t>3504 - 9.49</t>
  </si>
  <si>
    <t>224219 - 19.88</t>
  </si>
  <si>
    <t>['04b77112-933a-494a-861c-1508716bc994',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</si>
  <si>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['04b77112-933a-494a-861c-1508716bc994', '6a108486-e778-4a75-9cf7-cfe4cb371ce0', 'd7f135de-c0ae-49f5-9f4e-b941ca369afd']</t>
  </si>
  <si>
    <t>['0x1111111254EEB25477B68fb85Ed929f73A960582', '0x53222470CdcfB8081C0E3a50fd106f0D69e63F20', '0xA69babEF1cA67A37Ffaf7a485DfFF3382056e78C']</t>
  </si>
  <si>
    <t>15 - 16.3</t>
  </si>
  <si>
    <t>218 - 2.14</t>
  </si>
  <si>
    <t>14 - 8.97</t>
  </si>
  <si>
    <t>7 - 11.86</t>
  </si>
  <si>
    <t>2376 - 3.99</t>
  </si>
  <si>
    <t>3810 - 10.32</t>
  </si>
  <si>
    <t>103949 - 9.22</t>
  </si>
  <si>
    <t>['04b77112-933a-494a-861c-1508716bc994', 'f588b99a-3ad2-4719-947b-df2094041d60',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</si>
  <si>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5 - 5.43</t>
  </si>
  <si>
    <t>520 - 5.11</t>
  </si>
  <si>
    <t>5 - 3.21</t>
  </si>
  <si>
    <t>4256 - 7.14</t>
  </si>
  <si>
    <t>1125 - 3.05</t>
  </si>
  <si>
    <t>37246 - 3.3</t>
  </si>
  <si>
    <t>['04b77112-933a-494a-861c-1508716bc994',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</si>
  <si>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'0x53222470CdcfB8081C0E3a50fd106f0D69e63F20', '0x68b3465833fb72A70ecDF485E0e4C7bD8665Fc45']</t>
  </si>
  <si>
    <t>10 - 52.63</t>
  </si>
  <si>
    <t>18 - 12.41</t>
  </si>
  <si>
    <t>5940 - 69.98</t>
  </si>
  <si>
    <t>181 - 42.79</t>
  </si>
  <si>
    <t>32 - 43.24</t>
  </si>
  <si>
    <t>32006 - 51.28</t>
  </si>
  <si>
    <t>16021 - 15.38</t>
  </si>
  <si>
    <t>419299 - 17.62</t>
  </si>
  <si>
    <t>['04b77112-933a-494a-861c-1508716bc994',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</si>
  <si>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'0xEf1c6E67703c7BD7107eed8303Fbe6EC2554BF6B', '0x9008D19f58AAbD9eD0D60971565AA8510560ab41']</t>
  </si>
  <si>
    <t>1 - 5.26</t>
  </si>
  <si>
    <t>9 - 6.21</t>
  </si>
  <si>
    <t>98 - 1.15</t>
  </si>
  <si>
    <t>20 - 4.73</t>
  </si>
  <si>
    <t>2 - 2.7</t>
  </si>
  <si>
    <t>2131 - 3.41</t>
  </si>
  <si>
    <t>3216 - 3.09</t>
  </si>
  <si>
    <t>164758 - 6.92</t>
  </si>
  <si>
    <t>['0xEf1c6E67703c7BD7107eed8303Fbe6EC2554BF6B', '0x1111111254EEB25477B68fb85Ed929f73A960582', '0x88e6A0c2dDD26FEEb64F039a2c41296FcB3f5640']</t>
  </si>
  <si>
    <t>3 - 15.79</t>
  </si>
  <si>
    <t>28 - 19.31</t>
  </si>
  <si>
    <t>1 - 50.0</t>
  </si>
  <si>
    <t>852 - 10.04</t>
  </si>
  <si>
    <t>89 - 21.04</t>
  </si>
  <si>
    <t>7 - 9.46</t>
  </si>
  <si>
    <t>7684 - 12.31</t>
  </si>
  <si>
    <t>33464 - 32.13</t>
  </si>
  <si>
    <t>600190 - 25.22</t>
  </si>
  <si>
    <t>['04b77112-933a-494a-861c-1508716bc994', '6a108486-e778-4a75-9cf7-cfe4cb371ce0',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</si>
  <si>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2 - 1.38</t>
  </si>
  <si>
    <t>328 - 3.86</t>
  </si>
  <si>
    <t>6 - 1.42</t>
  </si>
  <si>
    <t>5 - 6.76</t>
  </si>
  <si>
    <t>3027 - 4.85</t>
  </si>
  <si>
    <t>2403 - 2.31</t>
  </si>
  <si>
    <t>54179 - 2.28</t>
  </si>
  <si>
    <t>['04b77112-933a-494a-861c-1508716bc994',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</si>
  <si>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[('0xA0b86991c6218b36c1d19D4a2e9Eb0cE3606eB48', 'USDC', 'USDC'), ('0xC36442b4a4522E871399CD717aBDD847Ab11FE88', 'UNI-V3-POS', 'Uniswap V3 Positions NFT-V1'), ('0xC02aaA39b223FE8D0A0e5C4F27eAD9083C756Cc2', 'WETH', 'WETH')]</t>
  </si>
  <si>
    <t>['0x1111111254EEB25477B68fb85Ed929f73A960582', '0xEf1c6E67703c7BD7107eed8303Fbe6EC2554BF6B', '0x7122db0Ebe4EB9B434a9F2fFE6760BC03BFbD0E0']</t>
  </si>
  <si>
    <t>12 - 8.28</t>
  </si>
  <si>
    <t>172 - 2.03</t>
  </si>
  <si>
    <t>28 - 6.62</t>
  </si>
  <si>
    <t>3 - 4.05</t>
  </si>
  <si>
    <t>2282 - 3.66</t>
  </si>
  <si>
    <t>6422 - 6.17</t>
  </si>
  <si>
    <t>164837 - 6.93</t>
  </si>
  <si>
    <t>['04b77112-933a-494a-861c-1508716bc994', 'f588b99a-3ad2-4719-947b-df2094041d60', '04b77112-933a-494a-861c-1508716bc994', 'd7f135de-c0ae-49f5-9f4e-b941ca369afd', '2703e644-6b28-4172-a891-0e2d3dd3fe8c', 'f6009aac-d2e8-4612-b913-88e5e51a211b', 'd7f135de-c0ae-49f5-9f4e-b941ca369afd', 'd7f135de-c0ae-49f5-9f4e-b941ca369afd', '04b77112-933a-494a-861c-1508716bc994']</t>
  </si>
  <si>
    <t>11 - 7.59</t>
  </si>
  <si>
    <t>15 - 3.55</t>
  </si>
  <si>
    <t>3639 - 5.83</t>
  </si>
  <si>
    <t>5575 - 5.35</t>
  </si>
  <si>
    <t>221286 - 9.3</t>
  </si>
  <si>
    <t>['04b77112-933a-494a-861c-1508716bc994', '764f99ac-400b-4c2f-b660-824e86f803d3', 'd7f135de-c0ae-49f5-9f4e-b941ca369afd', '2703e644-6b28-4172-a891-0e2d3dd3fe8c', '04b77112-933a-494a-861c-1508716bc994', '04b77112-933a-494a-861c-1508716bc994']</t>
  </si>
  <si>
    <t>['0xEf1c6E67703c7BD7107eed8303Fbe6EC2554BF6B', '0x88e6A0c2dDD26FEEb64F039a2c41296FcB3f5640', '0x1111111254EEB25477B68fb85Ed929f73A960582']</t>
  </si>
  <si>
    <t>2 - 10.53</t>
  </si>
  <si>
    <t>4 - 2.76</t>
  </si>
  <si>
    <t>3 - 0.0</t>
  </si>
  <si>
    <t>852 - 0.82</t>
  </si>
  <si>
    <t>42110 - 1.77</t>
  </si>
  <si>
    <t>['04b77112-933a-494a-861c-1508716bc994', 'f588b99a-3ad2-4719-947b-df2094041d60', '04b77112-933a-494a-861c-1508716bc994', '04b77112-933a-494a-861c-1508716bc994', '04b77112-933a-494a-861c-1508716bc994', '04b77112-933a-494a-861c-1508716bc994', '04b77112-933a-494a-861c-1508716bc994']</t>
  </si>
  <si>
    <t>[('0xA0b86991c6218b36c1d19D4a2e9Eb0cE3606eB48', 'USDC', 'USDC'), ('0x6B175474E89094C44Da98b954EedeAC495271d0F', 'DAI', 'Dai'), ('0x3aaDA3e213aBf8529606924d8D1c55CbDc70Bf74', 'XMON', 'XMON')]</t>
  </si>
  <si>
    <t>['0xEf1c6E67703c7BD7107eed8303Fbe6EC2554BF6B', '0xe66B31678d6C16E9ebf358268a790B763C133750', '0x88e6A0c2dDD26FEEb64F039a2c41296FcB3f5640']</t>
  </si>
  <si>
    <t>34 - 23.45</t>
  </si>
  <si>
    <t>282 - 3.32</t>
  </si>
  <si>
    <t>47 - 11.11</t>
  </si>
  <si>
    <t>6 - 8.11</t>
  </si>
  <si>
    <t>5470 - 8.76</t>
  </si>
  <si>
    <t>23084 - 22.16</t>
  </si>
  <si>
    <t>494959 - 20.8</t>
  </si>
  <si>
    <t>['04b77112-933a-494a-861c-1508716bc994', 'f588b99a-3ad2-4719-947b-df2094041d60', 'd7f135de-c0ae-49f5-9f4e-b941ca369afd',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'04b77112-933a-494a-861c-1508716bc994']</t>
  </si>
  <si>
    <t>[('0xA0b86991c6218b36c1d19D4a2e9Eb0cE3606eB48', 'USDC', 'USDC'), ('0xC36442b4a4522E871399CD717aBDD847Ab11FE88', 'UNI-V3-POS', 'Uniswap V3 Positions NFT-V1'), ('0x5283D291DBCF85356A21bA090E6db59121208b44', 'BLUR', 'Blur')]</t>
  </si>
  <si>
    <t>['0xEf1c6E67703c7BD7107eed8303Fbe6EC2554BF6B', '0x88e6A0c2dDD26FEEb64F039a2c41296FcB3f5640', '0x68b3465833fb72A70ecDF485E0e4C7bD8665Fc45']</t>
  </si>
  <si>
    <t>324 - 3.82</t>
  </si>
  <si>
    <t>22 - 5.2</t>
  </si>
  <si>
    <t>1 - 1.35</t>
  </si>
  <si>
    <t>2600 - 4.17</t>
  </si>
  <si>
    <t>5014 - 4.81</t>
  </si>
  <si>
    <t>95156 - 4.0</t>
  </si>
  <si>
    <t>['49116b8e-343f-416a-a1a0-68b1c40f0d47',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</si>
  <si>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320 - 3.77</t>
  </si>
  <si>
    <t>13 - 17.57</t>
  </si>
  <si>
    <t>3578 - 5.73</t>
  </si>
  <si>
    <t>8111 - 7.79</t>
  </si>
  <si>
    <t>122997 - 5.17</t>
  </si>
  <si>
    <t>['04b77112-933a-494a-861c-1508716bc994', '764f99ac-400b-4c2f-b660-824e86f803d3', 'd7f135de-c0ae-49f5-9f4e-b941ca369afd', '2703e644-6b28-4172-a891-0e2d3dd3fe8c', '2703e644-6b28-4172-a891-0e2d3dd3fe8c', 'f6009aac-d2e8-4612-b913-88e5e51a211b', '04b77112-933a-494a-861c-1508716bc994']</t>
  </si>
  <si>
    <t>[('0x5283D291DBCF85356A21bA090E6db59121208b44', 'BLUR', 'Blur'), ('0xA0b86991c6218b36c1d19D4a2e9Eb0cE3606eB48', 'USDC', 'USDC'), ('0xC36442b4a4522E871399CD717aBDD847Ab11FE88', 'UNI-V3-POS', 'Uniswap V3 Positions NFT-V1')]</t>
  </si>
  <si>
    <t>2 - 66.67</t>
  </si>
  <si>
    <t>1 - 1.82</t>
  </si>
  <si>
    <t>58 - 0.27</t>
  </si>
  <si>
    <t>1818 - 0.9</t>
  </si>
  <si>
    <t>['04b77112-933a-494a-861c-1508716bc994', '6a108486-e778-4a75-9cf7-cfe4cb371ce0', 'd7f135de-c0ae-49f5-9f4e-b941ca369afd', '04b77112-933a-494a-861c-1508716bc994', '04b77112-933a-494a-861c-1508716bc994', 'd7f135de-c0ae-49f5-9f4e-b941ca369afd', 'd7f135de-c0ae-49f5-9f4e-b941ca369afd', '6a108486-e778-4a75-9cf7-cfe4cb371ce0']</t>
  </si>
  <si>
    <t>['6a108486-e778-4a75-9cf7-cfe4cb371ce0', '04b77112-933a-494a-861c-1508716bc994', 'd7f135de-c0ae-49f5-9f4e-b941ca369afd']</t>
  </si>
  <si>
    <t>[('0xdAC17F958D2ee523a2206206994597C13D831ec7', 'USDT', 'Tether USDt'), ('0xA0b86991c6218b36c1d19D4a2e9Eb0cE3606eB48', 'USDC', 'USDC'), ('0x4ad7a056191F4c9519fAcd6D75FA94CA26003aCE', 'GPO', 'GoldPesa Option')]</t>
  </si>
  <si>
    <t>['0x68b3465833fb72A70ecDF485E0e4C7bD8665Fc45', '0x74de5d4FCbf63E00296fd95d33236B9794016631', '0x1111111254EEB25477B68fb85Ed929f73A960582']</t>
  </si>
  <si>
    <t>8 - 40.0</t>
  </si>
  <si>
    <t>3 - 5.45</t>
  </si>
  <si>
    <t>2838 - 71.47</t>
  </si>
  <si>
    <t>39 - 73.58</t>
  </si>
  <si>
    <t>9 - 31.03</t>
  </si>
  <si>
    <t>13374 - 61.32</t>
  </si>
  <si>
    <t>82509 - 40.94</t>
  </si>
  <si>
    <t>['6a108486-e778-4a75-9cf7-cfe4cb371ce0', '6a108486-e778-4a75-9cf7-cfe4cb371ce0', '04b77112-933a-494a-861c-1508716bc994', '6a108486-e778-4a75-9cf7-cfe4cb371ce0', '04b77112-933a-494a-861c-1508716bc994', '6a108486-e778-4a75-9cf7-cfe4cb371ce0', '6a108486-e778-4a75-9cf7-cfe4cb371ce0',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</si>
  <si>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[('0xC36442b4a4522E871399CD717aBDD847Ab11FE88', 'UNI-V3-POS', 'Uniswap V3 Positions NFT-V1'), ('0x1F573D6Fb3F13d689FF844B4cE37794d79a7FF1C', 'BNT', 'Bancor'), ('0xA0b86991c6218b36c1d19D4a2e9Eb0cE3606eB48', 'USDC', 'USDC')]</t>
  </si>
  <si>
    <t>['0x53222470CdcfB8081C0E3a50fd106f0D69e63F20', '0x1111111254EEB25477B68fb85Ed929f73A960582', '0x88e6A0c2dDD26FEEb64F039a2c41296FcB3f5640']</t>
  </si>
  <si>
    <t>1 - 5.0</t>
  </si>
  <si>
    <t>4 - 7.27</t>
  </si>
  <si>
    <t>79 - 1.99</t>
  </si>
  <si>
    <t>3 - 5.66</t>
  </si>
  <si>
    <t>335 - 1.54</t>
  </si>
  <si>
    <t>12460 - 6.18</t>
  </si>
  <si>
    <t>['04b77112-933a-494a-861c-1508716bc994', '04b77112-933a-494a-861c-1508716bc994', 'd7f135de-c0ae-49f5-9f4e-b941ca369afd', '04b77112-933a-494a-861c-1508716bc994', '04b77112-933a-494a-861c-1508716bc994', '6a108486-e778-4a75-9cf7-cfe4cb371ce0']</t>
  </si>
  <si>
    <t>['0x68b3465833fb72A70ecDF485E0e4C7bD8665Fc45', '0x88e6A0c2dDD26FEEb64F039a2c41296FcB3f5640', '0x74de5d4FCbf63E00296fd95d33236B9794016631']</t>
  </si>
  <si>
    <t>6 - 10.91</t>
  </si>
  <si>
    <t>99 - 2.49</t>
  </si>
  <si>
    <t>5 - 9.43</t>
  </si>
  <si>
    <t>6 - 20.69</t>
  </si>
  <si>
    <t>888 - 4.07</t>
  </si>
  <si>
    <t>11617 - 5.76</t>
  </si>
  <si>
    <t>['04b77112-933a-494a-861c-1508716bc994',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</si>
  <si>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['0x68b3465833fb72A70ecDF485E0e4C7bD8665Fc45', '0x1111111254EEB25477B68fb85Ed929f73A960582', '0x74de5d4FCbf63E00296fd95d33236B9794016631']</t>
  </si>
  <si>
    <t>2 - 10.0</t>
  </si>
  <si>
    <t>7 - 12.73</t>
  </si>
  <si>
    <t>179 - 4.51</t>
  </si>
  <si>
    <t>2 - 3.77</t>
  </si>
  <si>
    <t>1406 - 6.45</t>
  </si>
  <si>
    <t>28190 - 13.99</t>
  </si>
  <si>
    <t>['04b77112-933a-494a-861c-1508716bc994',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</si>
  <si>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['0x68b3465833fb72A70ecDF485E0e4C7bD8665Fc45', '0x88e6A0c2dDD26FEEb64F039a2c41296FcB3f5640', '0x1111111254EEB25477B68fb85Ed929f73A960582']</t>
  </si>
  <si>
    <t>11 - 0.28</t>
  </si>
  <si>
    <t>125 - 0.57</t>
  </si>
  <si>
    <t>6164 - 3.06</t>
  </si>
  <si>
    <t>['7ed8ba1a-faf1-4d5b-b16a-f76c8d111a3c', '04b77112-933a-494a-861c-1508716bc994', '04b77112-933a-494a-861c-1508716bc994', 'd7f135de-c0ae-49f5-9f4e-b941ca369afd', '04b77112-933a-494a-861c-1508716bc994', '04b77112-933a-494a-861c-1508716bc994', 'd7f135de-c0ae-49f5-9f4e-b941ca369afd',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'd7f135de-c0ae-49f5-9f4e-b941ca369afd']</t>
  </si>
  <si>
    <t>['04b77112-933a-494a-861c-1508716bc994', 'd7f135de-c0ae-49f5-9f4e-b941ca369afd', '01892265-d2d5-4370-ac17-e1c66ddb4e3d']</t>
  </si>
  <si>
    <t>[('0xC36442b4a4522E871399CD717aBDD847Ab11FE88', 'UNI-V3-POS', 'Uniswap V3 Positions NFT-V1'), ('0xC02aaA39b223FE8D0A0e5C4F27eAD9083C756Cc2', 'WETH', 'WETH'), ('0xA0b86991c6218b36c1d19D4a2e9Eb0cE3606eB48', 'USDC', 'USDC')]</t>
  </si>
  <si>
    <t>185 - 4.66</t>
  </si>
  <si>
    <t>1805 - 8.28</t>
  </si>
  <si>
    <t>7061 - 3.5</t>
  </si>
  <si>
    <t>['7ed8ba1a-faf1-4d5b-b16a-f76c8d111a3c',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</si>
  <si>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['0x68b3465833fb72A70ecDF485E0e4C7bD8665Fc45', '0x1111111254EEB25477B68fb85Ed929f73A960582', '0x53222470CdcfB8081C0E3a50fd106f0D69e63F20']</t>
  </si>
  <si>
    <t>3 - 15.0</t>
  </si>
  <si>
    <t>14 - 25.45</t>
  </si>
  <si>
    <t>52 - 1.31</t>
  </si>
  <si>
    <t>1 - 1.89</t>
  </si>
  <si>
    <t>433 - 1.99</t>
  </si>
  <si>
    <t>14145 - 7.02</t>
  </si>
  <si>
    <t>['04b77112-933a-494a-861c-1508716bc994', 'f588b99a-3ad2-4719-947b-df2094041d60', 'd7f135de-c0ae-49f5-9f4e-b941ca369afd', '04b77112-933a-494a-861c-1508716bc994']</t>
  </si>
  <si>
    <t>[('0xC36442b4a4522E871399CD717aBDD847Ab11FE88', 'UNI-V3-POS', 'Uniswap V3 Positions NFT-V1'), ('0xdAC17F958D2ee523a2206206994597C13D831ec7', 'USDT', 'Tether USDt'), ('0xB4e16d0168e52d35CaCD2c6185b44281Ec28C9Dc', 'UNI-V2', 'Uniswap V2')]</t>
  </si>
  <si>
    <t>['0x68b3465833fb72A70ecDF485E0e4C7bD8665Fc45', '0x88e6A0c2dDD26FEEb64F039a2c41296FcB3f5640', '0xDef1C0ded9bec7F1a1670819833240f027b25EfF']</t>
  </si>
  <si>
    <t>2 - 3.64</t>
  </si>
  <si>
    <t>132 - 3.32</t>
  </si>
  <si>
    <t>832 - 3.81</t>
  </si>
  <si>
    <t>5204 - 2.58</t>
  </si>
  <si>
    <t>['49116b8e-343f-416a-a1a0-68b1c40f0d47', 'ec8c1468-5ec4-44d8-99ad-4f29c615f245', '04b77112-933a-494a-861c-1508716bc994', '04b77112-933a-494a-861c-1508716bc994', '2703e644-6b28-4172-a891-0e2d3dd3fe8c', 'f6009aac-d2e8-4612-b913-88e5e51a211b', '04b77112-933a-494a-861c-1508716bc994', '04b77112-933a-494a-861c-1508716bc994', '04b77112-933a-494a-861c-1508716bc994', '04b77112-933a-494a-861c-1508716bc994', '04b77112-933a-494a-861c-1508716bc994']</t>
  </si>
  <si>
    <t>['0x1111111254EEB25477B68fb85Ed929f73A960582', '0x68b3465833fb72A70ecDF485E0e4C7bD8665Fc45', '0x74de5d4FCbf63E00296fd95d33236B9794016631']</t>
  </si>
  <si>
    <t>10 - 18.18</t>
  </si>
  <si>
    <t>14 - 48.28</t>
  </si>
  <si>
    <t>873 - 4.0</t>
  </si>
  <si>
    <t>23588 - 11.7</t>
  </si>
  <si>
    <t>['04b77112-933a-494a-861c-1508716bc994', '01892265-d2d5-4370-ac17-e1c66ddb4e3d', 'd7f135de-c0ae-49f5-9f4e-b941ca369afd', '2703e644-6b28-4172-a891-0e2d3dd3fe8c', '04b77112-933a-494a-861c-1508716bc994', 'd7f135de-c0ae-49f5-9f4e-b941ca369afd', 'd7f135de-c0ae-49f5-9f4e-b941ca369afd', '04b77112-933a-494a-861c-1508716bc994', '04b77112-933a-494a-861c-1508716bc994', '04b77112-933a-494a-861c-1508716bc994']</t>
  </si>
  <si>
    <t>[('0xC36442b4a4522E871399CD717aBDD847Ab11FE88', 'UNI-V3-POS', 'Uniswap V3 Positions NFT-V1'), ('0x5c24B84701916D968DcC7bdD6a4c5236BEd460b9', 'UNI-V2', 'Uniswap V2'), ('0xd4Df22556e07148e591B4c7b4f555a17188CF5cF', 'TWT', 'TwitFi')]</t>
  </si>
  <si>
    <t>217 - 5.46</t>
  </si>
  <si>
    <t>1682 - 7.71</t>
  </si>
  <si>
    <t>8788 - 4.36</t>
  </si>
  <si>
    <t>['04b77112-933a-494a-861c-1508716bc994',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</si>
  <si>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['04b77112-933a-494a-861c-1508716bc994', '6a108486-e778-4a75-9cf7-cfe4cb371ce0', '49116b8e-343f-416a-a1a0-68b1c40f0d47']</t>
  </si>
  <si>
    <t>1 - 1.75</t>
  </si>
  <si>
    <t>242 - 4.52</t>
  </si>
  <si>
    <t>2 - 2.27</t>
  </si>
  <si>
    <t>4 - 16.0</t>
  </si>
  <si>
    <t>1464 - 4.78</t>
  </si>
  <si>
    <t>417 - 1.54</t>
  </si>
  <si>
    <t>11813 - 1.65</t>
  </si>
  <si>
    <t>['49116b8e-343f-416a-a1a0-68b1c40f0d47',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</si>
  <si>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[('0xA0b86991c6218b36c1d19D4a2e9Eb0cE3606eB48', 'USDC', 'USDC'), ('0xC02aaA39b223FE8D0A0e5C4F27eAD9083C756Cc2', 'WETH', 'WETH'), ('0xC36442b4a4522E871399CD717aBDD847Ab11FE88', 'UNI-V3-POS', 'Uniswap V3 Positions NFT-V1')]</t>
  </si>
  <si>
    <t>['0x1111111254EEB25477B68fb85Ed929f73A960582', '0x9008D19f58AAbD9eD0D60971565AA8510560ab41', '0x53222470CdcfB8081C0E3a50fd106f0D69e63F20']</t>
  </si>
  <si>
    <t>4 - 7.02</t>
  </si>
  <si>
    <t>28 - 0.52</t>
  </si>
  <si>
    <t>3 - 3.41</t>
  </si>
  <si>
    <t>778 - 2.54</t>
  </si>
  <si>
    <t>422 - 1.56</t>
  </si>
  <si>
    <t>62381 - 8.7</t>
  </si>
  <si>
    <t>['04b77112-933a-494a-861c-1508716bc994', 'f588b99a-3ad2-4719-947b-df2094041d60', '04b77112-933a-494a-861c-1508716bc994', 'd7f135de-c0ae-49f5-9f4e-b941ca369afd']</t>
  </si>
  <si>
    <t>8 - 53.33</t>
  </si>
  <si>
    <t>3978 - 74.23</t>
  </si>
  <si>
    <t>48 - 54.55</t>
  </si>
  <si>
    <t>1 - 4.0</t>
  </si>
  <si>
    <t>17699 - 57.83</t>
  </si>
  <si>
    <t>4662 - 17.19</t>
  </si>
  <si>
    <t>158899 - 22.16</t>
  </si>
  <si>
    <t>['04b77112-933a-494a-861c-1508716bc994',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</si>
  <si>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'0xA69babEF1cA67A37Ffaf7a485DfFF3382056e78C', '0x84D99Aa569D93a9CA187D83734c8C4a519c4e9b1']</t>
  </si>
  <si>
    <t>2 - 13.33</t>
  </si>
  <si>
    <t>7 - 12.28</t>
  </si>
  <si>
    <t>267 - 4.98</t>
  </si>
  <si>
    <t>4 - 4.55</t>
  </si>
  <si>
    <t>10 - 40.0</t>
  </si>
  <si>
    <t>2226 - 7.27</t>
  </si>
  <si>
    <t>4958 - 18.28</t>
  </si>
  <si>
    <t>76737 - 10.7</t>
  </si>
  <si>
    <t>['04b77112-933a-494a-861c-1508716bc994', '764f99ac-400b-4c2f-b660-824e86f803d3', 'd7f135de-c0ae-49f5-9f4e-b941ca369afd', '2703e644-6b28-4172-a891-0e2d3dd3fe8c', '2703e644-6b28-4172-a891-0e2d3dd3fe8c', 'f6009aac-d2e8-4612-b913-88e5e51a211b', '04b77112-933a-494a-861c-1508716bc994', '04b77112-933a-494a-861c-1508716bc994']</t>
  </si>
  <si>
    <t>2 - 3.51</t>
  </si>
  <si>
    <t>169 - 3.15</t>
  </si>
  <si>
    <t>10 - 11.36</t>
  </si>
  <si>
    <t>2 - 8.0</t>
  </si>
  <si>
    <t>1928 - 6.3</t>
  </si>
  <si>
    <t>812 - 2.99</t>
  </si>
  <si>
    <t>19591 - 2.73</t>
  </si>
  <si>
    <t>['04b77112-933a-494a-861c-1508716bc994',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</si>
  <si>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'0xEf1c6E67703c7BD7107eed8303Fbe6EC2554BF6B', '0x84D99Aa569D93a9CA187D83734c8C4a519c4e9b1']</t>
  </si>
  <si>
    <t>11 - 19.3</t>
  </si>
  <si>
    <t>95 - 1.77</t>
  </si>
  <si>
    <t>3 - 12.0</t>
  </si>
  <si>
    <t>2356 - 7.7</t>
  </si>
  <si>
    <t>3417 - 12.6</t>
  </si>
  <si>
    <t>120561 - 16.82</t>
  </si>
  <si>
    <t>['04b77112-933a-494a-861c-1508716bc994', 'f588b99a-3ad2-4719-947b-df2094041d60', 'd7f135de-c0ae-49f5-9f4e-b941ca369afd', '04b77112-933a-494a-861c-1508716bc994', '04b77112-933a-494a-861c-1508716bc994', '04b77112-933a-494a-861c-1508716bc994', '04b77112-933a-494a-861c-1508716bc994']</t>
  </si>
  <si>
    <t>135 - 2.52</t>
  </si>
  <si>
    <t>8 - 9.09</t>
  </si>
  <si>
    <t>1195 - 3.9</t>
  </si>
  <si>
    <t>2940 - 10.84</t>
  </si>
  <si>
    <t>66432 - 9.27</t>
  </si>
  <si>
    <t>['04b77112-933a-494a-861c-1508716bc994', 'f588b99a-3ad2-4719-947b-df2094041d60', '04b77112-933a-494a-861c-1508716bc994', 'd7f135de-c0ae-49f5-9f4e-b941ca369afd', '04b77112-933a-494a-861c-1508716bc994', '04b77112-933a-494a-861c-1508716bc994', 'd7f135de-c0ae-49f5-9f4e-b941ca369afd', '04b77112-933a-494a-861c-1508716bc994']</t>
  </si>
  <si>
    <t>1 - 6.67</t>
  </si>
  <si>
    <t>3 - 5.26</t>
  </si>
  <si>
    <t>6 - 0.02</t>
  </si>
  <si>
    <t>14 - 0.05</t>
  </si>
  <si>
    <t>20832 - 2.91</t>
  </si>
  <si>
    <t>['04b77112-933a-494a-861c-1508716bc994', 'f588b99a-3ad2-4719-947b-df2094041d60', '04b77112-933a-494a-861c-1508716bc994', '04b77112-933a-494a-861c-1508716bc994', 'f588b99a-3ad2-4719-947b-df2094041d60', '04b77112-933a-494a-861c-1508716bc994', '04b77112-933a-494a-861c-1508716bc994', '04b77112-933a-494a-861c-1508716bc994', '04b77112-933a-494a-861c-1508716bc994', '04b77112-933a-494a-861c-1508716bc994', '04b77112-933a-494a-861c-1508716bc994', 'd7f135de-c0ae-49f5-9f4e-b941ca369afd', '04b77112-933a-494a-861c-1508716bc994', '04b77112-933a-494a-861c-1508716bc994']</t>
  </si>
  <si>
    <t>[('0x4ad7a056191F4c9519fAcd6D75FA94CA26003aCE', 'GPO', 'GoldPesa Option'), ('0xA0b86991c6218b36c1d19D4a2e9Eb0cE3606eB48', 'USDC', 'USDC'), ('0xdAC17F958D2ee523a2206206994597C13D831ec7', 'USDT', 'Tether USDt')]</t>
  </si>
  <si>
    <t>['0x0087BB802D9C0e343F00510000729031ce00bf27', '0x9507c04B10486547584C37bCBd931B2a4FeE9A41', '0x68b3465833fb72A70ecDF485E0e4C7bD8665Fc45']</t>
  </si>
  <si>
    <t>5 - 8.77</t>
  </si>
  <si>
    <t>56 - 1.04</t>
  </si>
  <si>
    <t>356 - 1.16</t>
  </si>
  <si>
    <t>1124 - 4.15</t>
  </si>
  <si>
    <t>26456 - 3.69</t>
  </si>
  <si>
    <t>['6a108486-e778-4a75-9cf7-cfe4cb371ce0',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</si>
  <si>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13 - 22.81</t>
  </si>
  <si>
    <t>389 - 7.26</t>
  </si>
  <si>
    <t>9 - 10.23</t>
  </si>
  <si>
    <t>2599 - 8.49</t>
  </si>
  <si>
    <t>8351 - 30.8</t>
  </si>
  <si>
    <t>153241 - 21.37</t>
  </si>
  <si>
    <t>['04b77112-933a-494a-861c-1508716bc994', 'f588b99a-3ad2-4719-947b-df2094041d60',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</si>
  <si>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17 - 20.24</t>
  </si>
  <si>
    <t>324 - 6.61</t>
  </si>
  <si>
    <t>54 - 18.62</t>
  </si>
  <si>
    <t>2 - 7.41</t>
  </si>
  <si>
    <t>2926 - 9.08</t>
  </si>
  <si>
    <t>13388 - 24.66</t>
  </si>
  <si>
    <t>225542 - 19.75</t>
  </si>
  <si>
    <t>['04b77112-933a-494a-861c-1508716bc994', 'f588b99a-3ad2-4719-947b-df2094041d60', 'd7f135de-c0ae-49f5-9f4e-b941ca369afd',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</si>
  <si>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1 - 5.88</t>
  </si>
  <si>
    <t>8 - 9.52</t>
  </si>
  <si>
    <t>211 - 4.3</t>
  </si>
  <si>
    <t>14 - 4.83</t>
  </si>
  <si>
    <t>3 - 11.11</t>
  </si>
  <si>
    <t>2174 - 6.74</t>
  </si>
  <si>
    <t>2031 - 3.74</t>
  </si>
  <si>
    <t>36609 - 3.21</t>
  </si>
  <si>
    <t>['0xEf1c6E67703c7BD7107eed8303Fbe6EC2554BF6B', '0x1111111254EEB25477B68fb85Ed929f73A960582', '0x7122db0Ebe4EB9B434a9F2fFE6760BC03BFbD0E0']</t>
  </si>
  <si>
    <t>2 - 11.76</t>
  </si>
  <si>
    <t>11 - 13.1</t>
  </si>
  <si>
    <t>93 - 1.9</t>
  </si>
  <si>
    <t>11 - 3.79</t>
  </si>
  <si>
    <t>5 - 18.52</t>
  </si>
  <si>
    <t>2740 - 8.5</t>
  </si>
  <si>
    <t>4126 - 7.6</t>
  </si>
  <si>
    <t>154574 - 13.54</t>
  </si>
  <si>
    <t>1 - 1.19</t>
  </si>
  <si>
    <t>1214 - 2.24</t>
  </si>
  <si>
    <t>45793 - 4.01</t>
  </si>
  <si>
    <t>['04b77112-933a-494a-861c-1508716bc994', 'f588b99a-3ad2-4719-947b-df2094041d60', '04b77112-933a-494a-861c-1508716bc994', '04b77112-933a-494a-861c-1508716bc994', '04b77112-933a-494a-861c-1508716bc994', '04b77112-933a-494a-861c-1508716bc994', '04b77112-933a-494a-861c-1508716bc994', 'd7f135de-c0ae-49f5-9f4e-b941ca369afd', '04b77112-933a-494a-861c-1508716bc994', '04b77112-933a-494a-861c-1508716bc994']</t>
  </si>
  <si>
    <t>[('0xC02aaA39b223FE8D0A0e5C4F27eAD9083C756Cc2', 'WETH', 'WETH'), ('0xA0b86991c6218b36c1d19D4a2e9Eb0cE3606eB48', 'USDC', 'USDC'), ('0x4Fabb145d64652a948d72533023f6E7A623C7C53', 'BUSD', 'BUSD')]</t>
  </si>
  <si>
    <t>['0xEf1c6E67703c7BD7107eed8303Fbe6EC2554BF6B', '0x0087BB802D9C0e343F00510000729031ce00bf27', '0x9507c04B10486547584C37bCBd931B2a4FeE9A41']</t>
  </si>
  <si>
    <t>7 - 8.33</t>
  </si>
  <si>
    <t>106 - 2.16</t>
  </si>
  <si>
    <t>17 - 5.86</t>
  </si>
  <si>
    <t>1 - 3.7</t>
  </si>
  <si>
    <t>1767 - 5.48</t>
  </si>
  <si>
    <t>3533 - 6.51</t>
  </si>
  <si>
    <t>143326 - 12.55</t>
  </si>
  <si>
    <t>['04b77112-933a-494a-861c-1508716bc994', 'f588b99a-3ad2-4719-947b-df2094041d60', '04b77112-933a-494a-861c-1508716bc994', 'd7f135de-c0ae-49f5-9f4e-b941ca369afd', '2703e644-6b28-4172-a891-0e2d3dd3fe8c']</t>
  </si>
  <si>
    <t>310 - 6.32</t>
  </si>
  <si>
    <t>42 - 14.48</t>
  </si>
  <si>
    <t>2522 - 7.82</t>
  </si>
  <si>
    <t>12826 - 23.63</t>
  </si>
  <si>
    <t>200551 - 17.56</t>
  </si>
  <si>
    <t>['04b77112-933a-494a-861c-1508716bc994', '6a108486-e778-4a75-9cf7-cfe4cb371ce0',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</si>
  <si>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9 - 10.71</t>
  </si>
  <si>
    <t>241 - 4.92</t>
  </si>
  <si>
    <t>23 - 7.93</t>
  </si>
  <si>
    <t>6 - 22.22</t>
  </si>
  <si>
    <t>2775 - 8.61</t>
  </si>
  <si>
    <t>4101 - 7.55</t>
  </si>
  <si>
    <t>74433 - 6.52</t>
  </si>
  <si>
    <t>['04b77112-933a-494a-861c-1508716bc994', 'f588b99a-3ad2-4719-947b-df2094041d60',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</si>
  <si>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10 - 58.82</t>
  </si>
  <si>
    <t>3385 - 69.05</t>
  </si>
  <si>
    <t>122 - 42.07</t>
  </si>
  <si>
    <t>15135 - 46.94</t>
  </si>
  <si>
    <t>6929 - 12.76</t>
  </si>
  <si>
    <t>174584 - 15.29</t>
  </si>
  <si>
    <t>['04b77112-933a-494a-861c-1508716bc994',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</si>
  <si>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'0x7122db0Ebe4EB9B434a9F2fFE6760BC03BFbD0E0', '0x9008D19f58AAbD9eD0D60971565AA8510560ab41']</t>
  </si>
  <si>
    <t>232 - 4.73</t>
  </si>
  <si>
    <t>7 - 2.41</t>
  </si>
  <si>
    <t>7 - 25.93</t>
  </si>
  <si>
    <t>2201 - 6.83</t>
  </si>
  <si>
    <t>6134 - 11.3</t>
  </si>
  <si>
    <t>86587 - 7.58</t>
  </si>
  <si>
    <t>['04b77112-933a-494a-861c-1508716bc994', '764f99ac-400b-4c2f-b660-824e86f803d3', 'd7f135de-c0ae-49f5-9f4e-b941ca369afd', 'd7f135de-c0ae-49f5-9f4e-b941ca369afd', '2703e644-6b28-4172-a891-0e2d3dd3fe8c', 'f6009aac-d2e8-4612-b913-88e5e51a211b']</t>
  </si>
  <si>
    <t>[('0xA0b86991c6218b36c1d19D4a2e9Eb0cE3606eB48', 'USDC', 'USDC'), ('0xC36442b4a4522E871399CD717aBDD847Ab11FE88', 'UNI-V3-POS', 'Uniswap V3 Positions NFT-V1'), ('0xdAC17F958D2ee523a2206206994597C13D831ec7', 'USDT', 'Tether USDt')]</t>
  </si>
  <si>
    <t>3 - 3.16</t>
  </si>
  <si>
    <t>187 - 5.04</t>
  </si>
  <si>
    <t>11 - 9.32</t>
  </si>
  <si>
    <t>3 - 6.25</t>
  </si>
  <si>
    <t>1582 - 5.06</t>
  </si>
  <si>
    <t>2572 - 5.17</t>
  </si>
  <si>
    <t>53169 - 4.32</t>
  </si>
  <si>
    <t>['49116b8e-343f-416a-a1a0-68b1c40f0d47',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</si>
  <si>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11 - 68.75</t>
  </si>
  <si>
    <t>35 - 36.84</t>
  </si>
  <si>
    <t>2330 - 62.79</t>
  </si>
  <si>
    <t>42 - 35.59</t>
  </si>
  <si>
    <t>28 - 58.33</t>
  </si>
  <si>
    <t>13902 - 44.5</t>
  </si>
  <si>
    <t>17312 - 34.81</t>
  </si>
  <si>
    <t>379156 - 30.78</t>
  </si>
  <si>
    <t>['04b77112-933a-494a-861c-1508716bc994', '764f99ac-400b-4c2f-b660-824e86f803d3',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</si>
  <si>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suspicious phishing bot</t>
  </si>
  <si>
    <t>14 - 14.74</t>
  </si>
  <si>
    <t>140 - 3.77</t>
  </si>
  <si>
    <t>9 - 7.63</t>
  </si>
  <si>
    <t>5 - 10.42</t>
  </si>
  <si>
    <t>2294 - 7.34</t>
  </si>
  <si>
    <t>5004 - 10.06</t>
  </si>
  <si>
    <t>147384 - 11.97</t>
  </si>
  <si>
    <t>['04b77112-933a-494a-861c-1508716bc994', '764f99ac-400b-4c2f-b660-824e86f803d3', 'd7f135de-c0ae-49f5-9f4e-b941ca369afd', '2703e644-6b28-4172-a891-0e2d3dd3fe8c', '2703e644-6b28-4172-a891-0e2d3dd3fe8c', 'f6009aac-d2e8-4612-b913-88e5e51a211b']</t>
  </si>
  <si>
    <t>9 - 9.47</t>
  </si>
  <si>
    <t>233 - 6.28</t>
  </si>
  <si>
    <t>15 - 12.71</t>
  </si>
  <si>
    <t>2165 - 6.93</t>
  </si>
  <si>
    <t>6621 - 13.31</t>
  </si>
  <si>
    <t>123328 - 10.01</t>
  </si>
  <si>
    <t>['04b77112-933a-494a-861c-1508716bc994', '6a108486-e778-4a75-9cf7-cfe4cb371ce0', '04b77112-933a-494a-861c-1508716bc994', 'd7f135de-c0ae-49f5-9f4e-b941ca369afd', '2703e644-6b28-4172-a891-0e2d3dd3fe8c', 'f6009aac-d2e8-4612-b913-88e5e51a211b', '04b77112-933a-494a-861c-1508716bc994', 'd7f135de-c0ae-49f5-9f4e-b941ca369afd', '04b77112-933a-494a-861c-1508716bc994']</t>
  </si>
  <si>
    <t>2 - 2.11</t>
  </si>
  <si>
    <t>583 - 15.71</t>
  </si>
  <si>
    <t>2 - 4.17</t>
  </si>
  <si>
    <t>6428 - 20.57</t>
  </si>
  <si>
    <t>1561 - 3.14</t>
  </si>
  <si>
    <t>57880 - 4.7</t>
  </si>
  <si>
    <t>['04b77112-933a-494a-861c-1508716bc994',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</si>
  <si>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['0xA77C88ABcAA770C54A6cfbFD0C586A475537bBc1', '0x1111111254EEB25477B68fb85Ed929f73A960582', '0x84D99Aa569D93a9CA187D83734c8C4a519c4e9b1']</t>
  </si>
  <si>
    <t>1 - 6.25</t>
  </si>
  <si>
    <t>19 - 20.0</t>
  </si>
  <si>
    <t>126 - 3.4</t>
  </si>
  <si>
    <t>17 - 14.41</t>
  </si>
  <si>
    <t>2988 - 9.56</t>
  </si>
  <si>
    <t>10755 - 21.63</t>
  </si>
  <si>
    <t>261373 - 21.22</t>
  </si>
  <si>
    <t>['04b77112-933a-494a-861c-1508716bc994', '764f99ac-400b-4c2f-b660-824e86f803d3', 'd7f135de-c0ae-49f5-9f4e-b941ca369afd',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'04b77112-933a-494a-861c-1508716bc994']</t>
  </si>
  <si>
    <t>4 - 25.0</t>
  </si>
  <si>
    <t>4 - 4.21</t>
  </si>
  <si>
    <t>3 - 0.01</t>
  </si>
  <si>
    <t>1142 - 2.3</t>
  </si>
  <si>
    <t>43738 - 3.55</t>
  </si>
  <si>
    <t>['04b77112-933a-494a-861c-1508716bc994', 'f588b99a-3ad2-4719-947b-df2094041d60', '04b77112-933a-494a-861c-1508716bc994', '04b77112-933a-494a-861c-1508716bc994', '04b77112-933a-494a-861c-1508716bc994', '04b77112-933a-494a-861c-1508716bc994', '04b77112-933a-494a-861c-1508716bc994', 'd7f135de-c0ae-49f5-9f4e-b941ca369afd', '04b77112-933a-494a-861c-1508716bc994']</t>
  </si>
  <si>
    <t>[('0xA0b86991c6218b36c1d19D4a2e9Eb0cE3606eB48', 'USDC', 'USDC'), ('0x3aaDA3e213aBf8529606924d8D1c55CbDc70Bf74', 'XMON', 'XMON'), ('0xdAC17F958D2ee523a2206206994597C13D831ec7', 'USDT', 'Tether USDt')]</t>
  </si>
  <si>
    <t>['0xEf1c6E67703c7BD7107eed8303Fbe6EC2554BF6B', '0x9507c04B10486547584C37bCBd931B2a4FeE9A41', '0x88e6A0c2dDD26FEEb64F039a2c41296FcB3f5640']</t>
  </si>
  <si>
    <t>112 - 3.02</t>
  </si>
  <si>
    <t>1881 - 6.02</t>
  </si>
  <si>
    <t>4764 - 9.58</t>
  </si>
  <si>
    <t>165753 - 13.46</t>
  </si>
  <si>
    <t>['04b77112-933a-494a-861c-1508716bc994', 'f588b99a-3ad2-4719-947b-df2094041d60', '04b77112-933a-494a-861c-1508716bc994', 'd7f135de-c0ae-49f5-9f4e-b941ca369afd', '04b77112-933a-494a-861c-1508716bc994', '04b77112-933a-494a-861c-1508716bc994', '04b77112-933a-494a-861c-1508716bc994']</t>
  </si>
  <si>
    <t>[('0x5283D291DBCF85356A21bA090E6db59121208b44', 'BLUR', 'Blur'), ('0xC36442b4a4522E871399CD717aBDD847Ab11FE88', 'UNI-V3-POS', 'Uniswap V3 Positions NFT-V1'), ('0xA0b86991c6218b36c1d19D4a2e9Eb0cE3606eB48', 'USDC', 'USDC')]</t>
  </si>
  <si>
    <t>6 - 40.0</t>
  </si>
  <si>
    <t>3 - 10.34</t>
  </si>
  <si>
    <t>538 - 32.31</t>
  </si>
  <si>
    <t>5 - 27.78</t>
  </si>
  <si>
    <t>1 - 7.69</t>
  </si>
  <si>
    <t>2441 - 31.07</t>
  </si>
  <si>
    <t>28682 - 31.39</t>
  </si>
  <si>
    <t>['04b77112-933a-494a-861c-1508716bc994', '6a108486-e778-4a75-9cf7-cfe4cb371ce0', '04b77112-933a-494a-861c-1508716bc994', '6a108486-e778-4a75-9cf7-cfe4cb371ce0', '04b77112-933a-494a-861c-1508716bc994', '6a108486-e778-4a75-9cf7-cfe4cb371ce0', 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</si>
  <si>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[('0xC36442b4a4522E871399CD717aBDD847Ab11FE88', 'UNI-V3-POS', 'Uniswap V3 Positions NFT-V1'), ('0xA0b86991c6218b36c1d19D4a2e9Eb0cE3606eB48', 'USDC', 'USDC'), ('0x1F573D6Fb3F13d689FF844B4cE37794d79a7FF1C', 'BNT', 'Bancor')]</t>
  </si>
  <si>
    <t>2 - 6.9</t>
  </si>
  <si>
    <t>701 - 42.1</t>
  </si>
  <si>
    <t>7 - 38.89</t>
  </si>
  <si>
    <t>2873 - 36.57</t>
  </si>
  <si>
    <t>19760 - 21.63</t>
  </si>
  <si>
    <t>['7ed8ba1a-faf1-4d5b-b16a-f76c8d111a3c',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'6a108486-e778-4a75-9cf7-cfe4cb371ce0', '04b77112-933a-494a-861c-1508716bc994', '04b77112-933a-494a-861c-1508716bc994', '04b77112-933a-494a-861c-1508716bc994', 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'6a108486-e778-4a75-9cf7-cfe4cb371ce0', '04b77112-933a-494a-861c-1508716bc994', '6a108486-e778-4a75-9cf7-cfe4cb371ce0', '04b77112-933a-494a-861c-1508716bc994', '04b77112-933a-494a-861c-1508716bc994', '04b77112-933a-494a-861c-1508716bc994', '6a108486-e778-4a75-9cf7-cfe4cb371ce0', '6a108486-e778-4a75-9cf7-cfe4cb371ce0', '04b77112-933a-494a-861c-1508716bc994', '04b77112-933a-494a-861c-1508716bc994', '6a108486-e778-4a75-9cf7-cfe4cb371ce0', '6a108486-e778-4a75-9cf7-cfe4cb371ce0', '04b77112-933a-494a-861c-1508716bc994', '04b77112-933a-494a-861c-1508716bc994', '04b77112-933a-494a-861c-1508716bc994', '6a108486-e778-4a75-9cf7-cfe4cb371ce0', '04b77112-933a-494a-861c-1508716bc994', '04b77112-933a-494a-861c-1508716bc994', '6a108486-e778-4a75-9cf7-cfe4cb371ce0', '6a108486-e778-4a75-9cf7-cfe4cb371ce0', '04b77112-933a-494a-861c-1508716bc994', '6a108486-e778-4a75-9cf7-cfe4cb371ce0', 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'6a108486-e778-4a75-9cf7-cfe4cb371ce0', '04b77112-933a-494a-861c-1508716bc994', '6a108486-e778-4a75-9cf7-cfe4cb371ce0', '04b77112-933a-494a-861c-1508716bc994']</t>
  </si>
  <si>
    <t>[('0x1F573D6Fb3F13d689FF844B4cE37794d79a7FF1C', 'BNT', 'Bancor'), ('0xC36442b4a4522E871399CD717aBDD847Ab11FE88', 'UNI-V3-POS', 'Uniswap V3 Positions NFT-V1'), ('0xb1CD6e4153B2a390Cf00A6556b0fC1458C4A5533', 'ETHBNT', 'BNT Smart Token Relay')]</t>
  </si>
  <si>
    <t>['0x53222470CdcfB8081C0E3a50fd106f0D69e63F20', '0x1111111254EEB25477B68fb85Ed929f73A960582', '0x9008D19f58AAbD9eD0D60971565AA8510560ab41']</t>
  </si>
  <si>
    <t>52 - 0.66</t>
  </si>
  <si>
    <t>1817 - 1.99</t>
  </si>
  <si>
    <t>['6a108486-e778-4a75-9cf7-cfe4cb371ce0', '6a108486-e778-4a75-9cf7-cfe4cb371ce0', '04b77112-933a-494a-861c-1508716bc994', '6a108486-e778-4a75-9cf7-cfe4cb371ce0', '04b77112-933a-494a-861c-1508716bc994', '6a108486-e778-4a75-9cf7-cfe4cb371ce0', '6a108486-e778-4a75-9cf7-cfe4cb371ce0', '6a108486-e778-4a75-9cf7-cfe4cb371ce0']</t>
  </si>
  <si>
    <t>['6a108486-e778-4a75-9cf7-cfe4cb371ce0', '04b77112-933a-494a-861c-1508716bc994', 'ec8c1468-5ec4-44d8-99ad-4f29c615f245']</t>
  </si>
  <si>
    <t>[('0xdAC17F958D2ee523a2206206994597C13D831ec7', 'USDT', 'Tether USDt'), ('0xA0b86991c6218b36c1d19D4a2e9Eb0cE3606eB48', 'USDC', 'USDC'), ('0xC02aaA39b223FE8D0A0e5C4F27eAD9083C756Cc2', 'WETH', 'WETH')]</t>
  </si>
  <si>
    <t>108 - 6.49</t>
  </si>
  <si>
    <t>1059 - 13.48</t>
  </si>
  <si>
    <t>7944 - 8.69</t>
  </si>
  <si>
    <t>['04b77112-933a-494a-861c-1508716bc994', '6a108486-e778-4a75-9cf7-cfe4cb371ce0', 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</si>
  <si>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['0x68b3465833fb72A70ecDF485E0e4C7bD8665Fc45', '0x53222470CdcfB8081C0E3a50fd106f0D69e63F20', '0x1111111254EEB25477B68fb85Ed929f73A960582']</t>
  </si>
  <si>
    <t>44 - 2.64</t>
  </si>
  <si>
    <t>4 - 22.22</t>
  </si>
  <si>
    <t>2 - 15.38</t>
  </si>
  <si>
    <t>299 - 3.81</t>
  </si>
  <si>
    <t>11843 - 12.96</t>
  </si>
  <si>
    <t>['04b77112-933a-494a-861c-1508716bc994', '04b77112-933a-494a-861c-1508716bc994', '04b77112-933a-494a-861c-1508716bc994', '6a108486-e778-4a75-9cf7-cfe4cb371ce0', '04b77112-933a-494a-861c-1508716bc994', '6a108486-e778-4a75-9cf7-cfe4cb371ce0', '6a108486-e778-4a75-9cf7-cfe4cb371ce0']</t>
  </si>
  <si>
    <t>10 - 34.48</t>
  </si>
  <si>
    <t>114 - 6.85</t>
  </si>
  <si>
    <t>2 - 11.11</t>
  </si>
  <si>
    <t>8 - 61.54</t>
  </si>
  <si>
    <t>660 - 8.4</t>
  </si>
  <si>
    <t>9519 - 10.42</t>
  </si>
  <si>
    <t>['04b77112-933a-494a-861c-1508716bc994', '01892265-d2d5-4370-ac17-e1c66ddb4e3d', 'd7f135de-c0ae-49f5-9f4e-b941ca369afd', '2703e644-6b28-4172-a891-0e2d3dd3fe8c', 'f588b99a-3ad2-4719-947b-df2094041d60', 'f6009aac-d2e8-4612-b913-88e5e51a211b', 'd7f135de-c0ae-49f5-9f4e-b941ca369afd', '04b77112-933a-494a-861c-1508716bc994', '04b77112-933a-494a-861c-1508716bc994']</t>
  </si>
  <si>
    <t>4 - 26.67</t>
  </si>
  <si>
    <t>12 - 41.38</t>
  </si>
  <si>
    <t>160 - 9.61</t>
  </si>
  <si>
    <t>473 - 6.02</t>
  </si>
  <si>
    <t>11810 - 12.92</t>
  </si>
  <si>
    <t>['04b77112-933a-494a-861c-1508716bc994', 'f588b99a-3ad2-4719-947b-df2094041d60', 'd7f135de-c0ae-49f5-9f4e-b941ca369afd', '04b77112-933a-494a-861c-1508716bc994', '04b77112-933a-494a-861c-1508716bc994', 'd7f135de-c0ae-49f5-9f4e-b941ca369afd']</t>
  </si>
  <si>
    <t>[('0xC36442b4a4522E871399CD717aBDD847Ab11FE88', 'UNI-V3-POS', 'Uniswap V3 Positions NFT-V1'), ('0xEE19920B7Da72B0520e3C3f367aAb7479e89607b', 'UNI-V2', 'Uniswap V2'), ('0xdAC17F958D2ee523a2206206994597C13D831ec7', 'USDT', 'Tether USDt')]</t>
  </si>
  <si>
    <t>3 - 18.75</t>
  </si>
  <si>
    <t>4 - 10.0</t>
  </si>
  <si>
    <t>945 - 40.98</t>
  </si>
  <si>
    <t>9 - 25.71</t>
  </si>
  <si>
    <t>3856 - 27.72</t>
  </si>
  <si>
    <t>20663 - 18.9</t>
  </si>
  <si>
    <t>['04b77112-933a-494a-861c-1508716bc994',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</si>
  <si>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6 - 15.0</t>
  </si>
  <si>
    <t>205 - 8.89</t>
  </si>
  <si>
    <t>3 - 8.57</t>
  </si>
  <si>
    <t>2 - 12.5</t>
  </si>
  <si>
    <t>960 - 6.9</t>
  </si>
  <si>
    <t>12009 - 10.99</t>
  </si>
  <si>
    <t>['04b77112-933a-494a-861c-1508716bc994',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</si>
  <si>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6 - 0.04</t>
  </si>
  <si>
    <t>6360 - 5.82</t>
  </si>
  <si>
    <t>['04b77112-933a-494a-861c-1508716bc994', 'f588b99a-3ad2-4719-947b-df2094041d60', 'd7f135de-c0ae-49f5-9f4e-b941ca369afd', '04b77112-933a-494a-861c-1508716bc994', '04b77112-933a-494a-861c-1508716bc994', 'd7f135de-c0ae-49f5-9f4e-b941ca369afd', 'd7f135de-c0ae-49f5-9f4e-b941ca369afd', '04b77112-933a-494a-861c-1508716bc994', 'd7f135de-c0ae-49f5-9f4e-b941ca369afd', '04b77112-933a-494a-861c-1508716bc994', 'd7f135de-c0ae-49f5-9f4e-b941ca369afd']</t>
  </si>
  <si>
    <t>[('0x4ad7a056191F4c9519fAcd6D75FA94CA26003aCE', 'GPO', 'GoldPesa Option'), ('0xA0b86991c6218b36c1d19D4a2e9Eb0cE3606eB48', 'USDC', 'USDC'), ('0x874376Be8231DAd99AABF9EF0767b3cc054c60eE', 'UNI-V2', 'Uniswap V2')]</t>
  </si>
  <si>
    <t>['0x68b3465833fb72A70ecDF485E0e4C7bD8665Fc45', '0x9507c04B10486547584C37bCBd931B2a4FeE9A41', '0x0087BB802D9C0e343F00510000729031ce00bf27']</t>
  </si>
  <si>
    <t>6 - 37.5</t>
  </si>
  <si>
    <t>855 - 37.08</t>
  </si>
  <si>
    <t>11 - 31.43</t>
  </si>
  <si>
    <t>5731 - 41.19</t>
  </si>
  <si>
    <t>39727 - 36.35</t>
  </si>
  <si>
    <t>['04b77112-933a-494a-861c-1508716bc994',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</si>
  <si>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['0x53222470CdcfB8081C0E3a50fd106f0D69e63F20', '0x68b3465833fb72A70ecDF485E0e4C7bD8665Fc45', '0x1111111254EEB25477B68fb85Ed929f73A960582']</t>
  </si>
  <si>
    <t>9 - 22.5</t>
  </si>
  <si>
    <t>45 - 1.95</t>
  </si>
  <si>
    <t>2 - 5.71</t>
  </si>
  <si>
    <t>288 - 2.07</t>
  </si>
  <si>
    <t>8305 - 7.6</t>
  </si>
  <si>
    <t>['04b77112-933a-494a-861c-1508716bc994', '04b77112-933a-494a-861c-1508716bc994', 'd7f135de-c0ae-49f5-9f4e-b941ca369afd', '2703e644-6b28-4172-a891-0e2d3dd3fe8c']</t>
  </si>
  <si>
    <t>7 - 17.5</t>
  </si>
  <si>
    <t>46 - 1.99</t>
  </si>
  <si>
    <t>514 - 3.69</t>
  </si>
  <si>
    <t>13402 - 12.26</t>
  </si>
  <si>
    <t>[('0xC36442b4a4522E871399CD717aBDD847Ab11FE88', 'UNI-V3-POS', 'Uniswap V3 Positions NFT-V1'), ('0xdAC17F958D2ee523a2206206994597C13D831ec7', 'USDT', 'Tether USDt'), ('0xA0b86991c6218b36c1d19D4a2e9Eb0cE3606eB48', 'USDC', 'USDC')]</t>
  </si>
  <si>
    <t>['0x68b3465833fb72A70ecDF485E0e4C7bD8665Fc45', '0x88e6A0c2dDD26FEEb64F039a2c41296FcB3f5640', '0x11b815efB8f581194ae79006d24E0d814B7697F6']</t>
  </si>
  <si>
    <t>210 - 9.11</t>
  </si>
  <si>
    <t>10 - 28.57</t>
  </si>
  <si>
    <t>2557 - 18.38</t>
  </si>
  <si>
    <t>8834 - 8.08</t>
  </si>
  <si>
    <t>['04b77112-933a-494a-861c-1508716bc994',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</si>
  <si>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['0x53222470CdcfB8081C0E3a50fd106f0D69e63F20', '0x1111111254EEB25477B68fb85Ed929f73A960582', '0x68b3465833fb72A70ecDF485E0e4C7bD8665Fc45']</t>
  </si>
  <si>
    <t>4 - 11.76</t>
  </si>
  <si>
    <t>74 - 2.42</t>
  </si>
  <si>
    <t>1 - 2.86</t>
  </si>
  <si>
    <t>3 - 25.0</t>
  </si>
  <si>
    <t>998 - 6.43</t>
  </si>
  <si>
    <t>1084 - 14.32</t>
  </si>
  <si>
    <t>44926 - 17.08</t>
  </si>
  <si>
    <t>['04b77112-933a-494a-861c-1508716bc994', 'f588b99a-3ad2-4719-947b-df2094041d60', 'd7f135de-c0ae-49f5-9f4e-b941ca369afd', '04b77112-933a-494a-861c-1508716bc994', '04b77112-933a-494a-861c-1508716bc994', 'd7f135de-c0ae-49f5-9f4e-b941ca369afd', '04b77112-933a-494a-861c-1508716bc994']</t>
  </si>
  <si>
    <t>179 - 5.85</t>
  </si>
  <si>
    <t>1 - 8.33</t>
  </si>
  <si>
    <t>1662 - 10.71</t>
  </si>
  <si>
    <t>810 - 10.7</t>
  </si>
  <si>
    <t>19347 - 7.36</t>
  </si>
  <si>
    <t>['04b77112-933a-494a-861c-1508716bc994',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</si>
  <si>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'0x68b3465833fb72A70ecDF485E0e4C7bD8665Fc45', '0x53222470CdcfB8081C0E3a50fd106f0D69e63F20']</t>
  </si>
  <si>
    <t>1 - 2.94</t>
  </si>
  <si>
    <t>256 - 8.37</t>
  </si>
  <si>
    <t>2 - 16.67</t>
  </si>
  <si>
    <t>1383 - 8.92</t>
  </si>
  <si>
    <t>287 - 3.79</t>
  </si>
  <si>
    <t>8841 - 3.36</t>
  </si>
  <si>
    <t>['49116b8e-343f-416a-a1a0-68b1c40f0d47',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</si>
  <si>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'0x53222470CdcfB8081C0E3a50fd106f0D69e63F20', '0x9008D19f58AAbD9eD0D60971565AA8510560ab41']</t>
  </si>
  <si>
    <t>5 - 14.71</t>
  </si>
  <si>
    <t>1935 - 63.26</t>
  </si>
  <si>
    <t>8105 - 52.25</t>
  </si>
  <si>
    <t>1786 - 23.59</t>
  </si>
  <si>
    <t>75620 - 28.75</t>
  </si>
  <si>
    <t>['04b77112-933a-494a-861c-1508716bc994',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</si>
  <si>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2 - 5.88</t>
  </si>
  <si>
    <t>7 - 0.05</t>
  </si>
  <si>
    <t>1 - 0.01</t>
  </si>
  <si>
    <t>10619 - 4.04</t>
  </si>
  <si>
    <t>['04b77112-933a-494a-861c-1508716bc994', 'f588b99a-3ad2-4719-947b-df2094041d60', 'd7f135de-c0ae-49f5-9f4e-b941ca369afd', '04b77112-933a-494a-861c-1508716bc994', 'f588b99a-3ad2-4719-947b-df2094041d60', 'd7f135de-c0ae-49f5-9f4e-b941ca369afd', '04b77112-933a-494a-861c-1508716bc994', '04b77112-933a-494a-861c-1508716bc994', 'd7f135de-c0ae-49f5-9f4e-b941ca369afd']</t>
  </si>
  <si>
    <t>[('0xA0b86991c6218b36c1d19D4a2e9Eb0cE3606eB48', 'USDC', 'USDC'), ('0xdAC17F958D2ee523a2206206994597C13D831ec7', 'USDT', 'Tether USDt'), ('0xbBbfa5d0Bfd30B9ebce64b06E3E9Fc85E7f0F396', 'dynETHc', 'ETH Dynaset')]</t>
  </si>
  <si>
    <t>['0x68b3465833fb72A70ecDF485E0e4C7bD8665Fc45', '0x0087BB802D9C0e343F00510000729031ce00bf27', '0x9507c04B10486547584C37bCBd931B2a4FeE9A41']</t>
  </si>
  <si>
    <t>8 - 23.53</t>
  </si>
  <si>
    <t>479 - 15.66</t>
  </si>
  <si>
    <t>5 - 14.29</t>
  </si>
  <si>
    <t>1950 - 12.57</t>
  </si>
  <si>
    <t>1749 - 23.1</t>
  </si>
  <si>
    <t>36604 - 13.92</t>
  </si>
  <si>
    <t>['04b77112-933a-494a-861c-1508716bc994',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</si>
  <si>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'0x68b3465833fb72A70ecDF485E0e4C7bD8665Fc45', '0xEf1c6E67703c7BD7107eed8303Fbe6EC2554BF6B']</t>
  </si>
  <si>
    <t>3 - 8.82</t>
  </si>
  <si>
    <t>106 - 3.47</t>
  </si>
  <si>
    <t>4 - 33.33</t>
  </si>
  <si>
    <t>877 - 5.65</t>
  </si>
  <si>
    <t>1292 - 17.06</t>
  </si>
  <si>
    <t>28566 - 10.86</t>
  </si>
  <si>
    <t>['04b77112-933a-494a-861c-1508716bc994', '04b77112-933a-494a-861c-1508716bc994', 'd7f135de-c0ae-49f5-9f4e-b941ca369afd', '2703e644-6b28-4172-a891-0e2d3dd3fe8c', '2703e644-6b28-4172-a891-0e2d3dd3fe8c']</t>
  </si>
  <si>
    <t>7 - 20.59</t>
  </si>
  <si>
    <t>30 - 0.98</t>
  </si>
  <si>
    <t>529 - 3.41</t>
  </si>
  <si>
    <t>563 - 7.44</t>
  </si>
  <si>
    <t>38509 - 14.64</t>
  </si>
  <si>
    <t>7 - 19.44</t>
  </si>
  <si>
    <t>1529 - 66.48</t>
  </si>
  <si>
    <t>31 - 58.49</t>
  </si>
  <si>
    <t>4 - 30.77</t>
  </si>
  <si>
    <t>6832 - 45.34</t>
  </si>
  <si>
    <t>6211 - 31.78</t>
  </si>
  <si>
    <t>119614 - 26.37</t>
  </si>
  <si>
    <t>['04b77112-933a-494a-861c-1508716bc994', '6a108486-e778-4a75-9cf7-cfe4cb371ce0',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</si>
  <si>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['0xEf1c6E67703c7BD7107eed8303Fbe6EC2554BF6B', '0x1111111254EEB25477B68fb85Ed929f73A960582', '0x84D99Aa569D93a9CA187D83734c8C4a519c4e9b1']</t>
  </si>
  <si>
    <t>3 - 8.33</t>
  </si>
  <si>
    <t>369 - 16.04</t>
  </si>
  <si>
    <t>4 - 7.55</t>
  </si>
  <si>
    <t>2520 - 16.72</t>
  </si>
  <si>
    <t>1110 - 5.68</t>
  </si>
  <si>
    <t>29954 - 6.6</t>
  </si>
  <si>
    <t>['49116b8e-343f-416a-a1a0-68b1c40f0d47',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</si>
  <si>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'0x7122db0Ebe4EB9B434a9F2fFE6760BC03BFbD0E0', '0xEf1c6E67703c7BD7107eed8303Fbe6EC2554BF6B']</t>
  </si>
  <si>
    <t>8 - 22.22</t>
  </si>
  <si>
    <t>110 - 4.78</t>
  </si>
  <si>
    <t>1565 - 10.39</t>
  </si>
  <si>
    <t>3137 - 16.05</t>
  </si>
  <si>
    <t>57863 - 12.76</t>
  </si>
  <si>
    <t>2 - 5.56</t>
  </si>
  <si>
    <t>412 - 2.11</t>
  </si>
  <si>
    <t>25474 - 5.62</t>
  </si>
  <si>
    <t>['04b77112-933a-494a-861c-1508716bc994', 'f588b99a-3ad2-4719-947b-df2094041d60',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</si>
  <si>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[('0x4ad7a056191F4c9519fAcd6D75FA94CA26003aCE', 'GPO', 'GoldPesa Option'), ('0x2260FAC5E5542a773Aa44fBCfeDf7C193bc2C599', 'WBTC', 'Wrapped Bitcoin')]</t>
  </si>
  <si>
    <t>45 - 1.96</t>
  </si>
  <si>
    <t>899 - 5.97</t>
  </si>
  <si>
    <t>1558 - 7.97</t>
  </si>
  <si>
    <t>72014 - 15.88</t>
  </si>
  <si>
    <t>138 - 6.0</t>
  </si>
  <si>
    <t>7 - 13.21</t>
  </si>
  <si>
    <t>1273 - 8.45</t>
  </si>
  <si>
    <t>1722 - 8.81</t>
  </si>
  <si>
    <t>29365 - 6.47</t>
  </si>
  <si>
    <t>['04b77112-933a-494a-861c-1508716bc994', '6a108486-e778-4a75-9cf7-cfe4cb371ce0',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</si>
  <si>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10 - 27.78</t>
  </si>
  <si>
    <t>109 - 4.74</t>
  </si>
  <si>
    <t>8 - 15.09</t>
  </si>
  <si>
    <t>1980 - 13.14</t>
  </si>
  <si>
    <t>5395 - 27.6</t>
  </si>
  <si>
    <t>119340 - 26.31</t>
  </si>
  <si>
    <t>['04b77112-933a-494a-861c-1508716bc994', 'f588b99a-3ad2-4719-947b-df2094041d60', 'd7f135de-c0ae-49f5-9f4e-b941ca369afd',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'04b77112-933a-494a-861c-1508716bc994']</t>
  </si>
  <si>
    <t>3 - 20.0</t>
  </si>
  <si>
    <t>4 - 10.26</t>
  </si>
  <si>
    <t>107 - 5.63</t>
  </si>
  <si>
    <t>6 - 6.12</t>
  </si>
  <si>
    <t>1552 - 9.26</t>
  </si>
  <si>
    <t>3327 - 13.5</t>
  </si>
  <si>
    <t>60975 - 11.11</t>
  </si>
  <si>
    <t>['04b77112-933a-494a-861c-1508716bc994', '764f99ac-400b-4c2f-b660-824e86f803d3', 'd7f135de-c0ae-49f5-9f4e-b941ca369afd', 'd7f135de-c0ae-49f5-9f4e-b941ca369afd', '2703e644-6b28-4172-a891-0e2d3dd3fe8c']</t>
  </si>
  <si>
    <t>1 - 2.56</t>
  </si>
  <si>
    <t>872 - 3.54</t>
  </si>
  <si>
    <t>31877 - 5.81</t>
  </si>
  <si>
    <t>['04b77112-933a-494a-861c-1508716bc994', 'f588b99a-3ad2-4719-947b-df2094041d60', '04b77112-933a-494a-861c-1508716bc994', '04b77112-933a-494a-861c-1508716bc994', '04b77112-933a-494a-861c-1508716bc994', '04b77112-933a-494a-861c-1508716bc994', '04b77112-933a-494a-861c-1508716bc994', 'd7f135de-c0ae-49f5-9f4e-b941ca369afd']</t>
  </si>
  <si>
    <t>[('0xC02aaA39b223FE8D0A0e5C4F27eAD9083C756Cc2', 'WETH', 'WETH')]</t>
  </si>
  <si>
    <t>64 - 3.37</t>
  </si>
  <si>
    <t>1197 - 7.14</t>
  </si>
  <si>
    <t>2565 - 10.41</t>
  </si>
  <si>
    <t>91584 - 16.69</t>
  </si>
  <si>
    <t>2 - 5.13</t>
  </si>
  <si>
    <t>108 - 5.68</t>
  </si>
  <si>
    <t>5 - 5.1</t>
  </si>
  <si>
    <t>1400 - 8.35</t>
  </si>
  <si>
    <t>1769 - 7.18</t>
  </si>
  <si>
    <t>28547 - 5.2</t>
  </si>
  <si>
    <t>['04b77112-933a-494a-861c-1508716bc994',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</si>
  <si>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[('0xC02aaA39b223FE8D0A0e5C4F27eAD9083C756Cc2', 'WETH', 'WETH'), ('0xA0b86991c6218b36c1d19D4a2e9Eb0cE3606eB48', 'USDC', 'USDC'), ('0xC36442b4a4522E871399CD717aBDD847Ab11FE88', 'UNI-V3-POS', 'Uniswap V3 Positions NFT-V1')]</t>
  </si>
  <si>
    <t>13 - 33.33</t>
  </si>
  <si>
    <t>163 - 8.57</t>
  </si>
  <si>
    <t>15 - 15.31</t>
  </si>
  <si>
    <t>2472 - 14.75</t>
  </si>
  <si>
    <t>6651 - 26.99</t>
  </si>
  <si>
    <t>161238 - 29.38</t>
  </si>
  <si>
    <t>['04b77112-933a-494a-861c-1508716bc994', 'f588b99a-3ad2-4719-947b-df2094041d60', 'd7f135de-c0ae-49f5-9f4e-b941ca369afd',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'04b77112-933a-494a-861c-1508716bc994', '04b77112-933a-494a-861c-1508716bc994']</t>
  </si>
  <si>
    <t>3 - 7.69</t>
  </si>
  <si>
    <t>115 - 6.05</t>
  </si>
  <si>
    <t>2 - 2.04</t>
  </si>
  <si>
    <t>1350 - 8.06</t>
  </si>
  <si>
    <t>1241 - 5.04</t>
  </si>
  <si>
    <t>21839 - 3.98</t>
  </si>
  <si>
    <t>['49116b8e-343f-416a-a1a0-68b1c40f0d47',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</si>
  <si>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12 - 30.77</t>
  </si>
  <si>
    <t>1344 - 70.7</t>
  </si>
  <si>
    <t>64 - 65.31</t>
  </si>
  <si>
    <t>8788 - 52.44</t>
  </si>
  <si>
    <t>8216 - 33.34</t>
  </si>
  <si>
    <t>152799 - 27.84</t>
  </si>
  <si>
    <t>['04b77112-933a-494a-861c-1508716bc994', 'f588b99a-3ad2-4719-947b-df2094041d60',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</si>
  <si>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['0xEf1c6E67703c7BD7107eed8303Fbe6EC2554BF6B', '0x1111111254EEB25477B68fb85Ed929f73A960582', '0x9008D19f58AAbD9eD0D60971565AA8510560ab41']</t>
  </si>
  <si>
    <t>7 - 11.29</t>
  </si>
  <si>
    <t>154 - 5.13</t>
  </si>
  <si>
    <t>21 - 10.94</t>
  </si>
  <si>
    <t>1455 - 9.42</t>
  </si>
  <si>
    <t>3472 - 11.71</t>
  </si>
  <si>
    <t>51684 - 8.72</t>
  </si>
  <si>
    <t>['04b77112-933a-494a-861c-1508716bc994', '6a108486-e778-4a75-9cf7-cfe4cb371ce0', '04b77112-933a-494a-861c-1508716bc994',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'04b77112-933a-494a-861c-1508716bc994']</t>
  </si>
  <si>
    <t>5 - 8.06</t>
  </si>
  <si>
    <t>1241 - 4.19</t>
  </si>
  <si>
    <t>38548 - 6.51</t>
  </si>
  <si>
    <t>[('0xA0b86991c6218b36c1d19D4a2e9Eb0cE3606eB48', 'USDC', 'USDC'), ('0x4Fabb145d64652a948d72533023f6E7A623C7C53', 'BUSD', 'BUSD'), ('0x6B175474E89094C44Da98b954EedeAC495271d0F', 'DAI', 'Dai')]</t>
  </si>
  <si>
    <t>16 - 25.81</t>
  </si>
  <si>
    <t>368 - 12.26</t>
  </si>
  <si>
    <t>41 - 21.35</t>
  </si>
  <si>
    <t>2806 - 18.17</t>
  </si>
  <si>
    <t>8743 - 29.5</t>
  </si>
  <si>
    <t>126503 - 21.35</t>
  </si>
  <si>
    <t>['04b77112-933a-494a-861c-1508716bc994', '764f99ac-400b-4c2f-b660-824e86f803d3', 'd7f135de-c0ae-49f5-9f4e-b941ca369afd', 'd7f135de-c0ae-49f5-9f4e-b941ca369afd', '2703e644-6b28-4172-a891-0e2d3dd3fe8c', 'f6009aac-d2e8-4612-b913-88e5e51a211b',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</si>
  <si>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13 - 20.97</t>
  </si>
  <si>
    <t>96 - 3.2</t>
  </si>
  <si>
    <t>1731 - 11.21</t>
  </si>
  <si>
    <t>2307 - 7.78</t>
  </si>
  <si>
    <t>110936 - 18.73</t>
  </si>
  <si>
    <t>['0xEf1c6E67703c7BD7107eed8303Fbe6EC2554BF6B', '0x88e6A0c2dDD26FEEb64F039a2c41296FcB3f5640', '0xDef1C0ded9bec7F1a1670819833240f027b25EfF']</t>
  </si>
  <si>
    <t>7 - 46.67</t>
  </si>
  <si>
    <t>18 - 29.03</t>
  </si>
  <si>
    <t>780 - 25.99</t>
  </si>
  <si>
    <t>70 - 36.46</t>
  </si>
  <si>
    <t>4335 - 28.06</t>
  </si>
  <si>
    <t>12220 - 41.23</t>
  </si>
  <si>
    <t>218914 - 36.95</t>
  </si>
  <si>
    <t>['04b77112-933a-494a-861c-1508716bc994', 'f588b99a-3ad2-4719-947b-df2094041d60', '04b77112-933a-494a-861c-1508716bc994',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</si>
  <si>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['0xEf1c6E67703c7BD7107eed8303Fbe6EC2554BF6B', '0x1111111254EEB25477B68fb85Ed929f73A960582', '0x98C3d3183C4b8A650614ad179A1a98be0a8d6B8E']</t>
  </si>
  <si>
    <t>3 - 4.84</t>
  </si>
  <si>
    <t>1603 - 53.42</t>
  </si>
  <si>
    <t>39 - 20.31</t>
  </si>
  <si>
    <t>5120 - 33.15</t>
  </si>
  <si>
    <t>1657 - 5.59</t>
  </si>
  <si>
    <t>45856 - 7.74</t>
  </si>
  <si>
    <t>['49116b8e-343f-416a-a1a0-68b1c40f0d47',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</si>
  <si>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[('0x1F573D6Fb3F13d689FF844B4cE37794d79a7FF1C', 'BNT', 'Bancor'), ('0xC02aaA39b223FE8D0A0e5C4F27eAD9083C756Cc2', 'WETH', 'WETH'), ('0xA0b86991c6218b36c1d19D4a2e9Eb0cE3606eB48', 'USDC', 'USDC')]</t>
  </si>
  <si>
    <t>['0x1111111254EEB25477B68fb85Ed929f73A960582', '0xA77C88ABcAA770C54A6cfbFD0C586A475537bBc1', '0x84D99Aa569D93a9CA187D83734c8C4a519c4e9b1']</t>
  </si>
  <si>
    <t>5 - 8.62</t>
  </si>
  <si>
    <t>135 - 6.61</t>
  </si>
  <si>
    <t>6 - 9.68</t>
  </si>
  <si>
    <t>1373 - 8.16</t>
  </si>
  <si>
    <t>2032 - 7.82</t>
  </si>
  <si>
    <t>38315 - 5.6</t>
  </si>
  <si>
    <t>['04b77112-933a-494a-861c-1508716bc994', '6a108486-e778-4a75-9cf7-cfe4cb371ce0', '04b77112-933a-494a-861c-1508716bc994', 'd7f135de-c0ae-49f5-9f4e-b941ca369afd', '2703e644-6b28-4172-a891-0e2d3dd3fe8c', 'f6009aac-d2e8-4612-b913-88e5e51a211b', '04b77112-933a-494a-861c-1508716bc994', '04b77112-933a-494a-861c-1508716bc994', '04b77112-933a-494a-861c-1508716bc994', '04b77112-933a-494a-861c-1508716bc994', '04b77112-933a-494a-861c-1508716bc994', '04b77112-933a-494a-861c-1508716bc994']</t>
  </si>
  <si>
    <t>9 - 56.25</t>
  </si>
  <si>
    <t>12 - 20.69</t>
  </si>
  <si>
    <t>1390 - 68.04</t>
  </si>
  <si>
    <t>8414 - 50.04</t>
  </si>
  <si>
    <t>4982 - 19.18</t>
  </si>
  <si>
    <t>132797 - 19.39</t>
  </si>
  <si>
    <t>['04b77112-933a-494a-861c-1508716bc994',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</si>
  <si>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['0x1111111254EEB25477B68fb85Ed929f73A960582', '0xEf1c6E67703c7BD7107eed8303Fbe6EC2554BF6B', '0xA77C88ABcAA770C54A6cfbFD0C586A475537bBc1']</t>
  </si>
  <si>
    <t>4 - 6.9</t>
  </si>
  <si>
    <t>3 - 0.02</t>
  </si>
  <si>
    <t>1051 - 4.05</t>
  </si>
  <si>
    <t>34920 - 5.1</t>
  </si>
  <si>
    <t>[('0xA0b86991c6218b36c1d19D4a2e9Eb0cE3606eB48', 'USDC', 'USDC'), ('0xdAC17F958D2ee523a2206206994597C13D831ec7', 'USDT', 'Tether USDt')]</t>
  </si>
  <si>
    <t>2 - 3.45</t>
  </si>
  <si>
    <t>89 - 4.36</t>
  </si>
  <si>
    <t>1 - 1.61</t>
  </si>
  <si>
    <t>837 - 4.98</t>
  </si>
  <si>
    <t>284 - 1.09</t>
  </si>
  <si>
    <t>9776 - 1.43</t>
  </si>
  <si>
    <t>['49116b8e-343f-416a-a1a0-68b1c40f0d47',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</si>
  <si>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54 - 2.64</t>
  </si>
  <si>
    <t>10 - 16.13</t>
  </si>
  <si>
    <t>5 - 17.24</t>
  </si>
  <si>
    <t>944 - 5.61</t>
  </si>
  <si>
    <t>1951 - 7.51</t>
  </si>
  <si>
    <t>79448 - 11.6</t>
  </si>
  <si>
    <t>9 - 15.52</t>
  </si>
  <si>
    <t>155 - 7.59</t>
  </si>
  <si>
    <t>1432 - 8.52</t>
  </si>
  <si>
    <t>5632 - 21.68</t>
  </si>
  <si>
    <t>104088 - 15.2</t>
  </si>
  <si>
    <t>['04b77112-933a-494a-861c-1508716bc994', '764f99ac-400b-4c2f-b660-824e86f803d3', 'd7f135de-c0ae-49f5-9f4e-b941ca369afd', 'd7f135de-c0ae-49f5-9f4e-b941ca369afd', '04b77112-933a-494a-861c-1508716bc994', '04b77112-933a-494a-861c-1508716bc994', '04b77112-933a-494a-861c-1508716bc994', '6a108486-e778-4a75-9cf7-cfe4cb371ce0',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</si>
  <si>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1 - 1.72</t>
  </si>
  <si>
    <t>65 - 3.18</t>
  </si>
  <si>
    <t>830 - 4.94</t>
  </si>
  <si>
    <t>1697 - 6.53</t>
  </si>
  <si>
    <t>33161 - 4.84</t>
  </si>
  <si>
    <t>['49116b8e-343f-416a-a1a0-68b1c40f0d47', 'ec8c1468-5ec4-44d8-99ad-4f29c615f245', '04b77112-933a-494a-861c-1508716bc994', '954103b5-2a8a-4aa0-9231-d02b9505bcbc',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</si>
  <si>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7 - 12.07</t>
  </si>
  <si>
    <t>78 - 3.82</t>
  </si>
  <si>
    <t>11 - 17.74</t>
  </si>
  <si>
    <t>1207 - 7.18</t>
  </si>
  <si>
    <t>2636 - 10.15</t>
  </si>
  <si>
    <t>94663 - 13.82</t>
  </si>
  <si>
    <t>['04b77112-933a-494a-861c-1508716bc994', '764f99ac-400b-4c2f-b660-824e86f803d3', 'd7f135de-c0ae-49f5-9f4e-b941ca369afd', '2703e644-6b28-4172-a891-0e2d3dd3fe8c']</t>
  </si>
  <si>
    <t>['04b77112-933a-494a-861c-1508716bc994', 'd7f135de-c0ae-49f5-9f4e-b941ca369afd', '764f99ac-400b-4c2f-b660-824e86f803d3']</t>
  </si>
  <si>
    <t>['0xEf1c6E67703c7BD7107eed8303Fbe6EC2554BF6B', '0x1111111254EEB25477B68fb85Ed929f73A960582', '0x824A30F2984F9013F2C8d0A29c0a3cC5fd5C0673']</t>
  </si>
  <si>
    <t>13 - 22.41</t>
  </si>
  <si>
    <t>77 - 3.77</t>
  </si>
  <si>
    <t>1 - 3.45</t>
  </si>
  <si>
    <t>1776 - 10.56</t>
  </si>
  <si>
    <t>5707 - 21.97</t>
  </si>
  <si>
    <t>157608 - 23.02</t>
  </si>
  <si>
    <t>['04b77112-933a-494a-861c-1508716bc994', '764f99ac-400b-4c2f-b660-824e86f803d3', 'd7f135de-c0ae-49f5-9f4e-b941ca369afd', 'd7f135de-c0ae-49f5-9f4e-b941ca369afd', '04b77112-933a-494a-861c-1508716bc994', '04b77112-933a-494a-861c-1508716bc994', '04b77112-933a-494a-861c-1508716bc994', 'd7f135de-c0ae-49f5-9f4e-b941ca369afd']</t>
  </si>
  <si>
    <t>['0xEf1c6E67703c7BD7107eed8303Fbe6EC2554BF6B', '0x88e6A0c2dDD26FEEb64F039a2c41296FcB3f5640', '0x824A30F2984F9013F2C8d0A29c0a3cC5fd5C0673']</t>
  </si>
  <si>
    <t>9 - 75.0</t>
  </si>
  <si>
    <t>23 - 38.98</t>
  </si>
  <si>
    <t>1179 - 70.68</t>
  </si>
  <si>
    <t>29 - 51.79</t>
  </si>
  <si>
    <t>8025 - 55.76</t>
  </si>
  <si>
    <t>10354 - 43.58</t>
  </si>
  <si>
    <t>199258 - 36.49</t>
  </si>
  <si>
    <t>['04b77112-933a-494a-861c-1508716bc994',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</si>
  <si>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944 - 3.97</t>
  </si>
  <si>
    <t>35879 - 6.57</t>
  </si>
  <si>
    <t>['04b77112-933a-494a-861c-1508716bc994', 'f588b99a-3ad2-4719-947b-df2094041d60', '04b77112-933a-494a-861c-1508716bc994', '04b77112-933a-494a-861c-1508716bc994', '04b77112-933a-494a-861c-1508716bc994', 'f588b99a-3ad2-4719-947b-df2094041d60', '04b77112-933a-494a-861c-1508716bc994']</t>
  </si>
  <si>
    <t>[('0x3aaDA3e213aBf8529606924d8D1c55CbDc70Bf74', 'XMON', 'XMON'), ('0xEfa4bDf566aE50537A507863612638680420645C', 'ALC', 'alcyoneus')]</t>
  </si>
  <si>
    <t>90 - 5.4</t>
  </si>
  <si>
    <t>14 - 25.0</t>
  </si>
  <si>
    <t>6 - 31.58</t>
  </si>
  <si>
    <t>2419 - 16.81</t>
  </si>
  <si>
    <t>4652 - 19.58</t>
  </si>
  <si>
    <t>152482 - 27.92</t>
  </si>
  <si>
    <t>['04b77112-933a-494a-861c-1508716bc994', '764f99ac-400b-4c2f-b660-824e86f803d3', 'd7f135de-c0ae-49f5-9f4e-b941ca369afd', '2703e644-6b28-4172-a891-0e2d3dd3fe8c', '04b77112-933a-494a-861c-1508716bc994', '04b77112-933a-494a-861c-1508716bc994', '04b77112-933a-494a-861c-1508716bc994']</t>
  </si>
  <si>
    <t>[('0xA0b86991c6218b36c1d19D4a2e9Eb0cE3606eB48', 'USDC', 'USDC'), ('0x5283D291DBCF85356A21bA090E6db59121208b44', 'BLUR', 'Blur'), ('0xdAC17F958D2ee523a2206206994597C13D831ec7', 'USDT', 'Tether USDt')]</t>
  </si>
  <si>
    <t>118 - 7.07</t>
  </si>
  <si>
    <t>1 - 1.79</t>
  </si>
  <si>
    <t>936 - 6.5</t>
  </si>
  <si>
    <t>1423 - 5.99</t>
  </si>
  <si>
    <t>24334 - 4.46</t>
  </si>
  <si>
    <t>['04b77112-933a-494a-861c-1508716bc994', '04b77112-933a-494a-861c-1508716bc994', '04b77112-933a-494a-861c-1508716bc994', 'd7f135de-c0ae-49f5-9f4e-b941ca369afd',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'04b77112-933a-494a-861c-1508716bc994', '04b77112-933a-494a-861c-1508716bc994']</t>
  </si>
  <si>
    <t>4 - 6.78</t>
  </si>
  <si>
    <t>145 - 8.69</t>
  </si>
  <si>
    <t>6 - 10.71</t>
  </si>
  <si>
    <t>980 - 6.81</t>
  </si>
  <si>
    <t>1414 - 5.95</t>
  </si>
  <si>
    <t>26927 - 4.93</t>
  </si>
  <si>
    <t>94 - 5.64</t>
  </si>
  <si>
    <t>3 - 5.36</t>
  </si>
  <si>
    <t>1025 - 7.12</t>
  </si>
  <si>
    <t>2509 - 10.56</t>
  </si>
  <si>
    <t>27203 - 4.98</t>
  </si>
  <si>
    <t>['04b77112-933a-494a-861c-1508716bc994', '764f99ac-400b-4c2f-b660-824e86f803d3', '01892265-d2d5-4370-ac17-e1c66ddb4e3d', 'd7f135de-c0ae-49f5-9f4e-b941ca369afd', '2703e644-6b28-4172-a891-0e2d3dd3fe8c', 'f6009aac-d2e8-4612-b913-88e5e51a211b', '04b77112-933a-494a-861c-1508716bc994']</t>
  </si>
  <si>
    <t>42 - 2.52</t>
  </si>
  <si>
    <t>1007 - 7.0</t>
  </si>
  <si>
    <t>2461 - 10.36</t>
  </si>
  <si>
    <t>80043 - 14.66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</si>
</sst>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1" fontId="0" fillId="0" borderId="0" xfId="0" applyNumberFormat="1"/>
    <xf numFmtId="0" fontId="0" fillId="6" borderId="0" xfId="0" applyFill="1"/>
    <xf numFmtId="11" fontId="0" fillId="6" borderId="0" xfId="0" applyNumberFormat="1" applyFill="1"/>
    <xf numFmtId="11" fontId="0" fillId="5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1488B-A5BE-2A47-B380-230A11DB782C}">
  <dimension ref="A1:AH11"/>
  <sheetViews>
    <sheetView tabSelected="1" workbookViewId="0">
      <selection activeCell="AF10" sqref="AF10"/>
    </sheetView>
  </sheetViews>
  <sheetFormatPr baseColWidth="10" defaultRowHeight="16" x14ac:dyDescent="0.2"/>
  <cols>
    <col min="20" max="20" width="11.1640625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>
        <v>39567</v>
      </c>
      <c r="B2" s="1">
        <v>3</v>
      </c>
      <c r="C2" s="2">
        <v>35</v>
      </c>
      <c r="D2" s="2">
        <v>2</v>
      </c>
      <c r="E2">
        <v>481</v>
      </c>
      <c r="F2" s="1">
        <v>44</v>
      </c>
      <c r="G2" s="4">
        <v>5</v>
      </c>
      <c r="H2" s="1">
        <v>7382</v>
      </c>
      <c r="I2" s="1">
        <v>27977</v>
      </c>
      <c r="J2" s="1">
        <v>575159</v>
      </c>
      <c r="K2" t="s">
        <v>32</v>
      </c>
      <c r="L2" t="s">
        <v>33</v>
      </c>
      <c r="M2" t="s">
        <v>130</v>
      </c>
      <c r="N2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>
        <v>1674652593.45507</v>
      </c>
      <c r="U2">
        <v>1676306285.3910799</v>
      </c>
      <c r="V2" s="1">
        <v>459.35887111313298</v>
      </c>
      <c r="W2">
        <v>25</v>
      </c>
      <c r="X2" t="s">
        <v>41</v>
      </c>
      <c r="Y2" t="s">
        <v>42</v>
      </c>
      <c r="Z2" t="s">
        <v>43</v>
      </c>
      <c r="AA2" t="s">
        <v>44</v>
      </c>
      <c r="AB2" s="1">
        <v>8.6682662269871896E-2</v>
      </c>
      <c r="AC2" s="4">
        <v>0.299449469130947</v>
      </c>
      <c r="AD2" s="5">
        <v>5.7887582315143902E-5</v>
      </c>
      <c r="AE2" s="1">
        <v>8.2669455916609905E-3</v>
      </c>
      <c r="AF2" t="str">
        <f>IF(COUNTIF(B2, "&gt;"&amp;B$11) + COUNTIF(C2, "&gt;"&amp;C$11) + COUNTIF(D2, "&gt;"&amp;D$11) + COUNTIF(E2, "&gt;"&amp;E$11) + COUNTIF(F2, "&gt;"&amp;F$11) + COUNTIF(G2, "&gt;"&amp;G$11) + COUNTIF(H2, "&gt;"&amp;H$11) + COUNTIF(I2, "&gt;"&amp;I$11) + COUNTIF(J2, "&gt;"&amp;J$11) &gt;= 5, "suspicious", "normal")</f>
        <v>suspicious</v>
      </c>
      <c r="AG2">
        <f>COUNTIF(B2, "&gt;"&amp;B$11) + COUNTIF(C2, "&gt;"&amp;C$11) + COUNTIF(D2, "&gt;"&amp;D$11) + COUNTIF(E2, "&gt;"&amp;E$11) + COUNTIF(F2, "&gt;"&amp;F$11) + COUNTIF(G2, "&gt;"&amp;G$11) + COUNTIF(H2, "&gt;"&amp;H$11) + COUNTIF(I2, "&gt;"&amp;I$11) + COUNTIF(J2, "&gt;"&amp;J$11)</f>
        <v>7</v>
      </c>
      <c r="AH2" t="s">
        <v>45</v>
      </c>
    </row>
    <row r="3" spans="1:34" x14ac:dyDescent="0.2">
      <c r="A3" s="1">
        <v>63743</v>
      </c>
      <c r="B3" s="4">
        <v>1</v>
      </c>
      <c r="C3">
        <v>22</v>
      </c>
      <c r="D3" s="3">
        <v>1</v>
      </c>
      <c r="E3">
        <v>295</v>
      </c>
      <c r="F3" s="1">
        <v>50</v>
      </c>
      <c r="G3">
        <v>8</v>
      </c>
      <c r="H3" s="4">
        <v>4754</v>
      </c>
      <c r="I3">
        <v>10463</v>
      </c>
      <c r="J3">
        <v>265863</v>
      </c>
      <c r="K3" t="s">
        <v>46</v>
      </c>
      <c r="L3" t="s">
        <v>47</v>
      </c>
      <c r="M3" t="s">
        <v>131</v>
      </c>
      <c r="N3" t="s">
        <v>49</v>
      </c>
      <c r="O3" t="s">
        <v>50</v>
      </c>
      <c r="P3" t="s">
        <v>51</v>
      </c>
      <c r="Q3" t="s">
        <v>52</v>
      </c>
      <c r="R3" t="s">
        <v>53</v>
      </c>
      <c r="S3" t="s">
        <v>54</v>
      </c>
      <c r="T3">
        <v>1675191408.0820899</v>
      </c>
      <c r="U3">
        <v>1675669611.71731</v>
      </c>
      <c r="V3">
        <v>132.83434311741399</v>
      </c>
      <c r="W3">
        <v>9</v>
      </c>
      <c r="X3" t="s">
        <v>55</v>
      </c>
      <c r="Y3" t="s">
        <v>56</v>
      </c>
      <c r="Z3" t="s">
        <v>43</v>
      </c>
      <c r="AA3" t="s">
        <v>57</v>
      </c>
      <c r="AB3">
        <v>8.1427859735453495E-2</v>
      </c>
      <c r="AC3">
        <v>0.32014837107001298</v>
      </c>
      <c r="AD3" s="5">
        <v>8.4725371181851097E-5</v>
      </c>
      <c r="AE3">
        <v>4.1888223512307199E-3</v>
      </c>
      <c r="AF3" t="str">
        <f t="shared" ref="AF3:AF10" si="0">IF(COUNTIF(B3, "&gt;"&amp;B$11) + COUNTIF(C3, "&gt;"&amp;C$11) + COUNTIF(D3, "&gt;"&amp;D$11) + COUNTIF(E3, "&gt;"&amp;E$11) + COUNTIF(F3, "&gt;"&amp;F$11) + COUNTIF(G3, "&gt;"&amp;G$11) + COUNTIF(H3, "&gt;"&amp;H$11) + COUNTIF(I3, "&gt;"&amp;I$11) + COUNTIF(J3, "&gt;"&amp;J$11) &gt;= 5, "suspicious", "normal")</f>
        <v>normal</v>
      </c>
      <c r="AG3">
        <f t="shared" ref="AG3:AG10" si="1">COUNTIF(B3, "&gt;"&amp;B$11) + COUNTIF(C3, "&gt;"&amp;C$11) + COUNTIF(D3, "&gt;"&amp;D$11) + COUNTIF(E3, "&gt;"&amp;E$11) + COUNTIF(F3, "&gt;"&amp;F$11) + COUNTIF(G3, "&gt;"&amp;G$11) + COUNTIF(H3, "&gt;"&amp;H$11) + COUNTIF(I3, "&gt;"&amp;I$11) + COUNTIF(J3, "&gt;"&amp;J$11)</f>
        <v>2</v>
      </c>
      <c r="AH3" t="s">
        <v>58</v>
      </c>
    </row>
    <row r="4" spans="1:34" x14ac:dyDescent="0.2">
      <c r="A4" s="6">
        <v>13040</v>
      </c>
      <c r="B4" s="6">
        <v>0</v>
      </c>
      <c r="C4" s="4">
        <v>17</v>
      </c>
      <c r="D4" s="6">
        <v>0</v>
      </c>
      <c r="E4" s="1">
        <v>844</v>
      </c>
      <c r="F4" s="6">
        <v>14</v>
      </c>
      <c r="G4">
        <v>6</v>
      </c>
      <c r="H4" s="1">
        <v>7525</v>
      </c>
      <c r="I4">
        <v>10301</v>
      </c>
      <c r="J4">
        <v>212483</v>
      </c>
      <c r="K4" t="s">
        <v>48</v>
      </c>
      <c r="L4" t="s">
        <v>59</v>
      </c>
      <c r="M4" t="s">
        <v>48</v>
      </c>
      <c r="N4" t="s">
        <v>60</v>
      </c>
      <c r="O4" t="s">
        <v>61</v>
      </c>
      <c r="P4" t="s">
        <v>62</v>
      </c>
      <c r="Q4" t="s">
        <v>63</v>
      </c>
      <c r="R4" t="s">
        <v>64</v>
      </c>
      <c r="S4" t="s">
        <v>65</v>
      </c>
      <c r="T4">
        <v>1673952258.9371099</v>
      </c>
      <c r="U4">
        <v>1676200634.98282</v>
      </c>
      <c r="V4" s="3">
        <v>624.54890158486705</v>
      </c>
      <c r="W4" s="3">
        <v>49</v>
      </c>
      <c r="X4" t="s">
        <v>66</v>
      </c>
      <c r="Y4" t="s">
        <v>42</v>
      </c>
      <c r="Z4" t="s">
        <v>67</v>
      </c>
      <c r="AA4" t="s">
        <v>68</v>
      </c>
      <c r="AB4">
        <v>6.47415412139936E-2</v>
      </c>
      <c r="AC4" s="6">
        <v>0.29753476325702799</v>
      </c>
      <c r="AD4" s="2">
        <v>1.0584703386324499E-3</v>
      </c>
      <c r="AE4" s="3">
        <v>1.4472005957408199E-2</v>
      </c>
      <c r="AF4" t="str">
        <f t="shared" si="0"/>
        <v>normal</v>
      </c>
      <c r="AG4">
        <f t="shared" si="1"/>
        <v>2</v>
      </c>
      <c r="AH4" t="s">
        <v>69</v>
      </c>
    </row>
    <row r="5" spans="1:34" x14ac:dyDescent="0.2">
      <c r="A5" s="3">
        <v>75289</v>
      </c>
      <c r="B5">
        <v>2</v>
      </c>
      <c r="C5" s="3">
        <v>32</v>
      </c>
      <c r="D5" s="6">
        <v>0</v>
      </c>
      <c r="E5">
        <v>512</v>
      </c>
      <c r="F5" s="4">
        <v>18</v>
      </c>
      <c r="G5" s="3">
        <v>29</v>
      </c>
      <c r="H5">
        <v>5850</v>
      </c>
      <c r="I5">
        <v>10580</v>
      </c>
      <c r="J5">
        <v>193604</v>
      </c>
      <c r="K5" t="s">
        <v>70</v>
      </c>
      <c r="L5" t="s">
        <v>71</v>
      </c>
      <c r="M5" t="s">
        <v>48</v>
      </c>
      <c r="N5" t="s">
        <v>72</v>
      </c>
      <c r="O5" t="s">
        <v>73</v>
      </c>
      <c r="P5" t="s">
        <v>74</v>
      </c>
      <c r="Q5" t="s">
        <v>75</v>
      </c>
      <c r="R5" t="s">
        <v>76</v>
      </c>
      <c r="S5" t="s">
        <v>77</v>
      </c>
      <c r="T5">
        <v>1675340685.31529</v>
      </c>
      <c r="U5">
        <v>1675568028.42028</v>
      </c>
      <c r="V5" s="4">
        <v>63.150862498727101</v>
      </c>
      <c r="W5" s="6">
        <v>5</v>
      </c>
      <c r="X5" t="s">
        <v>78</v>
      </c>
      <c r="Y5" t="s">
        <v>42</v>
      </c>
      <c r="Z5" t="s">
        <v>79</v>
      </c>
      <c r="AA5" t="s">
        <v>57</v>
      </c>
      <c r="AB5">
        <v>6.0053886066862301E-2</v>
      </c>
      <c r="AC5">
        <v>0.32222141448653702</v>
      </c>
      <c r="AD5">
        <v>2.6125201050460197E-4</v>
      </c>
      <c r="AE5">
        <v>3.4939616709224199E-3</v>
      </c>
      <c r="AF5" t="str">
        <f t="shared" si="0"/>
        <v>normal</v>
      </c>
      <c r="AG5">
        <f t="shared" si="1"/>
        <v>2</v>
      </c>
      <c r="AH5" t="s">
        <v>58</v>
      </c>
    </row>
    <row r="6" spans="1:34" x14ac:dyDescent="0.2">
      <c r="A6" s="2">
        <v>80508</v>
      </c>
      <c r="B6" s="3">
        <v>4</v>
      </c>
      <c r="C6">
        <v>21</v>
      </c>
      <c r="D6" s="2">
        <v>2</v>
      </c>
      <c r="E6" s="4">
        <v>200</v>
      </c>
      <c r="F6" s="6">
        <v>14</v>
      </c>
      <c r="G6">
        <v>11</v>
      </c>
      <c r="H6">
        <v>5129</v>
      </c>
      <c r="I6" s="4">
        <v>2997</v>
      </c>
      <c r="J6">
        <v>244682</v>
      </c>
      <c r="K6" t="s">
        <v>80</v>
      </c>
      <c r="L6" t="s">
        <v>81</v>
      </c>
      <c r="M6" t="s">
        <v>130</v>
      </c>
      <c r="N6" t="s">
        <v>82</v>
      </c>
      <c r="O6" t="s">
        <v>61</v>
      </c>
      <c r="P6" t="s">
        <v>83</v>
      </c>
      <c r="Q6" t="s">
        <v>84</v>
      </c>
      <c r="R6" t="s">
        <v>85</v>
      </c>
      <c r="S6" t="s">
        <v>86</v>
      </c>
      <c r="T6">
        <v>1674809496.19168</v>
      </c>
      <c r="U6">
        <v>1675288533.42644</v>
      </c>
      <c r="V6">
        <v>133.06589854424399</v>
      </c>
      <c r="W6" s="4">
        <v>6</v>
      </c>
      <c r="X6" t="s">
        <v>87</v>
      </c>
      <c r="Y6" t="s">
        <v>88</v>
      </c>
      <c r="Z6" t="s">
        <v>89</v>
      </c>
      <c r="AA6" t="s">
        <v>90</v>
      </c>
      <c r="AB6" s="2">
        <v>0.14488434897897301</v>
      </c>
      <c r="AC6" s="1">
        <v>0.340889840883492</v>
      </c>
      <c r="AD6" s="7">
        <v>5.4411207257729497E-6</v>
      </c>
      <c r="AE6" s="6">
        <v>8.4518741940339901E-4</v>
      </c>
      <c r="AF6" t="str">
        <f t="shared" si="0"/>
        <v>normal</v>
      </c>
      <c r="AG6">
        <f t="shared" si="1"/>
        <v>2</v>
      </c>
      <c r="AH6" t="s">
        <v>58</v>
      </c>
    </row>
    <row r="7" spans="1:34" x14ac:dyDescent="0.2">
      <c r="A7" s="1">
        <v>57140</v>
      </c>
      <c r="B7" s="6">
        <v>0</v>
      </c>
      <c r="C7" s="6">
        <v>10</v>
      </c>
      <c r="D7" s="6">
        <v>0</v>
      </c>
      <c r="E7" s="6">
        <v>96</v>
      </c>
      <c r="F7" s="4">
        <v>18</v>
      </c>
      <c r="G7" s="6">
        <v>2</v>
      </c>
      <c r="H7" s="6">
        <v>2095</v>
      </c>
      <c r="I7" s="6">
        <v>881</v>
      </c>
      <c r="J7" s="4">
        <v>190818</v>
      </c>
      <c r="K7" t="s">
        <v>48</v>
      </c>
      <c r="L7" t="s">
        <v>91</v>
      </c>
      <c r="M7" t="s">
        <v>48</v>
      </c>
      <c r="N7" t="s">
        <v>92</v>
      </c>
      <c r="O7" t="s">
        <v>73</v>
      </c>
      <c r="P7" t="s">
        <v>93</v>
      </c>
      <c r="Q7" t="s">
        <v>94</v>
      </c>
      <c r="R7" t="s">
        <v>95</v>
      </c>
      <c r="S7" t="s">
        <v>96</v>
      </c>
      <c r="T7">
        <v>1675471140.7344699</v>
      </c>
      <c r="U7">
        <v>1675539849.3971901</v>
      </c>
      <c r="V7" s="6">
        <v>19.085739645315599</v>
      </c>
      <c r="W7" s="6">
        <v>5</v>
      </c>
      <c r="X7" t="s">
        <v>97</v>
      </c>
      <c r="Y7" t="s">
        <v>88</v>
      </c>
      <c r="Z7" t="s">
        <v>98</v>
      </c>
      <c r="AA7" t="s">
        <v>99</v>
      </c>
      <c r="AB7" s="3">
        <v>0.14435397986876899</v>
      </c>
      <c r="AC7" s="3">
        <v>0.34782119869206302</v>
      </c>
      <c r="AD7" s="8">
        <v>6.2461156968010496E-6</v>
      </c>
      <c r="AE7" s="4">
        <v>1.66146677534907E-3</v>
      </c>
      <c r="AF7" t="str">
        <f t="shared" si="0"/>
        <v>normal</v>
      </c>
      <c r="AG7">
        <f t="shared" si="1"/>
        <v>0</v>
      </c>
      <c r="AH7" t="s">
        <v>58</v>
      </c>
    </row>
    <row r="8" spans="1:34" x14ac:dyDescent="0.2">
      <c r="A8" s="4">
        <v>15048</v>
      </c>
      <c r="B8" s="4">
        <v>1</v>
      </c>
      <c r="C8" s="6">
        <v>10</v>
      </c>
      <c r="D8" s="6">
        <v>0</v>
      </c>
      <c r="E8" s="1">
        <v>694</v>
      </c>
      <c r="F8">
        <v>20</v>
      </c>
      <c r="G8">
        <v>9</v>
      </c>
      <c r="H8" s="1">
        <v>7033</v>
      </c>
      <c r="I8">
        <v>4538</v>
      </c>
      <c r="J8" s="6">
        <v>111131</v>
      </c>
      <c r="K8" t="s">
        <v>46</v>
      </c>
      <c r="L8" t="s">
        <v>91</v>
      </c>
      <c r="M8" t="s">
        <v>48</v>
      </c>
      <c r="N8" t="s">
        <v>100</v>
      </c>
      <c r="O8" t="s">
        <v>101</v>
      </c>
      <c r="P8" t="s">
        <v>102</v>
      </c>
      <c r="Q8" t="s">
        <v>103</v>
      </c>
      <c r="R8" t="s">
        <v>104</v>
      </c>
      <c r="S8" t="s">
        <v>105</v>
      </c>
      <c r="T8">
        <v>1674552286.36602</v>
      </c>
      <c r="U8">
        <v>1675938819.5199299</v>
      </c>
      <c r="V8" s="1">
        <v>385.14809830763699</v>
      </c>
      <c r="W8">
        <v>35</v>
      </c>
      <c r="X8" t="s">
        <v>106</v>
      </c>
      <c r="Y8" t="s">
        <v>56</v>
      </c>
      <c r="Z8" t="s">
        <v>67</v>
      </c>
      <c r="AA8" t="s">
        <v>107</v>
      </c>
      <c r="AB8" s="4">
        <v>5.7205565926692299E-2</v>
      </c>
      <c r="AC8">
        <v>0.32576677687561301</v>
      </c>
      <c r="AD8" s="3">
        <v>1.04586041699466E-3</v>
      </c>
      <c r="AE8" s="1">
        <v>1.40066575200737E-2</v>
      </c>
      <c r="AF8" t="str">
        <f t="shared" si="0"/>
        <v>normal</v>
      </c>
      <c r="AG8">
        <f t="shared" si="1"/>
        <v>2</v>
      </c>
      <c r="AH8" t="s">
        <v>69</v>
      </c>
    </row>
    <row r="9" spans="1:34" x14ac:dyDescent="0.2">
      <c r="A9">
        <v>21294</v>
      </c>
      <c r="B9" s="2">
        <v>11</v>
      </c>
      <c r="C9" s="1">
        <v>28</v>
      </c>
      <c r="D9" s="6">
        <v>0</v>
      </c>
      <c r="E9" s="2">
        <v>14506</v>
      </c>
      <c r="F9" s="2">
        <v>321</v>
      </c>
      <c r="G9" s="2">
        <v>51</v>
      </c>
      <c r="H9" s="2">
        <v>72026</v>
      </c>
      <c r="I9" s="3">
        <v>35467</v>
      </c>
      <c r="J9" s="2">
        <v>965691</v>
      </c>
      <c r="K9" t="s">
        <v>108</v>
      </c>
      <c r="L9" t="s">
        <v>109</v>
      </c>
      <c r="M9" t="s">
        <v>48</v>
      </c>
      <c r="N9" t="s">
        <v>110</v>
      </c>
      <c r="O9" t="s">
        <v>111</v>
      </c>
      <c r="P9" t="s">
        <v>112</v>
      </c>
      <c r="Q9" t="s">
        <v>113</v>
      </c>
      <c r="R9" t="s">
        <v>114</v>
      </c>
      <c r="S9" t="s">
        <v>115</v>
      </c>
      <c r="T9">
        <v>1673826687.91236</v>
      </c>
      <c r="U9">
        <v>1676776333.4930899</v>
      </c>
      <c r="V9" s="2">
        <v>819.34599464637904</v>
      </c>
      <c r="W9" s="2">
        <v>336</v>
      </c>
      <c r="X9" t="s">
        <v>116</v>
      </c>
      <c r="Y9" t="s">
        <v>56</v>
      </c>
      <c r="Z9" t="s">
        <v>67</v>
      </c>
      <c r="AA9" t="s">
        <v>117</v>
      </c>
      <c r="AB9" s="6">
        <v>2.78554127593445E-2</v>
      </c>
      <c r="AC9" s="2">
        <v>0.35452607673890701</v>
      </c>
      <c r="AD9" s="1">
        <v>7.2476908113865298E-4</v>
      </c>
      <c r="AE9" s="2">
        <v>1.83230508699045E-2</v>
      </c>
      <c r="AF9" t="str">
        <f t="shared" si="0"/>
        <v>suspicious</v>
      </c>
      <c r="AG9">
        <f t="shared" si="1"/>
        <v>8</v>
      </c>
      <c r="AH9" t="s">
        <v>118</v>
      </c>
    </row>
    <row r="10" spans="1:34" x14ac:dyDescent="0.2">
      <c r="A10" s="1">
        <v>47369</v>
      </c>
      <c r="B10" s="3">
        <v>4</v>
      </c>
      <c r="C10" s="1">
        <v>28</v>
      </c>
      <c r="D10" s="6">
        <v>0</v>
      </c>
      <c r="E10" s="3">
        <v>1034</v>
      </c>
      <c r="F10" s="3">
        <v>80</v>
      </c>
      <c r="G10">
        <v>12</v>
      </c>
      <c r="H10" s="3">
        <v>10375</v>
      </c>
      <c r="I10" s="2">
        <v>37873</v>
      </c>
      <c r="J10" s="3">
        <v>749420</v>
      </c>
      <c r="K10" t="s">
        <v>80</v>
      </c>
      <c r="L10" t="s">
        <v>109</v>
      </c>
      <c r="M10" t="s">
        <v>48</v>
      </c>
      <c r="N10" t="s">
        <v>119</v>
      </c>
      <c r="O10" t="s">
        <v>120</v>
      </c>
      <c r="P10" t="s">
        <v>121</v>
      </c>
      <c r="Q10" t="s">
        <v>122</v>
      </c>
      <c r="R10" t="s">
        <v>123</v>
      </c>
      <c r="S10" t="s">
        <v>124</v>
      </c>
      <c r="T10">
        <v>1674532526.34902</v>
      </c>
      <c r="U10">
        <v>1676198313.2692399</v>
      </c>
      <c r="V10" s="1">
        <v>462.71858895057898</v>
      </c>
      <c r="W10">
        <v>33</v>
      </c>
      <c r="X10" t="s">
        <v>125</v>
      </c>
      <c r="Y10" t="s">
        <v>56</v>
      </c>
      <c r="Z10" t="s">
        <v>43</v>
      </c>
      <c r="AA10" t="s">
        <v>126</v>
      </c>
      <c r="AB10">
        <v>7.1422134666362894E-2</v>
      </c>
      <c r="AC10" s="1">
        <v>0.331417979378759</v>
      </c>
      <c r="AD10">
        <v>2.8411153192437302E-4</v>
      </c>
      <c r="AE10">
        <v>6.3380651879516598E-3</v>
      </c>
      <c r="AF10" t="str">
        <f t="shared" si="0"/>
        <v>suspicious</v>
      </c>
      <c r="AG10">
        <f t="shared" si="1"/>
        <v>7</v>
      </c>
      <c r="AH10" t="s">
        <v>127</v>
      </c>
    </row>
    <row r="11" spans="1:34" x14ac:dyDescent="0.2">
      <c r="A11">
        <f>AVERAGE(A2:A10)</f>
        <v>45888.666666666664</v>
      </c>
      <c r="B11">
        <f t="shared" ref="B11:J11" si="2">AVERAGE(B2:B10)</f>
        <v>2.8888888888888888</v>
      </c>
      <c r="C11">
        <f t="shared" si="2"/>
        <v>22.555555555555557</v>
      </c>
      <c r="D11">
        <f t="shared" si="2"/>
        <v>0.55555555555555558</v>
      </c>
      <c r="E11">
        <f>AVERAGE(E2:E8,E10)</f>
        <v>519.5</v>
      </c>
      <c r="F11">
        <f>AVERAGE(F2:F8,F10)</f>
        <v>32.25</v>
      </c>
      <c r="G11">
        <f>AVERAGE(G2:G10)</f>
        <v>14.777777777777779</v>
      </c>
      <c r="H11">
        <f>AVERAGE(H2:H8,H10)</f>
        <v>6267.875</v>
      </c>
      <c r="I11">
        <f t="shared" si="2"/>
        <v>15675.222222222223</v>
      </c>
      <c r="J11">
        <f t="shared" si="2"/>
        <v>389872.33333333331</v>
      </c>
      <c r="T11">
        <f>AVERAGE(T2:T10)</f>
        <v>1674703231.4825678</v>
      </c>
      <c r="U11">
        <f t="shared" ref="U11:W11" si="3">AVERAGE(U2:U10)</f>
        <v>1675942934.401931</v>
      </c>
      <c r="V11">
        <f t="shared" si="3"/>
        <v>344.36192204536621</v>
      </c>
      <c r="W11">
        <f t="shared" si="3"/>
        <v>55.888888888888886</v>
      </c>
      <c r="AB11">
        <f>AVERAGE(AB2:AB10)</f>
        <v>8.2069710165147025E-2</v>
      </c>
      <c r="AC11">
        <f t="shared" ref="AC11:AE11" si="4">AVERAGE(AC2:AC10)</f>
        <v>0.32664176561259545</v>
      </c>
      <c r="AD11">
        <f t="shared" si="4"/>
        <v>3.9208484101270079E-4</v>
      </c>
      <c r="AE11">
        <f t="shared" si="4"/>
        <v>7.9551292604338516E-3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F9983-EFAC-8148-B1C8-C8BBF09DB5B4}">
  <dimension ref="A1:AH10"/>
  <sheetViews>
    <sheetView workbookViewId="0">
      <selection activeCell="AE20" sqref="A12:AE20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9" t="s">
        <v>31</v>
      </c>
    </row>
    <row r="2" spans="1:34" x14ac:dyDescent="0.2">
      <c r="A2" s="2">
        <v>21716</v>
      </c>
      <c r="B2" s="3">
        <v>2</v>
      </c>
      <c r="C2">
        <v>4</v>
      </c>
      <c r="D2" s="2">
        <v>1</v>
      </c>
      <c r="E2">
        <v>74</v>
      </c>
      <c r="F2" s="4">
        <v>1</v>
      </c>
      <c r="G2" s="3">
        <v>3</v>
      </c>
      <c r="H2">
        <v>998</v>
      </c>
      <c r="I2" s="1">
        <v>1084</v>
      </c>
      <c r="J2" s="3">
        <v>44926</v>
      </c>
      <c r="K2" t="s">
        <v>621</v>
      </c>
      <c r="L2" t="s">
        <v>683</v>
      </c>
      <c r="M2" t="s">
        <v>238</v>
      </c>
      <c r="N2" t="s">
        <v>684</v>
      </c>
      <c r="O2" t="s">
        <v>685</v>
      </c>
      <c r="P2" t="s">
        <v>686</v>
      </c>
      <c r="Q2" t="s">
        <v>687</v>
      </c>
      <c r="R2" t="s">
        <v>688</v>
      </c>
      <c r="S2" t="s">
        <v>689</v>
      </c>
      <c r="T2">
        <v>1673976107.96979</v>
      </c>
      <c r="U2">
        <v>1674049120.2595301</v>
      </c>
      <c r="V2">
        <v>20.2811915945232</v>
      </c>
      <c r="W2" s="4">
        <v>7</v>
      </c>
      <c r="X2" t="s">
        <v>690</v>
      </c>
      <c r="Y2" t="s">
        <v>88</v>
      </c>
      <c r="Z2" t="s">
        <v>43</v>
      </c>
      <c r="AA2" t="s">
        <v>161</v>
      </c>
      <c r="AB2" s="2">
        <v>0.123983427957649</v>
      </c>
      <c r="AC2">
        <v>0.32277121374865703</v>
      </c>
      <c r="AD2">
        <v>4.53940974886195E-4</v>
      </c>
      <c r="AE2" s="4">
        <v>5.4792593729220997E-3</v>
      </c>
      <c r="AF2" t="str">
        <f>IF(COUNTIF(B2, "&gt;"&amp;B$10) + COUNTIF(C2, "&gt;"&amp;C$10) + COUNTIF(D2, "&gt;"&amp;D$10) + COUNTIF(E2, "&gt;"&amp;E$10) + COUNTIF(F2, "&gt;"&amp;F$10) + COUNTIF(G2, "&gt;"&amp;G$10) + COUNTIF(H2, "&gt;"&amp;H$10) + COUNTIF(I2, "&gt;"&amp;I$10) + COUNTIF(J2, "&gt;"&amp;J$10) &gt;= 5, "suspicious", "normal")</f>
        <v>suspicious</v>
      </c>
      <c r="AG2">
        <f>COUNTIF(B2, "&gt;"&amp;B$10) + COUNTIF(C2, "&gt;"&amp;C$10) + COUNTIF(D2, "&gt;"&amp;D$10) + COUNTIF(E2, "&gt;"&amp;E$10) + COUNTIF(F2, "&gt;"&amp;F$10) + COUNTIF(G2, "&gt;"&amp;G$10) + COUNTIF(H2, "&gt;"&amp;H$10) + COUNTIF(I2, "&gt;"&amp;I$10) + COUNTIF(J2, "&gt;"&amp;J$10)</f>
        <v>5</v>
      </c>
      <c r="AH2" s="9" t="s">
        <v>127</v>
      </c>
    </row>
    <row r="3" spans="1:34" x14ac:dyDescent="0.2">
      <c r="A3">
        <v>7142</v>
      </c>
      <c r="B3" s="6">
        <v>0</v>
      </c>
      <c r="C3">
        <v>4</v>
      </c>
      <c r="D3" s="6">
        <v>0</v>
      </c>
      <c r="E3" s="1">
        <v>179</v>
      </c>
      <c r="F3" s="3">
        <v>9</v>
      </c>
      <c r="G3" s="4">
        <v>1</v>
      </c>
      <c r="H3" s="1">
        <v>1662</v>
      </c>
      <c r="I3">
        <v>810</v>
      </c>
      <c r="J3">
        <v>19347</v>
      </c>
      <c r="K3" t="s">
        <v>48</v>
      </c>
      <c r="L3" t="s">
        <v>683</v>
      </c>
      <c r="M3" t="s">
        <v>48</v>
      </c>
      <c r="N3" t="s">
        <v>691</v>
      </c>
      <c r="O3" t="s">
        <v>642</v>
      </c>
      <c r="P3" t="s">
        <v>692</v>
      </c>
      <c r="Q3" t="s">
        <v>693</v>
      </c>
      <c r="R3" t="s">
        <v>694</v>
      </c>
      <c r="S3" t="s">
        <v>695</v>
      </c>
      <c r="T3">
        <v>1674016105.5202999</v>
      </c>
      <c r="U3">
        <v>1674107525.0100801</v>
      </c>
      <c r="V3">
        <v>25.3943027163259</v>
      </c>
      <c r="W3">
        <v>17</v>
      </c>
      <c r="X3" t="s">
        <v>696</v>
      </c>
      <c r="Y3" t="s">
        <v>56</v>
      </c>
      <c r="Z3" t="s">
        <v>67</v>
      </c>
      <c r="AA3" t="s">
        <v>697</v>
      </c>
      <c r="AB3">
        <v>5.6610607594728302E-2</v>
      </c>
      <c r="AC3">
        <v>0.311881065863235</v>
      </c>
      <c r="AD3" s="1">
        <v>1.11953506367355E-3</v>
      </c>
      <c r="AE3" s="1">
        <v>1.4702129586183599E-2</v>
      </c>
      <c r="AF3" t="str">
        <f t="shared" ref="AF3:AF9" si="0">IF(COUNTIF(B3, "&gt;"&amp;B$10) + COUNTIF(C3, "&gt;"&amp;C$10) + COUNTIF(D3, "&gt;"&amp;D$10) + COUNTIF(E3, "&gt;"&amp;E$10) + COUNTIF(F3, "&gt;"&amp;F$10) + COUNTIF(G3, "&gt;"&amp;G$10) + COUNTIF(H3, "&gt;"&amp;H$10) + COUNTIF(I3, "&gt;"&amp;I$10) + COUNTIF(J3, "&gt;"&amp;J$10) &gt;= 5, "suspicious", "normal")</f>
        <v>normal</v>
      </c>
      <c r="AG3">
        <f t="shared" ref="AG3:AG9" si="1">COUNTIF(B3, "&gt;"&amp;B$10) + COUNTIF(C3, "&gt;"&amp;C$10) + COUNTIF(D3, "&gt;"&amp;D$10) + COUNTIF(E3, "&gt;"&amp;E$10) + COUNTIF(F3, "&gt;"&amp;F$10) + COUNTIF(G3, "&gt;"&amp;G$10) + COUNTIF(H3, "&gt;"&amp;H$10) + COUNTIF(I3, "&gt;"&amp;I$10) + COUNTIF(J3, "&gt;"&amp;J$10)</f>
        <v>3</v>
      </c>
      <c r="AH3" s="9" t="s">
        <v>58</v>
      </c>
    </row>
    <row r="4" spans="1:34" x14ac:dyDescent="0.2">
      <c r="A4" s="6">
        <v>2864</v>
      </c>
      <c r="B4" s="6">
        <v>0</v>
      </c>
      <c r="C4" s="6">
        <v>1</v>
      </c>
      <c r="D4" s="6">
        <v>0</v>
      </c>
      <c r="E4" s="1">
        <v>256</v>
      </c>
      <c r="F4">
        <v>3</v>
      </c>
      <c r="G4" s="1">
        <v>2</v>
      </c>
      <c r="H4" s="1">
        <v>1383</v>
      </c>
      <c r="I4" s="4">
        <v>287</v>
      </c>
      <c r="J4" s="6">
        <v>8841</v>
      </c>
      <c r="K4" t="s">
        <v>48</v>
      </c>
      <c r="L4" t="s">
        <v>698</v>
      </c>
      <c r="M4" t="s">
        <v>48</v>
      </c>
      <c r="N4" t="s">
        <v>699</v>
      </c>
      <c r="O4" t="s">
        <v>648</v>
      </c>
      <c r="P4" t="s">
        <v>700</v>
      </c>
      <c r="Q4" t="s">
        <v>701</v>
      </c>
      <c r="R4" t="s">
        <v>702</v>
      </c>
      <c r="S4" t="s">
        <v>703</v>
      </c>
      <c r="T4">
        <v>1673998014.5460801</v>
      </c>
      <c r="U4">
        <v>1674123651.0390999</v>
      </c>
      <c r="V4" s="1">
        <v>34.899025837988802</v>
      </c>
      <c r="W4">
        <v>25</v>
      </c>
      <c r="X4" t="s">
        <v>704</v>
      </c>
      <c r="Y4" t="s">
        <v>56</v>
      </c>
      <c r="Z4" t="s">
        <v>390</v>
      </c>
      <c r="AA4" t="s">
        <v>705</v>
      </c>
      <c r="AB4" s="4">
        <v>4.3924127298755597E-2</v>
      </c>
      <c r="AC4" s="6">
        <v>0.298741878647726</v>
      </c>
      <c r="AD4" s="3">
        <v>1.1424953198986799E-3</v>
      </c>
      <c r="AE4" s="1">
        <v>1.2058143376280099E-2</v>
      </c>
      <c r="AF4" t="str">
        <f t="shared" si="0"/>
        <v>normal</v>
      </c>
      <c r="AG4">
        <f t="shared" si="1"/>
        <v>3</v>
      </c>
      <c r="AH4" s="9" t="s">
        <v>69</v>
      </c>
    </row>
    <row r="5" spans="1:34" x14ac:dyDescent="0.2">
      <c r="A5">
        <v>6404</v>
      </c>
      <c r="B5" s="2">
        <v>8</v>
      </c>
      <c r="C5" s="1">
        <v>5</v>
      </c>
      <c r="D5" s="6">
        <v>0</v>
      </c>
      <c r="E5" s="2">
        <v>1935</v>
      </c>
      <c r="F5" s="2">
        <v>11</v>
      </c>
      <c r="G5" s="6">
        <v>0</v>
      </c>
      <c r="H5" s="2">
        <v>8105</v>
      </c>
      <c r="I5" s="2">
        <v>1786</v>
      </c>
      <c r="J5" s="2">
        <v>75620</v>
      </c>
      <c r="K5" t="s">
        <v>628</v>
      </c>
      <c r="L5" t="s">
        <v>706</v>
      </c>
      <c r="M5" t="s">
        <v>48</v>
      </c>
      <c r="N5" t="s">
        <v>707</v>
      </c>
      <c r="O5" t="s">
        <v>660</v>
      </c>
      <c r="P5" t="s">
        <v>48</v>
      </c>
      <c r="Q5" t="s">
        <v>708</v>
      </c>
      <c r="R5" t="s">
        <v>709</v>
      </c>
      <c r="S5" t="s">
        <v>710</v>
      </c>
      <c r="T5">
        <v>1673902976.30356</v>
      </c>
      <c r="U5">
        <v>1674196879.1867499</v>
      </c>
      <c r="V5" s="2">
        <v>81.6396897772225</v>
      </c>
      <c r="W5" s="2">
        <v>115</v>
      </c>
      <c r="X5" t="s">
        <v>711</v>
      </c>
      <c r="Y5" t="s">
        <v>56</v>
      </c>
      <c r="Z5" t="s">
        <v>67</v>
      </c>
      <c r="AA5" t="s">
        <v>682</v>
      </c>
      <c r="AB5" s="6">
        <v>2.7078574228518101E-2</v>
      </c>
      <c r="AC5" s="3">
        <v>0.34264608480555803</v>
      </c>
      <c r="AD5">
        <v>5.5960314134710198E-4</v>
      </c>
      <c r="AE5" s="2">
        <v>2.1928603290033901E-2</v>
      </c>
      <c r="AF5" t="str">
        <f t="shared" si="0"/>
        <v>suspicious</v>
      </c>
      <c r="AG5">
        <f t="shared" si="1"/>
        <v>7</v>
      </c>
      <c r="AH5" s="9" t="s">
        <v>118</v>
      </c>
    </row>
    <row r="6" spans="1:34" x14ac:dyDescent="0.2">
      <c r="A6" s="4">
        <v>5516</v>
      </c>
      <c r="B6" s="4">
        <v>1</v>
      </c>
      <c r="C6" s="4">
        <v>2</v>
      </c>
      <c r="D6" s="6">
        <v>0</v>
      </c>
      <c r="E6" s="6">
        <v>0</v>
      </c>
      <c r="F6" s="6">
        <v>0</v>
      </c>
      <c r="G6" s="6">
        <v>0</v>
      </c>
      <c r="H6" s="6">
        <v>7</v>
      </c>
      <c r="I6" s="6">
        <v>1</v>
      </c>
      <c r="J6" s="4">
        <v>10619</v>
      </c>
      <c r="K6" t="s">
        <v>596</v>
      </c>
      <c r="L6" t="s">
        <v>712</v>
      </c>
      <c r="M6" t="s">
        <v>48</v>
      </c>
      <c r="N6" t="s">
        <v>48</v>
      </c>
      <c r="O6" t="s">
        <v>48</v>
      </c>
      <c r="P6" t="s">
        <v>48</v>
      </c>
      <c r="Q6" t="s">
        <v>713</v>
      </c>
      <c r="R6" t="s">
        <v>714</v>
      </c>
      <c r="S6" t="s">
        <v>715</v>
      </c>
      <c r="T6">
        <v>1673972241.6642399</v>
      </c>
      <c r="U6">
        <v>1674012852.71646</v>
      </c>
      <c r="V6">
        <v>11.2808478365965</v>
      </c>
      <c r="W6">
        <v>9</v>
      </c>
      <c r="X6" t="s">
        <v>716</v>
      </c>
      <c r="Y6" t="s">
        <v>88</v>
      </c>
      <c r="Z6" t="s">
        <v>717</v>
      </c>
      <c r="AA6" t="s">
        <v>718</v>
      </c>
      <c r="AB6" s="1">
        <v>7.8977427250475907E-2</v>
      </c>
      <c r="AC6" s="2">
        <v>0.42206508929380798</v>
      </c>
      <c r="AD6" s="6">
        <v>0</v>
      </c>
      <c r="AE6" s="6">
        <v>0</v>
      </c>
      <c r="AF6" t="str">
        <f t="shared" si="0"/>
        <v>normal</v>
      </c>
      <c r="AG6">
        <f t="shared" si="1"/>
        <v>0</v>
      </c>
      <c r="AH6" s="9" t="s">
        <v>58</v>
      </c>
    </row>
    <row r="7" spans="1:34" x14ac:dyDescent="0.2">
      <c r="A7">
        <v>6546</v>
      </c>
      <c r="B7" s="4">
        <v>1</v>
      </c>
      <c r="C7" s="2">
        <v>8</v>
      </c>
      <c r="D7" s="2">
        <v>1</v>
      </c>
      <c r="E7" s="3">
        <v>479</v>
      </c>
      <c r="F7" s="1">
        <v>5</v>
      </c>
      <c r="G7" s="1">
        <v>2</v>
      </c>
      <c r="H7" s="3">
        <v>1950</v>
      </c>
      <c r="I7" s="3">
        <v>1749</v>
      </c>
      <c r="J7" s="1">
        <v>36604</v>
      </c>
      <c r="K7" t="s">
        <v>596</v>
      </c>
      <c r="L7" t="s">
        <v>719</v>
      </c>
      <c r="M7" t="s">
        <v>238</v>
      </c>
      <c r="N7" t="s">
        <v>720</v>
      </c>
      <c r="O7" t="s">
        <v>721</v>
      </c>
      <c r="P7" t="s">
        <v>700</v>
      </c>
      <c r="Q7" t="s">
        <v>722</v>
      </c>
      <c r="R7" t="s">
        <v>723</v>
      </c>
      <c r="S7" t="s">
        <v>724</v>
      </c>
      <c r="T7">
        <v>1673999187.8395901</v>
      </c>
      <c r="U7">
        <v>1674126394.10724</v>
      </c>
      <c r="V7" s="3">
        <v>35.335074345656302</v>
      </c>
      <c r="W7" s="3">
        <v>32</v>
      </c>
      <c r="X7" t="s">
        <v>725</v>
      </c>
      <c r="Y7" t="s">
        <v>56</v>
      </c>
      <c r="Z7" t="s">
        <v>350</v>
      </c>
      <c r="AA7" t="s">
        <v>726</v>
      </c>
      <c r="AB7">
        <v>4.4877036732443303E-2</v>
      </c>
      <c r="AC7" s="1">
        <v>0.33826930894783802</v>
      </c>
      <c r="AD7" s="2">
        <v>1.23360450826374E-3</v>
      </c>
      <c r="AE7" s="3">
        <v>1.5784530412556501E-2</v>
      </c>
      <c r="AF7" t="str">
        <f t="shared" si="0"/>
        <v>suspicious</v>
      </c>
      <c r="AG7">
        <f t="shared" si="1"/>
        <v>8</v>
      </c>
      <c r="AH7" s="9" t="s">
        <v>45</v>
      </c>
    </row>
    <row r="8" spans="1:34" x14ac:dyDescent="0.2">
      <c r="A8" s="3">
        <v>16682</v>
      </c>
      <c r="B8" s="6">
        <v>0</v>
      </c>
      <c r="C8">
        <v>3</v>
      </c>
      <c r="D8" s="6">
        <v>0</v>
      </c>
      <c r="E8">
        <v>106</v>
      </c>
      <c r="F8" s="4">
        <v>1</v>
      </c>
      <c r="G8" s="2">
        <v>4</v>
      </c>
      <c r="H8">
        <v>877</v>
      </c>
      <c r="I8" s="1">
        <v>1292</v>
      </c>
      <c r="J8">
        <v>28566</v>
      </c>
      <c r="K8" t="s">
        <v>48</v>
      </c>
      <c r="L8" t="s">
        <v>727</v>
      </c>
      <c r="M8" t="s">
        <v>48</v>
      </c>
      <c r="N8" t="s">
        <v>728</v>
      </c>
      <c r="O8" t="s">
        <v>685</v>
      </c>
      <c r="P8" t="s">
        <v>729</v>
      </c>
      <c r="Q8" t="s">
        <v>730</v>
      </c>
      <c r="R8" t="s">
        <v>731</v>
      </c>
      <c r="S8" t="s">
        <v>732</v>
      </c>
      <c r="T8">
        <v>1674049838.1823499</v>
      </c>
      <c r="U8">
        <v>1674074025.19877</v>
      </c>
      <c r="V8" s="4">
        <v>6.7186156735802998</v>
      </c>
      <c r="W8" s="6">
        <v>5</v>
      </c>
      <c r="X8" t="s">
        <v>733</v>
      </c>
      <c r="Y8" t="s">
        <v>42</v>
      </c>
      <c r="Z8" t="s">
        <v>43</v>
      </c>
      <c r="AA8" t="s">
        <v>150</v>
      </c>
      <c r="AB8" s="1">
        <v>7.3937153419593296E-2</v>
      </c>
      <c r="AC8">
        <v>0.314426935999428</v>
      </c>
      <c r="AD8" s="5">
        <v>2.0424628016462201E-5</v>
      </c>
      <c r="AE8">
        <v>1.06820804526097E-2</v>
      </c>
      <c r="AF8" t="str">
        <f t="shared" si="0"/>
        <v>normal</v>
      </c>
      <c r="AG8">
        <f t="shared" si="1"/>
        <v>2</v>
      </c>
      <c r="AH8" s="9" t="s">
        <v>58</v>
      </c>
    </row>
    <row r="9" spans="1:34" x14ac:dyDescent="0.2">
      <c r="A9" s="1">
        <v>15864</v>
      </c>
      <c r="B9" s="4">
        <v>1</v>
      </c>
      <c r="C9" s="3">
        <v>7</v>
      </c>
      <c r="D9" s="6">
        <v>0</v>
      </c>
      <c r="E9" s="4">
        <v>30</v>
      </c>
      <c r="F9" s="1">
        <v>5</v>
      </c>
      <c r="G9" s="6">
        <v>0</v>
      </c>
      <c r="H9" s="4">
        <v>529</v>
      </c>
      <c r="I9">
        <v>563</v>
      </c>
      <c r="J9" s="1">
        <v>38509</v>
      </c>
      <c r="K9" t="s">
        <v>596</v>
      </c>
      <c r="L9" t="s">
        <v>734</v>
      </c>
      <c r="M9" t="s">
        <v>48</v>
      </c>
      <c r="N9" t="s">
        <v>735</v>
      </c>
      <c r="O9" t="s">
        <v>721</v>
      </c>
      <c r="P9" t="s">
        <v>48</v>
      </c>
      <c r="Q9" t="s">
        <v>736</v>
      </c>
      <c r="R9" t="s">
        <v>737</v>
      </c>
      <c r="S9" t="s">
        <v>738</v>
      </c>
      <c r="T9">
        <v>1674078941.3449299</v>
      </c>
      <c r="U9">
        <v>1674096263.33585</v>
      </c>
      <c r="V9" s="6">
        <v>4.8116641452344897</v>
      </c>
      <c r="W9" s="6">
        <v>5</v>
      </c>
      <c r="X9" t="s">
        <v>97</v>
      </c>
      <c r="Y9" t="s">
        <v>88</v>
      </c>
      <c r="Z9" t="s">
        <v>43</v>
      </c>
      <c r="AA9" t="s">
        <v>126</v>
      </c>
      <c r="AB9" s="3">
        <v>9.9355130670890301E-2</v>
      </c>
      <c r="AC9" s="4">
        <v>0.30894897612852101</v>
      </c>
      <c r="AD9" s="8">
        <v>1.13134970019232E-5</v>
      </c>
      <c r="AE9">
        <v>6.9238601651770504E-3</v>
      </c>
      <c r="AF9" t="str">
        <f t="shared" si="0"/>
        <v>normal</v>
      </c>
      <c r="AG9">
        <f t="shared" si="1"/>
        <v>3</v>
      </c>
      <c r="AH9" s="9" t="s">
        <v>58</v>
      </c>
    </row>
    <row r="10" spans="1:34" x14ac:dyDescent="0.2">
      <c r="A10">
        <f>AVERAGE(A2:A9)</f>
        <v>10341.75</v>
      </c>
      <c r="B10">
        <f t="shared" ref="B10:J10" si="2">AVERAGE(B2:B9)</f>
        <v>1.625</v>
      </c>
      <c r="C10">
        <f t="shared" si="2"/>
        <v>4.25</v>
      </c>
      <c r="D10">
        <f t="shared" si="2"/>
        <v>0.25</v>
      </c>
      <c r="E10">
        <f>AVERAGE(E2:E4,E6:E9)</f>
        <v>160.57142857142858</v>
      </c>
      <c r="F10">
        <f t="shared" si="2"/>
        <v>4.375</v>
      </c>
      <c r="G10">
        <f t="shared" si="2"/>
        <v>1.5</v>
      </c>
      <c r="H10">
        <f>AVERAGE(H2:H4,H6:H9)</f>
        <v>1058</v>
      </c>
      <c r="I10">
        <f t="shared" si="2"/>
        <v>946.5</v>
      </c>
      <c r="J10">
        <f t="shared" si="2"/>
        <v>32879</v>
      </c>
      <c r="T10">
        <f>AVERAGE(T2:T9)</f>
        <v>1673999176.671355</v>
      </c>
      <c r="U10">
        <f t="shared" ref="U10:W10" si="3">AVERAGE(U2:U9)</f>
        <v>1674098338.8567226</v>
      </c>
      <c r="V10">
        <f t="shared" si="3"/>
        <v>27.545051490890998</v>
      </c>
      <c r="W10">
        <f t="shared" si="3"/>
        <v>26.875</v>
      </c>
      <c r="AB10">
        <f>AVERAGE(AB2:AB9)</f>
        <v>6.8592935644131728E-2</v>
      </c>
      <c r="AC10">
        <f t="shared" ref="AC10:AE10" si="4">AVERAGE(AC2:AC9)</f>
        <v>0.3324688191793464</v>
      </c>
      <c r="AD10">
        <f t="shared" si="4"/>
        <v>5.6761464163595653E-4</v>
      </c>
      <c r="AE10">
        <f t="shared" si="4"/>
        <v>1.0944825831970369E-2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C45B-328D-974B-BB44-E909DE8C2BAE}">
  <dimension ref="A1:AH9"/>
  <sheetViews>
    <sheetView topLeftCell="M1" workbookViewId="0">
      <selection activeCell="AC18" sqref="AC18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9" t="s">
        <v>31</v>
      </c>
    </row>
    <row r="2" spans="1:34" x14ac:dyDescent="0.2">
      <c r="A2">
        <v>10030</v>
      </c>
      <c r="B2" s="2">
        <v>8</v>
      </c>
      <c r="C2" s="1">
        <v>7</v>
      </c>
      <c r="D2" s="6">
        <v>0</v>
      </c>
      <c r="E2" s="2">
        <v>1529</v>
      </c>
      <c r="F2" s="2">
        <v>31</v>
      </c>
      <c r="G2" s="3">
        <v>4</v>
      </c>
      <c r="H2" s="2">
        <v>6832</v>
      </c>
      <c r="I2" s="2">
        <v>6211</v>
      </c>
      <c r="J2" s="2">
        <v>119614</v>
      </c>
      <c r="K2" t="s">
        <v>628</v>
      </c>
      <c r="L2" t="s">
        <v>739</v>
      </c>
      <c r="M2" t="s">
        <v>135</v>
      </c>
      <c r="N2" t="s">
        <v>740</v>
      </c>
      <c r="O2" t="s">
        <v>741</v>
      </c>
      <c r="P2" t="s">
        <v>742</v>
      </c>
      <c r="Q2" t="s">
        <v>743</v>
      </c>
      <c r="R2" t="s">
        <v>744</v>
      </c>
      <c r="S2" t="s">
        <v>745</v>
      </c>
      <c r="T2">
        <v>1674559741.3928199</v>
      </c>
      <c r="U2">
        <v>1674740670.1150501</v>
      </c>
      <c r="V2" s="2">
        <v>50.257978398138903</v>
      </c>
      <c r="W2" s="2">
        <v>71</v>
      </c>
      <c r="X2" t="s">
        <v>746</v>
      </c>
      <c r="Y2" t="s">
        <v>56</v>
      </c>
      <c r="Z2" t="s">
        <v>350</v>
      </c>
      <c r="AA2" t="s">
        <v>747</v>
      </c>
      <c r="AB2" s="6">
        <v>2.99636384017711E-2</v>
      </c>
      <c r="AC2" s="3">
        <v>0.35584062550356199</v>
      </c>
      <c r="AD2" s="3">
        <v>7.1041735267947804E-4</v>
      </c>
      <c r="AE2" s="3">
        <v>1.50000350304414E-2</v>
      </c>
      <c r="AF2" t="str">
        <f>IF(COUNTIF(B2, "&gt;"&amp;B$9) + COUNTIF(C2, "&gt;"&amp;C$9) + COUNTIF(D2, "&gt;"&amp;D$9) + COUNTIF(E2, "&gt;"&amp;E$9) + COUNTIF(F2, "&gt;"&amp;F$9) + COUNTIF(G2, "&gt;"&amp;G$9) + COUNTIF(H2, "&gt;"&amp;H$9) + COUNTIF(I2, "&gt;"&amp;I$9) + COUNTIF(J2, "&gt;"&amp;J$9) &gt;= 5, "suspicious", "normal")</f>
        <v>suspicious</v>
      </c>
      <c r="AG2">
        <f>COUNTIF(B2, "&gt;"&amp;B$9) + COUNTIF(C2, "&gt;"&amp;C$9) + COUNTIF(D2, "&gt;"&amp;D$9) + COUNTIF(E2, "&gt;"&amp;E$9) + COUNTIF(F2, "&gt;"&amp;F$9) + COUNTIF(G2, "&gt;"&amp;G$9) + COUNTIF(H2, "&gt;"&amp;H$9) + COUNTIF(I2, "&gt;"&amp;I$9) + COUNTIF(J2, "&gt;"&amp;J$9)</f>
        <v>8</v>
      </c>
      <c r="AH2" s="9" t="s">
        <v>118</v>
      </c>
    </row>
    <row r="3" spans="1:34" x14ac:dyDescent="0.2">
      <c r="A3" s="6">
        <v>3214</v>
      </c>
      <c r="B3" s="6">
        <v>0</v>
      </c>
      <c r="C3" s="4">
        <v>3</v>
      </c>
      <c r="D3" s="6">
        <v>0</v>
      </c>
      <c r="E3" s="3">
        <v>369</v>
      </c>
      <c r="F3" s="1">
        <v>4</v>
      </c>
      <c r="G3" s="6">
        <v>0</v>
      </c>
      <c r="H3" s="3">
        <v>2520</v>
      </c>
      <c r="I3" s="3">
        <v>1110</v>
      </c>
      <c r="J3">
        <v>29954</v>
      </c>
      <c r="K3" t="s">
        <v>48</v>
      </c>
      <c r="L3" t="s">
        <v>748</v>
      </c>
      <c r="M3" t="s">
        <v>135</v>
      </c>
      <c r="N3" t="s">
        <v>749</v>
      </c>
      <c r="O3" t="s">
        <v>750</v>
      </c>
      <c r="P3" t="s">
        <v>48</v>
      </c>
      <c r="Q3" t="s">
        <v>751</v>
      </c>
      <c r="R3" t="s">
        <v>752</v>
      </c>
      <c r="S3" t="s">
        <v>753</v>
      </c>
      <c r="T3">
        <v>1674580035.1219599</v>
      </c>
      <c r="U3">
        <v>1674725501.60112</v>
      </c>
      <c r="V3" s="3">
        <v>40.407355320472902</v>
      </c>
      <c r="W3" s="3">
        <v>57</v>
      </c>
      <c r="X3" t="s">
        <v>754</v>
      </c>
      <c r="Y3" t="s">
        <v>199</v>
      </c>
      <c r="Z3" t="s">
        <v>67</v>
      </c>
      <c r="AA3" t="s">
        <v>755</v>
      </c>
      <c r="AB3" s="4">
        <v>3.8709118099655299E-2</v>
      </c>
      <c r="AC3" s="1">
        <v>0.34781854829970299</v>
      </c>
      <c r="AD3" s="2">
        <v>7.2606688484795905E-4</v>
      </c>
      <c r="AE3" s="2">
        <v>2.0893387372938201E-2</v>
      </c>
      <c r="AF3" t="str">
        <f t="shared" ref="AF3:AF8" si="0">IF(COUNTIF(B3, "&gt;"&amp;B$9) + COUNTIF(C3, "&gt;"&amp;C$9) + COUNTIF(D3, "&gt;"&amp;D$9) + COUNTIF(E3, "&gt;"&amp;E$9) + COUNTIF(F3, "&gt;"&amp;F$9) + COUNTIF(G3, "&gt;"&amp;G$9) + COUNTIF(H3, "&gt;"&amp;H$9) + COUNTIF(I3, "&gt;"&amp;I$9) + COUNTIF(J3, "&gt;"&amp;J$9) &gt;= 5, "suspicious", "normal")</f>
        <v>normal</v>
      </c>
      <c r="AG3">
        <f t="shared" ref="AG3:AG8" si="1">COUNTIF(B3, "&gt;"&amp;B$9) + COUNTIF(C3, "&gt;"&amp;C$9) + COUNTIF(D3, "&gt;"&amp;D$9) + COUNTIF(E3, "&gt;"&amp;E$9) + COUNTIF(F3, "&gt;"&amp;F$9) + COUNTIF(G3, "&gt;"&amp;G$9) + COUNTIF(H3, "&gt;"&amp;H$9) + COUNTIF(I3, "&gt;"&amp;I$9) + COUNTIF(J3, "&gt;"&amp;J$9)</f>
        <v>3</v>
      </c>
      <c r="AH3" s="9" t="s">
        <v>69</v>
      </c>
    </row>
    <row r="4" spans="1:34" x14ac:dyDescent="0.2">
      <c r="A4" s="3">
        <v>17861</v>
      </c>
      <c r="B4" s="4">
        <v>1</v>
      </c>
      <c r="C4" s="3">
        <v>8</v>
      </c>
      <c r="D4" s="6">
        <v>0</v>
      </c>
      <c r="E4">
        <v>110</v>
      </c>
      <c r="F4" s="4">
        <v>1</v>
      </c>
      <c r="G4" s="2">
        <v>8</v>
      </c>
      <c r="H4">
        <v>1565</v>
      </c>
      <c r="I4" s="1">
        <v>3137</v>
      </c>
      <c r="J4">
        <v>57863</v>
      </c>
      <c r="K4" t="s">
        <v>596</v>
      </c>
      <c r="L4" t="s">
        <v>756</v>
      </c>
      <c r="M4" t="s">
        <v>135</v>
      </c>
      <c r="N4" t="s">
        <v>757</v>
      </c>
      <c r="O4" t="s">
        <v>359</v>
      </c>
      <c r="P4" t="s">
        <v>628</v>
      </c>
      <c r="Q4" t="s">
        <v>758</v>
      </c>
      <c r="R4" t="s">
        <v>759</v>
      </c>
      <c r="S4" t="s">
        <v>760</v>
      </c>
      <c r="T4">
        <v>1674643464.6803</v>
      </c>
      <c r="U4">
        <v>1674665699.4602201</v>
      </c>
      <c r="V4" s="4">
        <v>6.1763277532052996</v>
      </c>
      <c r="W4" s="4">
        <v>6</v>
      </c>
      <c r="X4" t="s">
        <v>527</v>
      </c>
      <c r="Y4" t="s">
        <v>56</v>
      </c>
      <c r="Z4" t="s">
        <v>43</v>
      </c>
      <c r="AA4" t="s">
        <v>57</v>
      </c>
      <c r="AB4">
        <v>6.3171138740596405E-2</v>
      </c>
      <c r="AC4">
        <v>0.30618343221116401</v>
      </c>
      <c r="AD4" s="5">
        <v>7.8636272291198795E-5</v>
      </c>
      <c r="AE4">
        <v>8.6499899520318703E-3</v>
      </c>
      <c r="AF4" t="str">
        <f t="shared" si="0"/>
        <v>normal</v>
      </c>
      <c r="AG4">
        <f t="shared" si="1"/>
        <v>3</v>
      </c>
      <c r="AH4" s="9" t="s">
        <v>58</v>
      </c>
    </row>
    <row r="5" spans="1:34" x14ac:dyDescent="0.2">
      <c r="A5" s="4">
        <v>5167</v>
      </c>
      <c r="B5" s="3">
        <v>2</v>
      </c>
      <c r="C5" s="6">
        <v>2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412</v>
      </c>
      <c r="J5" s="6">
        <v>25474</v>
      </c>
      <c r="K5" t="s">
        <v>621</v>
      </c>
      <c r="L5" t="s">
        <v>761</v>
      </c>
      <c r="M5" t="s">
        <v>135</v>
      </c>
      <c r="N5" t="s">
        <v>48</v>
      </c>
      <c r="O5" t="s">
        <v>48</v>
      </c>
      <c r="P5" t="s">
        <v>48</v>
      </c>
      <c r="Q5" t="s">
        <v>48</v>
      </c>
      <c r="R5" t="s">
        <v>762</v>
      </c>
      <c r="S5" t="s">
        <v>763</v>
      </c>
      <c r="T5">
        <v>1674602724.0311501</v>
      </c>
      <c r="U5">
        <v>1674663938.9806399</v>
      </c>
      <c r="V5">
        <v>17.004152635313801</v>
      </c>
      <c r="W5">
        <v>11</v>
      </c>
      <c r="X5" t="s">
        <v>764</v>
      </c>
      <c r="Y5" t="s">
        <v>88</v>
      </c>
      <c r="Z5" t="s">
        <v>765</v>
      </c>
      <c r="AA5" t="s">
        <v>490</v>
      </c>
      <c r="AB5" s="3">
        <v>0.101949558766239</v>
      </c>
      <c r="AC5" s="2">
        <v>0.404088822642659</v>
      </c>
      <c r="AD5" s="6">
        <v>0</v>
      </c>
      <c r="AE5" s="6">
        <v>0</v>
      </c>
      <c r="AF5" t="str">
        <f t="shared" si="0"/>
        <v>normal</v>
      </c>
      <c r="AG5">
        <f t="shared" si="1"/>
        <v>1</v>
      </c>
      <c r="AH5" s="9" t="s">
        <v>58</v>
      </c>
    </row>
    <row r="6" spans="1:34" x14ac:dyDescent="0.2">
      <c r="A6" s="2">
        <v>18330</v>
      </c>
      <c r="B6" s="6">
        <v>0</v>
      </c>
      <c r="C6" s="4">
        <v>3</v>
      </c>
      <c r="D6" s="6">
        <v>0</v>
      </c>
      <c r="E6" s="4">
        <v>45</v>
      </c>
      <c r="F6">
        <v>2</v>
      </c>
      <c r="G6" s="6">
        <v>0</v>
      </c>
      <c r="H6" s="4">
        <v>899</v>
      </c>
      <c r="I6">
        <v>1558</v>
      </c>
      <c r="J6" s="1">
        <v>72014</v>
      </c>
      <c r="K6" t="s">
        <v>48</v>
      </c>
      <c r="L6" t="s">
        <v>748</v>
      </c>
      <c r="M6" t="s">
        <v>135</v>
      </c>
      <c r="N6" t="s">
        <v>766</v>
      </c>
      <c r="O6" t="s">
        <v>340</v>
      </c>
      <c r="P6" t="s">
        <v>48</v>
      </c>
      <c r="Q6" t="s">
        <v>767</v>
      </c>
      <c r="R6" t="s">
        <v>768</v>
      </c>
      <c r="S6" t="s">
        <v>769</v>
      </c>
      <c r="T6">
        <v>1674654877.6900101</v>
      </c>
      <c r="U6">
        <v>1674664033.5132501</v>
      </c>
      <c r="V6" s="6">
        <v>2.5432842334969901</v>
      </c>
      <c r="W6" s="6">
        <v>5</v>
      </c>
      <c r="X6" t="s">
        <v>498</v>
      </c>
      <c r="Y6" t="s">
        <v>88</v>
      </c>
      <c r="Z6" t="s">
        <v>180</v>
      </c>
      <c r="AA6" t="s">
        <v>235</v>
      </c>
      <c r="AB6" s="2">
        <v>0.12191816797100601</v>
      </c>
      <c r="AC6" s="6">
        <v>0.29085561216450401</v>
      </c>
      <c r="AD6" s="8">
        <v>7.3533273806397398E-5</v>
      </c>
      <c r="AE6" s="4">
        <v>2.40558852880928E-3</v>
      </c>
      <c r="AF6" t="str">
        <f t="shared" si="0"/>
        <v>normal</v>
      </c>
      <c r="AG6">
        <f t="shared" si="1"/>
        <v>1</v>
      </c>
      <c r="AH6" s="9" t="s">
        <v>58</v>
      </c>
    </row>
    <row r="7" spans="1:34" x14ac:dyDescent="0.2">
      <c r="A7">
        <v>6599</v>
      </c>
      <c r="B7" s="6">
        <v>0</v>
      </c>
      <c r="C7" s="4">
        <v>3</v>
      </c>
      <c r="D7" s="6">
        <v>0</v>
      </c>
      <c r="E7" s="1">
        <v>138</v>
      </c>
      <c r="F7" s="1">
        <v>7</v>
      </c>
      <c r="G7" s="6">
        <v>0</v>
      </c>
      <c r="H7">
        <v>1273</v>
      </c>
      <c r="I7">
        <v>1722</v>
      </c>
      <c r="J7" s="4">
        <v>29365</v>
      </c>
      <c r="K7" t="s">
        <v>48</v>
      </c>
      <c r="L7" t="s">
        <v>748</v>
      </c>
      <c r="M7" t="s">
        <v>135</v>
      </c>
      <c r="N7" t="s">
        <v>770</v>
      </c>
      <c r="O7" t="s">
        <v>771</v>
      </c>
      <c r="P7" t="s">
        <v>48</v>
      </c>
      <c r="Q7" t="s">
        <v>772</v>
      </c>
      <c r="R7" t="s">
        <v>773</v>
      </c>
      <c r="S7" t="s">
        <v>774</v>
      </c>
      <c r="T7">
        <v>1674619527.9407401</v>
      </c>
      <c r="U7">
        <v>1674694012.4844601</v>
      </c>
      <c r="V7">
        <v>20.690151032984701</v>
      </c>
      <c r="W7">
        <v>14</v>
      </c>
      <c r="X7" t="s">
        <v>775</v>
      </c>
      <c r="Y7" t="s">
        <v>56</v>
      </c>
      <c r="Z7" t="s">
        <v>67</v>
      </c>
      <c r="AA7" t="s">
        <v>57</v>
      </c>
      <c r="AB7">
        <v>5.9141475088985998E-2</v>
      </c>
      <c r="AC7" s="4">
        <v>0.29764427903580698</v>
      </c>
      <c r="AD7" s="1">
        <v>6.08451389804382E-4</v>
      </c>
      <c r="AE7" s="1">
        <v>1.23819857825191E-2</v>
      </c>
      <c r="AF7" t="str">
        <f t="shared" si="0"/>
        <v>normal</v>
      </c>
      <c r="AG7">
        <f t="shared" si="1"/>
        <v>2</v>
      </c>
      <c r="AH7" s="9" t="s">
        <v>58</v>
      </c>
    </row>
    <row r="8" spans="1:34" x14ac:dyDescent="0.2">
      <c r="A8" s="1">
        <v>17790</v>
      </c>
      <c r="B8" s="3">
        <v>2</v>
      </c>
      <c r="C8" s="2">
        <v>10</v>
      </c>
      <c r="D8" s="6">
        <v>0</v>
      </c>
      <c r="E8">
        <v>109</v>
      </c>
      <c r="F8" s="3">
        <v>8</v>
      </c>
      <c r="G8" s="4">
        <v>1</v>
      </c>
      <c r="H8">
        <v>1980</v>
      </c>
      <c r="I8" s="3">
        <v>5395</v>
      </c>
      <c r="J8" s="3">
        <v>119340</v>
      </c>
      <c r="K8" t="s">
        <v>621</v>
      </c>
      <c r="L8" t="s">
        <v>776</v>
      </c>
      <c r="M8" t="s">
        <v>135</v>
      </c>
      <c r="N8" t="s">
        <v>777</v>
      </c>
      <c r="O8" t="s">
        <v>778</v>
      </c>
      <c r="P8" t="s">
        <v>596</v>
      </c>
      <c r="Q8" t="s">
        <v>779</v>
      </c>
      <c r="R8" t="s">
        <v>780</v>
      </c>
      <c r="S8" t="s">
        <v>781</v>
      </c>
      <c r="T8">
        <v>1674601614.2580099</v>
      </c>
      <c r="U8">
        <v>1674702857.00404</v>
      </c>
      <c r="V8" s="1">
        <v>28.122985010305399</v>
      </c>
      <c r="W8">
        <v>10</v>
      </c>
      <c r="X8" t="s">
        <v>782</v>
      </c>
      <c r="Y8" t="s">
        <v>42</v>
      </c>
      <c r="Z8" t="s">
        <v>43</v>
      </c>
      <c r="AA8" t="s">
        <v>270</v>
      </c>
      <c r="AB8" s="1">
        <v>8.6173731189953195E-2</v>
      </c>
      <c r="AC8">
        <v>0.29891660420674099</v>
      </c>
      <c r="AD8">
        <v>2.6731100849629601E-4</v>
      </c>
      <c r="AE8">
        <v>7.6052602613358201E-3</v>
      </c>
      <c r="AF8" t="str">
        <f t="shared" si="0"/>
        <v>suspicious</v>
      </c>
      <c r="AG8">
        <f t="shared" si="1"/>
        <v>6</v>
      </c>
      <c r="AH8" s="9" t="s">
        <v>45</v>
      </c>
    </row>
    <row r="9" spans="1:34" x14ac:dyDescent="0.2">
      <c r="A9">
        <f>AVERAGE(A2:A8)</f>
        <v>11284.428571428571</v>
      </c>
      <c r="B9">
        <f t="shared" ref="B9:J9" si="2">AVERAGE(B2:B8)</f>
        <v>1.8571428571428572</v>
      </c>
      <c r="C9">
        <f t="shared" si="2"/>
        <v>5.1428571428571432</v>
      </c>
      <c r="D9">
        <f t="shared" si="2"/>
        <v>0</v>
      </c>
      <c r="E9">
        <f>AVERAGE(E3:E8)</f>
        <v>128.5</v>
      </c>
      <c r="F9">
        <f>AVERAGE(F3:F8)</f>
        <v>3.6666666666666665</v>
      </c>
      <c r="G9">
        <f>AVERAGE(G2:G3,G5:G8)</f>
        <v>0.83333333333333337</v>
      </c>
      <c r="H9">
        <f t="shared" si="2"/>
        <v>2152.7142857142858</v>
      </c>
      <c r="I9">
        <f t="shared" si="2"/>
        <v>2792.1428571428573</v>
      </c>
      <c r="J9">
        <f t="shared" si="2"/>
        <v>64803.428571428572</v>
      </c>
      <c r="T9">
        <f>AVERAGE(T2:T8)</f>
        <v>1674608855.0164273</v>
      </c>
      <c r="U9">
        <f t="shared" ref="U9:W9" si="3">AVERAGE(U2:U8)</f>
        <v>1674693816.1655402</v>
      </c>
      <c r="V9">
        <f t="shared" si="3"/>
        <v>23.600319197702568</v>
      </c>
      <c r="W9">
        <f t="shared" si="3"/>
        <v>24.857142857142858</v>
      </c>
      <c r="AB9">
        <f>AVERAGE(AB2:AB8)</f>
        <v>7.157526117974386E-2</v>
      </c>
      <c r="AC9">
        <f t="shared" ref="AC9:AE9" si="4">AVERAGE(AC2:AC8)</f>
        <v>0.32876398915201993</v>
      </c>
      <c r="AD9">
        <f t="shared" si="4"/>
        <v>3.5205945456081585E-4</v>
      </c>
      <c r="AE9">
        <f t="shared" si="4"/>
        <v>9.5623209897250944E-3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E39D-288A-244D-A068-FEF11C1A260C}">
  <dimension ref="A1:AH9"/>
  <sheetViews>
    <sheetView topLeftCell="O1" workbookViewId="0">
      <selection activeCell="AF15" sqref="AF15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9" t="s">
        <v>31</v>
      </c>
    </row>
    <row r="2" spans="1:34" x14ac:dyDescent="0.2">
      <c r="A2" s="1">
        <v>18752</v>
      </c>
      <c r="B2" s="3">
        <v>3</v>
      </c>
      <c r="C2">
        <v>4</v>
      </c>
      <c r="D2" s="6">
        <v>0</v>
      </c>
      <c r="E2" s="1">
        <v>107</v>
      </c>
      <c r="F2" s="1">
        <v>6</v>
      </c>
      <c r="G2" s="3">
        <v>3</v>
      </c>
      <c r="H2" s="1">
        <v>1552</v>
      </c>
      <c r="I2">
        <v>3327</v>
      </c>
      <c r="J2">
        <v>60975</v>
      </c>
      <c r="K2" t="s">
        <v>783</v>
      </c>
      <c r="L2" t="s">
        <v>784</v>
      </c>
      <c r="M2" t="s">
        <v>48</v>
      </c>
      <c r="N2" t="s">
        <v>785</v>
      </c>
      <c r="O2" t="s">
        <v>786</v>
      </c>
      <c r="P2" t="s">
        <v>686</v>
      </c>
      <c r="Q2" t="s">
        <v>787</v>
      </c>
      <c r="R2" t="s">
        <v>788</v>
      </c>
      <c r="S2" t="s">
        <v>789</v>
      </c>
      <c r="T2">
        <v>1675258743.79884</v>
      </c>
      <c r="U2">
        <v>1675278602.3935499</v>
      </c>
      <c r="V2" s="4">
        <v>5.5162763083048896</v>
      </c>
      <c r="W2">
        <v>5</v>
      </c>
      <c r="X2" t="s">
        <v>790</v>
      </c>
      <c r="Y2" t="s">
        <v>56</v>
      </c>
      <c r="Z2" t="s">
        <v>528</v>
      </c>
      <c r="AA2" t="s">
        <v>57</v>
      </c>
      <c r="AB2" s="1">
        <v>7.3500786104664206E-2</v>
      </c>
      <c r="AC2">
        <v>0.31983229767163202</v>
      </c>
      <c r="AD2" s="8">
        <v>9.3583888597739005E-6</v>
      </c>
      <c r="AE2">
        <v>4.8570038182226497E-3</v>
      </c>
      <c r="AF2" t="str">
        <f>IF(COUNTIF(B2, "&gt;"&amp;B$9) + COUNTIF(C2, "&gt;"&amp;C$9) + COUNTIF(D2, "&gt;"&amp;D$9) + COUNTIF(E2, "&gt;"&amp;E$9) + COUNTIF(F2, "&gt;"&amp;F$9) + COUNTIF(G2, "&gt;"&amp;G$9) + COUNTIF(H2, "&gt;"&amp;H$9) + COUNTIF(I2, "&gt;"&amp;I$9) + COUNTIF(J2, "&gt;"&amp;J$9) &gt;= 5, "suspicious", "normal")</f>
        <v>suspicious</v>
      </c>
      <c r="AG2">
        <f>COUNTIF(B2, "&gt;"&amp;B$9) + COUNTIF(C2, "&gt;"&amp;C$9) + COUNTIF(D2, "&gt;"&amp;D$9) + COUNTIF(E2, "&gt;"&amp;E$9) + COUNTIF(F2, "&gt;"&amp;F$9) + COUNTIF(G2, "&gt;"&amp;G$9) + COUNTIF(H2, "&gt;"&amp;H$9) + COUNTIF(I2, "&gt;"&amp;I$9) + COUNTIF(J2, "&gt;"&amp;J$9)</f>
        <v>5</v>
      </c>
      <c r="AH2" s="9" t="s">
        <v>127</v>
      </c>
    </row>
    <row r="3" spans="1:34" x14ac:dyDescent="0.2">
      <c r="A3">
        <v>6717</v>
      </c>
      <c r="B3" s="3">
        <v>3</v>
      </c>
      <c r="C3" s="6"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872</v>
      </c>
      <c r="J3">
        <v>31877</v>
      </c>
      <c r="K3" t="s">
        <v>783</v>
      </c>
      <c r="L3" t="s">
        <v>791</v>
      </c>
      <c r="M3" t="s">
        <v>48</v>
      </c>
      <c r="N3" t="s">
        <v>48</v>
      </c>
      <c r="O3" t="s">
        <v>48</v>
      </c>
      <c r="P3" t="s">
        <v>48</v>
      </c>
      <c r="Q3" t="s">
        <v>48</v>
      </c>
      <c r="R3" t="s">
        <v>792</v>
      </c>
      <c r="S3" t="s">
        <v>793</v>
      </c>
      <c r="T3">
        <v>1675223258.5265701</v>
      </c>
      <c r="U3">
        <v>1675279784.7114699</v>
      </c>
      <c r="V3">
        <v>15.701718028881899</v>
      </c>
      <c r="W3" s="4">
        <v>8</v>
      </c>
      <c r="X3" t="s">
        <v>794</v>
      </c>
      <c r="Y3" t="s">
        <v>88</v>
      </c>
      <c r="Z3" t="s">
        <v>795</v>
      </c>
      <c r="AA3" t="s">
        <v>490</v>
      </c>
      <c r="AB3" s="3">
        <v>9.4151617318155995E-2</v>
      </c>
      <c r="AC3" s="2">
        <v>0.38017825549954898</v>
      </c>
      <c r="AD3" s="6">
        <v>0</v>
      </c>
      <c r="AE3" s="6">
        <v>0</v>
      </c>
      <c r="AF3" t="str">
        <f t="shared" ref="AF3:AF8" si="0">IF(COUNTIF(B3, "&gt;"&amp;B$9) + COUNTIF(C3, "&gt;"&amp;C$9) + COUNTIF(D3, "&gt;"&amp;D$9) + COUNTIF(E3, "&gt;"&amp;E$9) + COUNTIF(F3, "&gt;"&amp;F$9) + COUNTIF(G3, "&gt;"&amp;G$9) + COUNTIF(H3, "&gt;"&amp;H$9) + COUNTIF(I3, "&gt;"&amp;I$9) + COUNTIF(J3, "&gt;"&amp;J$9) &gt;= 5, "suspicious", "normal")</f>
        <v>normal</v>
      </c>
      <c r="AG3">
        <f t="shared" ref="AG3:AG8" si="1">COUNTIF(B3, "&gt;"&amp;B$9) + COUNTIF(C3, "&gt;"&amp;C$9) + COUNTIF(D3, "&gt;"&amp;D$9) + COUNTIF(E3, "&gt;"&amp;E$9) + COUNTIF(F3, "&gt;"&amp;F$9) + COUNTIF(G3, "&gt;"&amp;G$9) + COUNTIF(H3, "&gt;"&amp;H$9) + COUNTIF(I3, "&gt;"&amp;I$9) + COUNTIF(J3, "&gt;"&amp;J$9)</f>
        <v>1</v>
      </c>
      <c r="AH3" s="9" t="s">
        <v>58</v>
      </c>
    </row>
    <row r="4" spans="1:34" x14ac:dyDescent="0.2">
      <c r="A4" s="3">
        <v>22263</v>
      </c>
      <c r="B4" s="6">
        <v>0</v>
      </c>
      <c r="C4">
        <v>4</v>
      </c>
      <c r="D4" s="6">
        <v>0</v>
      </c>
      <c r="E4" s="4">
        <v>64</v>
      </c>
      <c r="F4" s="1">
        <v>6</v>
      </c>
      <c r="G4" s="4">
        <v>1</v>
      </c>
      <c r="H4" s="4">
        <v>1197</v>
      </c>
      <c r="I4">
        <v>2565</v>
      </c>
      <c r="J4" s="1">
        <v>91584</v>
      </c>
      <c r="K4" t="s">
        <v>48</v>
      </c>
      <c r="L4" t="s">
        <v>784</v>
      </c>
      <c r="M4" t="s">
        <v>48</v>
      </c>
      <c r="N4" t="s">
        <v>796</v>
      </c>
      <c r="O4" t="s">
        <v>786</v>
      </c>
      <c r="P4" t="s">
        <v>692</v>
      </c>
      <c r="Q4" t="s">
        <v>797</v>
      </c>
      <c r="R4" t="s">
        <v>798</v>
      </c>
      <c r="S4" t="s">
        <v>799</v>
      </c>
      <c r="T4">
        <v>1675258330.1359601</v>
      </c>
      <c r="U4">
        <v>1675275107.72874</v>
      </c>
      <c r="V4" s="6">
        <v>4.6604424381260303</v>
      </c>
      <c r="W4" s="6">
        <v>5</v>
      </c>
      <c r="X4" t="s">
        <v>97</v>
      </c>
      <c r="Y4" t="s">
        <v>88</v>
      </c>
      <c r="Z4" t="s">
        <v>180</v>
      </c>
      <c r="AA4" t="s">
        <v>235</v>
      </c>
      <c r="AB4" s="2">
        <v>0.11444639438417301</v>
      </c>
      <c r="AC4" s="6">
        <v>0.29323548181238002</v>
      </c>
      <c r="AD4" s="5">
        <v>2.3931078493937399E-5</v>
      </c>
      <c r="AE4" s="4">
        <v>2.3292916400765701E-3</v>
      </c>
      <c r="AF4" t="str">
        <f t="shared" si="0"/>
        <v>normal</v>
      </c>
      <c r="AG4">
        <f t="shared" si="1"/>
        <v>2</v>
      </c>
      <c r="AH4" s="9" t="s">
        <v>58</v>
      </c>
    </row>
    <row r="5" spans="1:34" x14ac:dyDescent="0.2">
      <c r="A5" s="4">
        <v>5498</v>
      </c>
      <c r="B5" s="6">
        <v>0</v>
      </c>
      <c r="C5" s="4">
        <v>2</v>
      </c>
      <c r="D5" s="6">
        <v>0</v>
      </c>
      <c r="E5" s="1">
        <v>108</v>
      </c>
      <c r="F5">
        <v>5</v>
      </c>
      <c r="G5" s="2">
        <v>4</v>
      </c>
      <c r="H5" s="1">
        <v>1400</v>
      </c>
      <c r="I5">
        <v>1769</v>
      </c>
      <c r="J5" s="4">
        <v>28547</v>
      </c>
      <c r="K5" t="s">
        <v>48</v>
      </c>
      <c r="L5" t="s">
        <v>800</v>
      </c>
      <c r="M5" t="s">
        <v>48</v>
      </c>
      <c r="N5" t="s">
        <v>801</v>
      </c>
      <c r="O5" t="s">
        <v>802</v>
      </c>
      <c r="P5" t="s">
        <v>729</v>
      </c>
      <c r="Q5" t="s">
        <v>803</v>
      </c>
      <c r="R5" t="s">
        <v>804</v>
      </c>
      <c r="S5" t="s">
        <v>805</v>
      </c>
      <c r="T5">
        <v>1675210943.3470299</v>
      </c>
      <c r="U5">
        <v>1675310526.96435</v>
      </c>
      <c r="V5" s="1">
        <v>27.662115920940899</v>
      </c>
      <c r="W5">
        <v>17</v>
      </c>
      <c r="X5" t="s">
        <v>806</v>
      </c>
      <c r="Y5" t="s">
        <v>56</v>
      </c>
      <c r="Z5" t="s">
        <v>807</v>
      </c>
      <c r="AA5" t="s">
        <v>476</v>
      </c>
      <c r="AB5">
        <v>5.4892021754052403E-2</v>
      </c>
      <c r="AC5">
        <v>0.29985743703468998</v>
      </c>
      <c r="AD5" s="1">
        <v>4.9633032367073205E-4</v>
      </c>
      <c r="AE5" s="1">
        <v>1.1162152172765101E-2</v>
      </c>
      <c r="AF5" t="str">
        <f t="shared" si="0"/>
        <v>normal</v>
      </c>
      <c r="AG5">
        <f t="shared" si="1"/>
        <v>3</v>
      </c>
      <c r="AH5" s="9" t="s">
        <v>69</v>
      </c>
    </row>
    <row r="6" spans="1:34" x14ac:dyDescent="0.2">
      <c r="A6" s="2">
        <v>24308</v>
      </c>
      <c r="B6" s="4">
        <v>1</v>
      </c>
      <c r="C6" s="2">
        <v>13</v>
      </c>
      <c r="D6" s="2">
        <v>1</v>
      </c>
      <c r="E6" s="3">
        <v>163</v>
      </c>
      <c r="F6" s="3">
        <v>15</v>
      </c>
      <c r="G6" s="3">
        <v>3</v>
      </c>
      <c r="H6" s="3">
        <v>2472</v>
      </c>
      <c r="I6" s="3">
        <v>6651</v>
      </c>
      <c r="J6" s="2">
        <v>161238</v>
      </c>
      <c r="K6" t="s">
        <v>439</v>
      </c>
      <c r="L6" t="s">
        <v>808</v>
      </c>
      <c r="M6" t="s">
        <v>34</v>
      </c>
      <c r="N6" t="s">
        <v>809</v>
      </c>
      <c r="O6" t="s">
        <v>810</v>
      </c>
      <c r="P6" t="s">
        <v>686</v>
      </c>
      <c r="Q6" t="s">
        <v>811</v>
      </c>
      <c r="R6" t="s">
        <v>812</v>
      </c>
      <c r="S6" t="s">
        <v>813</v>
      </c>
      <c r="T6">
        <v>1675218336.4207599</v>
      </c>
      <c r="U6">
        <v>1675318753.4085801</v>
      </c>
      <c r="V6" s="1">
        <v>27.893607728594102</v>
      </c>
      <c r="W6">
        <v>11</v>
      </c>
      <c r="X6" t="s">
        <v>814</v>
      </c>
      <c r="Y6" t="s">
        <v>88</v>
      </c>
      <c r="Z6" t="s">
        <v>43</v>
      </c>
      <c r="AA6" t="s">
        <v>235</v>
      </c>
      <c r="AB6" s="1">
        <v>8.9478115414714801E-2</v>
      </c>
      <c r="AC6">
        <v>0.316109027924589</v>
      </c>
      <c r="AD6">
        <v>2.4108093272358401E-4</v>
      </c>
      <c r="AE6">
        <v>4.2615691030676601E-3</v>
      </c>
      <c r="AF6" t="str">
        <f t="shared" si="0"/>
        <v>suspicious</v>
      </c>
      <c r="AG6">
        <f t="shared" si="1"/>
        <v>8</v>
      </c>
      <c r="AH6" s="9" t="s">
        <v>45</v>
      </c>
    </row>
    <row r="7" spans="1:34" x14ac:dyDescent="0.2">
      <c r="A7" s="6">
        <v>4320</v>
      </c>
      <c r="B7" s="6">
        <v>0</v>
      </c>
      <c r="C7">
        <v>3</v>
      </c>
      <c r="D7" s="6">
        <v>0</v>
      </c>
      <c r="E7" s="1">
        <v>115</v>
      </c>
      <c r="F7" s="4">
        <v>2</v>
      </c>
      <c r="G7" s="4">
        <v>1</v>
      </c>
      <c r="H7" s="1">
        <v>1350</v>
      </c>
      <c r="I7" s="4">
        <v>1241</v>
      </c>
      <c r="J7" s="6">
        <v>21839</v>
      </c>
      <c r="K7" t="s">
        <v>48</v>
      </c>
      <c r="L7" t="s">
        <v>815</v>
      </c>
      <c r="M7" t="s">
        <v>48</v>
      </c>
      <c r="N7" t="s">
        <v>816</v>
      </c>
      <c r="O7" t="s">
        <v>817</v>
      </c>
      <c r="P7" t="s">
        <v>692</v>
      </c>
      <c r="Q7" t="s">
        <v>818</v>
      </c>
      <c r="R7" t="s">
        <v>819</v>
      </c>
      <c r="S7" t="s">
        <v>820</v>
      </c>
      <c r="T7">
        <v>1675207835.17222</v>
      </c>
      <c r="U7">
        <v>1675320302.78055</v>
      </c>
      <c r="V7" s="3">
        <v>31.2410023148148</v>
      </c>
      <c r="W7" s="3">
        <v>20</v>
      </c>
      <c r="X7" t="s">
        <v>821</v>
      </c>
      <c r="Y7" t="s">
        <v>56</v>
      </c>
      <c r="Z7" t="s">
        <v>67</v>
      </c>
      <c r="AA7" t="s">
        <v>476</v>
      </c>
      <c r="AB7" s="4">
        <v>4.8958742632612899E-2</v>
      </c>
      <c r="AC7" s="4">
        <v>0.29642436149312301</v>
      </c>
      <c r="AD7" s="2">
        <v>9.4302554027504899E-4</v>
      </c>
      <c r="AE7" s="3">
        <v>1.3213584058377701E-2</v>
      </c>
      <c r="AF7" t="str">
        <f t="shared" si="0"/>
        <v>normal</v>
      </c>
      <c r="AG7">
        <f t="shared" si="1"/>
        <v>2</v>
      </c>
      <c r="AH7" s="9" t="s">
        <v>69</v>
      </c>
    </row>
    <row r="8" spans="1:34" x14ac:dyDescent="0.2">
      <c r="A8">
        <v>10001</v>
      </c>
      <c r="B8" s="2">
        <v>8</v>
      </c>
      <c r="C8" s="3">
        <v>12</v>
      </c>
      <c r="D8" s="6">
        <v>0</v>
      </c>
      <c r="E8" s="2">
        <v>1344</v>
      </c>
      <c r="F8" s="2">
        <v>64</v>
      </c>
      <c r="G8" s="6">
        <v>0</v>
      </c>
      <c r="H8" s="2">
        <v>8788</v>
      </c>
      <c r="I8" s="2">
        <v>8216</v>
      </c>
      <c r="J8" s="3">
        <v>152799</v>
      </c>
      <c r="K8" t="s">
        <v>399</v>
      </c>
      <c r="L8" t="s">
        <v>822</v>
      </c>
      <c r="M8" t="s">
        <v>48</v>
      </c>
      <c r="N8" t="s">
        <v>823</v>
      </c>
      <c r="O8" t="s">
        <v>824</v>
      </c>
      <c r="P8" t="s">
        <v>48</v>
      </c>
      <c r="Q8" t="s">
        <v>825</v>
      </c>
      <c r="R8" t="s">
        <v>826</v>
      </c>
      <c r="S8" t="s">
        <v>827</v>
      </c>
      <c r="T8">
        <v>1675151891.8951099</v>
      </c>
      <c r="U8">
        <v>1675380879.2235701</v>
      </c>
      <c r="V8" s="2">
        <v>63.607591240875898</v>
      </c>
      <c r="W8" s="2">
        <v>85</v>
      </c>
      <c r="X8" t="s">
        <v>828</v>
      </c>
      <c r="Y8" t="s">
        <v>56</v>
      </c>
      <c r="Z8" t="s">
        <v>67</v>
      </c>
      <c r="AA8" t="s">
        <v>829</v>
      </c>
      <c r="AB8" s="6">
        <v>2.8625463754707599E-2</v>
      </c>
      <c r="AC8" s="3">
        <v>0.34294251777920998</v>
      </c>
      <c r="AD8" s="3">
        <v>6.7635762146401603E-4</v>
      </c>
      <c r="AE8" s="2">
        <v>1.45060603511919E-2</v>
      </c>
      <c r="AF8" t="str">
        <f t="shared" si="0"/>
        <v>suspicious</v>
      </c>
      <c r="AG8">
        <f t="shared" si="1"/>
        <v>7</v>
      </c>
      <c r="AH8" s="9" t="s">
        <v>118</v>
      </c>
    </row>
    <row r="9" spans="1:34" x14ac:dyDescent="0.2">
      <c r="A9">
        <f>AVERAGE(A2:A8)</f>
        <v>13122.714285714286</v>
      </c>
      <c r="B9">
        <f t="shared" ref="B9:J9" si="2">AVERAGE(B2:B8)</f>
        <v>2.1428571428571428</v>
      </c>
      <c r="C9">
        <f t="shared" si="2"/>
        <v>5.5714285714285712</v>
      </c>
      <c r="D9">
        <f t="shared" si="2"/>
        <v>0.14285714285714285</v>
      </c>
      <c r="E9">
        <f>AVERAGE(E2:E7)</f>
        <v>92.833333333333329</v>
      </c>
      <c r="F9">
        <f>AVERAGE(F2:F7)</f>
        <v>5.666666666666667</v>
      </c>
      <c r="G9">
        <f t="shared" si="2"/>
        <v>1.7142857142857142</v>
      </c>
      <c r="H9">
        <f>AVERAGE(H2:H7)</f>
        <v>1328.5</v>
      </c>
      <c r="I9">
        <f t="shared" si="2"/>
        <v>3520.1428571428573</v>
      </c>
      <c r="J9">
        <f t="shared" si="2"/>
        <v>78408.428571428565</v>
      </c>
      <c r="T9">
        <f>AVERAGE(T2:T8)</f>
        <v>1675218477.0423558</v>
      </c>
      <c r="U9">
        <f t="shared" ref="U9:W9" si="3">AVERAGE(U2:U8)</f>
        <v>1675309136.7444015</v>
      </c>
      <c r="V9">
        <f t="shared" si="3"/>
        <v>25.183250568648361</v>
      </c>
      <c r="W9">
        <f t="shared" si="3"/>
        <v>21.571428571428573</v>
      </c>
      <c r="AB9">
        <f>AVERAGE(AB2:AB8)</f>
        <v>7.2007591623297271E-2</v>
      </c>
      <c r="AC9">
        <f t="shared" ref="AC9:AE9" si="4">AVERAGE(AC2:AC8)</f>
        <v>0.32122562560216755</v>
      </c>
      <c r="AD9">
        <f t="shared" si="4"/>
        <v>3.4144055506958463E-4</v>
      </c>
      <c r="AE9">
        <f t="shared" si="4"/>
        <v>7.1899515919573677E-3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23D2-76E0-2440-9724-75A78D9F04B9}">
  <dimension ref="A1:AH8"/>
  <sheetViews>
    <sheetView topLeftCell="O1" workbookViewId="0">
      <selection activeCell="AF19" sqref="AF19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9" t="s">
        <v>31</v>
      </c>
    </row>
    <row r="2" spans="1:34" x14ac:dyDescent="0.2">
      <c r="A2">
        <v>10418</v>
      </c>
      <c r="B2" s="4">
        <v>1</v>
      </c>
      <c r="C2">
        <v>7</v>
      </c>
      <c r="D2" s="6">
        <v>0</v>
      </c>
      <c r="E2">
        <v>154</v>
      </c>
      <c r="F2" s="4">
        <v>21</v>
      </c>
      <c r="G2" s="6">
        <v>0</v>
      </c>
      <c r="H2" s="4">
        <v>1455</v>
      </c>
      <c r="I2">
        <v>3472</v>
      </c>
      <c r="J2">
        <v>51684</v>
      </c>
      <c r="K2" t="s">
        <v>439</v>
      </c>
      <c r="L2" t="s">
        <v>830</v>
      </c>
      <c r="M2" t="s">
        <v>48</v>
      </c>
      <c r="N2" t="s">
        <v>831</v>
      </c>
      <c r="O2" t="s">
        <v>832</v>
      </c>
      <c r="P2" t="s">
        <v>48</v>
      </c>
      <c r="Q2" t="s">
        <v>833</v>
      </c>
      <c r="R2" t="s">
        <v>834</v>
      </c>
      <c r="S2" t="s">
        <v>835</v>
      </c>
      <c r="T2">
        <v>1675810343.66922</v>
      </c>
      <c r="U2">
        <v>1675888251.9967301</v>
      </c>
      <c r="V2">
        <v>21.6412020861329</v>
      </c>
      <c r="W2">
        <v>13</v>
      </c>
      <c r="X2" t="s">
        <v>836</v>
      </c>
      <c r="Y2" t="s">
        <v>56</v>
      </c>
      <c r="Z2" t="s">
        <v>67</v>
      </c>
      <c r="AA2" t="s">
        <v>57</v>
      </c>
      <c r="AB2">
        <v>5.9507816767298001E-2</v>
      </c>
      <c r="AC2" s="6">
        <v>0.30973294557049802</v>
      </c>
      <c r="AD2" s="2">
        <v>8.41465034913417E-4</v>
      </c>
      <c r="AE2" s="1">
        <v>9.3299281064084198E-3</v>
      </c>
      <c r="AF2" t="str">
        <f>IF(COUNTIF(B2, "&gt;"&amp;B$8) + COUNTIF(C2, "&gt;"&amp;C$8) + COUNTIF(D2, "&gt;"&amp;D$8) + COUNTIF(E2, "&gt;"&amp;E$8) + COUNTIF(F2, "&gt;"&amp;F$8) + COUNTIF(G2, "&gt;"&amp;G$8) + COUNTIF(H2, "&gt;"&amp;H$8) + COUNTIF(I2, "&gt;"&amp;I$8) + COUNTIF(J2, "&gt;"&amp;J$8) &gt;= 5, "suspicious", "normal")</f>
        <v>normal</v>
      </c>
      <c r="AG2">
        <f>COUNTIF(B2, "&gt;"&amp;B$8) + COUNTIF(C2, "&gt;"&amp;C$8) + COUNTIF(D2, "&gt;"&amp;D$8) + COUNTIF(E2, "&gt;"&amp;E$8) + COUNTIF(F2, "&gt;"&amp;F$8) + COUNTIF(G2, "&gt;"&amp;G$8) + COUNTIF(H2, "&gt;"&amp;H$8) + COUNTIF(I2, "&gt;"&amp;I$8) + COUNTIF(J2, "&gt;"&amp;J$8)</f>
        <v>0</v>
      </c>
      <c r="AH2" s="9" t="s">
        <v>58</v>
      </c>
    </row>
    <row r="3" spans="1:34" x14ac:dyDescent="0.2">
      <c r="A3" s="4">
        <v>8598</v>
      </c>
      <c r="B3">
        <v>2</v>
      </c>
      <c r="C3" s="4">
        <v>5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1241</v>
      </c>
      <c r="J3" s="6">
        <v>38548</v>
      </c>
      <c r="K3" t="s">
        <v>408</v>
      </c>
      <c r="L3" t="s">
        <v>837</v>
      </c>
      <c r="M3" t="s">
        <v>48</v>
      </c>
      <c r="N3" t="s">
        <v>48</v>
      </c>
      <c r="O3" t="s">
        <v>48</v>
      </c>
      <c r="P3" t="s">
        <v>48</v>
      </c>
      <c r="Q3" t="s">
        <v>48</v>
      </c>
      <c r="R3" t="s">
        <v>838</v>
      </c>
      <c r="S3" t="s">
        <v>839</v>
      </c>
      <c r="T3">
        <v>1675810805.8039</v>
      </c>
      <c r="U3">
        <v>1675864755.24563</v>
      </c>
      <c r="V3" s="4">
        <v>14.985956036287501</v>
      </c>
      <c r="W3" s="4">
        <v>8</v>
      </c>
      <c r="X3" t="s">
        <v>794</v>
      </c>
      <c r="Y3" t="s">
        <v>88</v>
      </c>
      <c r="Z3" t="s">
        <v>840</v>
      </c>
      <c r="AA3" t="s">
        <v>490</v>
      </c>
      <c r="AB3" s="3">
        <v>9.8378012111972196E-2</v>
      </c>
      <c r="AC3" s="2">
        <v>0.37678397492906401</v>
      </c>
      <c r="AD3" s="6">
        <v>0</v>
      </c>
      <c r="AE3" s="6">
        <v>0</v>
      </c>
      <c r="AF3" t="str">
        <f t="shared" ref="AF3:AF7" si="0">IF(COUNTIF(B3, "&gt;"&amp;B$8) + COUNTIF(C3, "&gt;"&amp;C$8) + COUNTIF(D3, "&gt;"&amp;D$8) + COUNTIF(E3, "&gt;"&amp;E$8) + COUNTIF(F3, "&gt;"&amp;F$8) + COUNTIF(G3, "&gt;"&amp;G$8) + COUNTIF(H3, "&gt;"&amp;H$8) + COUNTIF(I3, "&gt;"&amp;I$8) + COUNTIF(J3, "&gt;"&amp;J$8) &gt;= 5, "suspicious", "normal")</f>
        <v>normal</v>
      </c>
      <c r="AG3">
        <f t="shared" ref="AG3:AG7" si="1">COUNTIF(B3, "&gt;"&amp;B$8) + COUNTIF(C3, "&gt;"&amp;C$8) + COUNTIF(D3, "&gt;"&amp;D$8) + COUNTIF(E3, "&gt;"&amp;E$8) + COUNTIF(F3, "&gt;"&amp;F$8) + COUNTIF(G3, "&gt;"&amp;G$8) + COUNTIF(H3, "&gt;"&amp;H$8) + COUNTIF(I3, "&gt;"&amp;I$8) + COUNTIF(J3, "&gt;"&amp;J$8)</f>
        <v>0</v>
      </c>
      <c r="AH3" s="9" t="s">
        <v>58</v>
      </c>
    </row>
    <row r="4" spans="1:34" x14ac:dyDescent="0.2">
      <c r="A4" s="3">
        <v>22417</v>
      </c>
      <c r="B4">
        <v>2</v>
      </c>
      <c r="C4" s="3">
        <v>16</v>
      </c>
      <c r="D4" s="2">
        <v>1</v>
      </c>
      <c r="E4" s="1">
        <v>368</v>
      </c>
      <c r="F4" s="3">
        <v>41</v>
      </c>
      <c r="G4" s="2">
        <v>6</v>
      </c>
      <c r="H4" s="1">
        <v>2806</v>
      </c>
      <c r="I4" s="3">
        <v>8743</v>
      </c>
      <c r="J4" s="3">
        <v>126503</v>
      </c>
      <c r="K4" t="s">
        <v>408</v>
      </c>
      <c r="L4" t="s">
        <v>841</v>
      </c>
      <c r="M4" t="s">
        <v>238</v>
      </c>
      <c r="N4" t="s">
        <v>842</v>
      </c>
      <c r="O4" t="s">
        <v>843</v>
      </c>
      <c r="P4" t="s">
        <v>592</v>
      </c>
      <c r="Q4" t="s">
        <v>844</v>
      </c>
      <c r="R4" t="s">
        <v>845</v>
      </c>
      <c r="S4" t="s">
        <v>846</v>
      </c>
      <c r="T4">
        <v>1675818622.56318</v>
      </c>
      <c r="U4">
        <v>1675882544.4674499</v>
      </c>
      <c r="V4">
        <v>17.756084519189301</v>
      </c>
      <c r="W4">
        <v>14</v>
      </c>
      <c r="X4" t="s">
        <v>847</v>
      </c>
      <c r="Y4" t="s">
        <v>56</v>
      </c>
      <c r="Z4" t="s">
        <v>67</v>
      </c>
      <c r="AA4" t="s">
        <v>57</v>
      </c>
      <c r="AB4">
        <v>5.4710379600906099E-2</v>
      </c>
      <c r="AC4">
        <v>0.32797406726767298</v>
      </c>
      <c r="AD4" s="3">
        <v>7.9025415193333299E-4</v>
      </c>
      <c r="AE4" s="1">
        <v>9.7340717302846994E-3</v>
      </c>
      <c r="AF4" t="str">
        <f t="shared" si="0"/>
        <v>suspicious</v>
      </c>
      <c r="AG4">
        <f t="shared" si="1"/>
        <v>8</v>
      </c>
      <c r="AH4" s="9" t="s">
        <v>127</v>
      </c>
    </row>
    <row r="5" spans="1:34" x14ac:dyDescent="0.2">
      <c r="A5" s="2">
        <v>32449</v>
      </c>
      <c r="B5" s="6">
        <v>0</v>
      </c>
      <c r="C5" s="1">
        <v>13</v>
      </c>
      <c r="D5" s="2">
        <v>1</v>
      </c>
      <c r="E5" s="4">
        <v>96</v>
      </c>
      <c r="F5" s="4">
        <v>21</v>
      </c>
      <c r="G5" s="4">
        <v>2</v>
      </c>
      <c r="H5">
        <v>1731</v>
      </c>
      <c r="I5">
        <v>2307</v>
      </c>
      <c r="J5" s="1">
        <v>110936</v>
      </c>
      <c r="K5" t="s">
        <v>48</v>
      </c>
      <c r="L5" t="s">
        <v>848</v>
      </c>
      <c r="M5" t="s">
        <v>238</v>
      </c>
      <c r="N5" t="s">
        <v>849</v>
      </c>
      <c r="O5" t="s">
        <v>832</v>
      </c>
      <c r="P5" t="s">
        <v>408</v>
      </c>
      <c r="Q5" t="s">
        <v>850</v>
      </c>
      <c r="R5" t="s">
        <v>851</v>
      </c>
      <c r="S5" t="s">
        <v>852</v>
      </c>
      <c r="T5">
        <v>1675837179.0904801</v>
      </c>
      <c r="U5">
        <v>1675858686.3559101</v>
      </c>
      <c r="V5" s="6">
        <v>5.9742403977523697</v>
      </c>
      <c r="W5" s="6">
        <v>5</v>
      </c>
      <c r="X5" t="s">
        <v>97</v>
      </c>
      <c r="Y5" t="s">
        <v>88</v>
      </c>
      <c r="Z5" t="s">
        <v>180</v>
      </c>
      <c r="AA5" t="s">
        <v>853</v>
      </c>
      <c r="AB5" s="2">
        <v>0.11394182915137401</v>
      </c>
      <c r="AC5" s="4">
        <v>0.31448653203793298</v>
      </c>
      <c r="AD5" s="8">
        <v>6.1065346026783199E-6</v>
      </c>
      <c r="AE5" s="4">
        <v>1.69761661954457E-3</v>
      </c>
      <c r="AF5" t="str">
        <f t="shared" si="0"/>
        <v>normal</v>
      </c>
      <c r="AG5">
        <f t="shared" si="1"/>
        <v>3</v>
      </c>
      <c r="AH5" s="9" t="s">
        <v>58</v>
      </c>
    </row>
    <row r="6" spans="1:34" x14ac:dyDescent="0.2">
      <c r="A6" s="1">
        <v>18678</v>
      </c>
      <c r="B6" s="2">
        <v>7</v>
      </c>
      <c r="C6" s="2">
        <v>18</v>
      </c>
      <c r="D6" s="6">
        <v>0</v>
      </c>
      <c r="E6" s="3">
        <v>780</v>
      </c>
      <c r="F6" s="2">
        <v>70</v>
      </c>
      <c r="G6" s="3">
        <v>4</v>
      </c>
      <c r="H6" s="3">
        <v>4335</v>
      </c>
      <c r="I6" s="2">
        <v>12220</v>
      </c>
      <c r="J6" s="2">
        <v>218914</v>
      </c>
      <c r="K6" t="s">
        <v>854</v>
      </c>
      <c r="L6" t="s">
        <v>855</v>
      </c>
      <c r="M6" t="s">
        <v>48</v>
      </c>
      <c r="N6" t="s">
        <v>856</v>
      </c>
      <c r="O6" t="s">
        <v>857</v>
      </c>
      <c r="P6" t="s">
        <v>632</v>
      </c>
      <c r="Q6" t="s">
        <v>858</v>
      </c>
      <c r="R6" t="s">
        <v>859</v>
      </c>
      <c r="S6" t="s">
        <v>860</v>
      </c>
      <c r="T6">
        <v>1675756384.00032</v>
      </c>
      <c r="U6">
        <v>1675939397.7516799</v>
      </c>
      <c r="V6" s="2">
        <v>50.837153157011798</v>
      </c>
      <c r="W6" s="3">
        <v>33</v>
      </c>
      <c r="X6" t="s">
        <v>861</v>
      </c>
      <c r="Y6" t="s">
        <v>56</v>
      </c>
      <c r="Z6" t="s">
        <v>67</v>
      </c>
      <c r="AA6" t="s">
        <v>862</v>
      </c>
      <c r="AB6" s="4">
        <v>4.8570570609355997E-2</v>
      </c>
      <c r="AC6" s="3">
        <v>0.34561710536512202</v>
      </c>
      <c r="AD6">
        <v>2.6154005114560998E-4</v>
      </c>
      <c r="AE6" s="3">
        <v>1.31399659029266E-2</v>
      </c>
      <c r="AF6" t="str">
        <f t="shared" si="0"/>
        <v>suspicious</v>
      </c>
      <c r="AG6">
        <f t="shared" si="1"/>
        <v>8</v>
      </c>
      <c r="AH6" s="9" t="s">
        <v>546</v>
      </c>
    </row>
    <row r="7" spans="1:34" x14ac:dyDescent="0.2">
      <c r="A7" s="6">
        <v>4030</v>
      </c>
      <c r="B7" s="3">
        <v>3</v>
      </c>
      <c r="C7" s="6">
        <v>3</v>
      </c>
      <c r="D7" s="6">
        <v>0</v>
      </c>
      <c r="E7" s="2">
        <v>1603</v>
      </c>
      <c r="F7" s="1">
        <v>39</v>
      </c>
      <c r="G7" s="1">
        <v>3</v>
      </c>
      <c r="H7" s="2">
        <v>5120</v>
      </c>
      <c r="I7" s="4">
        <v>1657</v>
      </c>
      <c r="J7" s="4">
        <v>45856</v>
      </c>
      <c r="K7" t="s">
        <v>783</v>
      </c>
      <c r="L7" t="s">
        <v>863</v>
      </c>
      <c r="M7" t="s">
        <v>48</v>
      </c>
      <c r="N7" t="s">
        <v>864</v>
      </c>
      <c r="O7" t="s">
        <v>865</v>
      </c>
      <c r="P7" t="s">
        <v>783</v>
      </c>
      <c r="Q7" t="s">
        <v>866</v>
      </c>
      <c r="R7" t="s">
        <v>867</v>
      </c>
      <c r="S7" t="s">
        <v>868</v>
      </c>
      <c r="T7">
        <v>1675767395.30074</v>
      </c>
      <c r="U7">
        <v>1675939209.79106</v>
      </c>
      <c r="V7" s="3">
        <v>47.726247311827898</v>
      </c>
      <c r="W7" s="2">
        <v>115</v>
      </c>
      <c r="X7" t="s">
        <v>869</v>
      </c>
      <c r="Y7" t="s">
        <v>199</v>
      </c>
      <c r="Z7" t="s">
        <v>870</v>
      </c>
      <c r="AA7" t="s">
        <v>871</v>
      </c>
      <c r="AB7" s="6">
        <v>2.3015840592081602E-2</v>
      </c>
      <c r="AC7">
        <v>0.332033173429433</v>
      </c>
      <c r="AD7" s="1">
        <v>4.7519626035594502E-4</v>
      </c>
      <c r="AE7" s="2">
        <v>1.5883596268096701E-2</v>
      </c>
      <c r="AF7" t="str">
        <f t="shared" si="0"/>
        <v>suspicious</v>
      </c>
      <c r="AG7">
        <f t="shared" si="1"/>
        <v>5</v>
      </c>
      <c r="AH7" s="9" t="s">
        <v>127</v>
      </c>
    </row>
    <row r="8" spans="1:34" x14ac:dyDescent="0.2">
      <c r="A8">
        <f>AVERAGE(A2:A7)</f>
        <v>16098.333333333334</v>
      </c>
      <c r="B8">
        <f t="shared" ref="B8:J8" si="2">AVERAGE(B2:B7)</f>
        <v>2.5</v>
      </c>
      <c r="C8">
        <f t="shared" si="2"/>
        <v>10.333333333333334</v>
      </c>
      <c r="D8">
        <f t="shared" si="2"/>
        <v>0.33333333333333331</v>
      </c>
      <c r="E8">
        <f>AVERAGE(E2:E6)</f>
        <v>279.60000000000002</v>
      </c>
      <c r="F8">
        <f t="shared" si="2"/>
        <v>32</v>
      </c>
      <c r="G8">
        <f t="shared" si="2"/>
        <v>2.5</v>
      </c>
      <c r="H8">
        <f t="shared" si="2"/>
        <v>2574.5</v>
      </c>
      <c r="I8">
        <f t="shared" si="2"/>
        <v>4940</v>
      </c>
      <c r="J8">
        <f t="shared" si="2"/>
        <v>98740.166666666672</v>
      </c>
      <c r="T8">
        <f>AVERAGE(T2:T7)</f>
        <v>1675800121.7379732</v>
      </c>
      <c r="U8">
        <f t="shared" ref="U8:W8" si="3">AVERAGE(U2:U7)</f>
        <v>1675895474.2680767</v>
      </c>
      <c r="V8">
        <f t="shared" si="3"/>
        <v>26.486813918033629</v>
      </c>
      <c r="W8">
        <f t="shared" si="3"/>
        <v>31.333333333333332</v>
      </c>
      <c r="AB8">
        <f>AVERAGE(AB2:AB7)</f>
        <v>6.6354074805497987E-2</v>
      </c>
      <c r="AC8">
        <f t="shared" ref="AC8:AE8" si="4">AVERAGE(AC2:AC7)</f>
        <v>0.3344379664332871</v>
      </c>
      <c r="AD8">
        <f t="shared" si="4"/>
        <v>3.9576033882516388E-4</v>
      </c>
      <c r="AE8">
        <f t="shared" si="4"/>
        <v>8.2975297712101648E-3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DB9F-D00E-064F-8A46-198820DC0B21}">
  <dimension ref="A1:AH11"/>
  <sheetViews>
    <sheetView topLeftCell="O1" workbookViewId="0">
      <selection activeCell="AG28" sqref="AG28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9" t="s">
        <v>31</v>
      </c>
    </row>
    <row r="2" spans="1:34" x14ac:dyDescent="0.2">
      <c r="A2">
        <v>10043</v>
      </c>
      <c r="B2" s="6">
        <v>0</v>
      </c>
      <c r="C2">
        <v>5</v>
      </c>
      <c r="D2" s="6">
        <v>0</v>
      </c>
      <c r="E2" s="1">
        <v>135</v>
      </c>
      <c r="F2">
        <v>6</v>
      </c>
      <c r="G2">
        <v>2</v>
      </c>
      <c r="H2" s="1">
        <v>1373</v>
      </c>
      <c r="I2">
        <v>2032</v>
      </c>
      <c r="J2">
        <v>38315</v>
      </c>
      <c r="K2" t="s">
        <v>48</v>
      </c>
      <c r="L2" t="s">
        <v>872</v>
      </c>
      <c r="M2" t="s">
        <v>48</v>
      </c>
      <c r="N2" t="s">
        <v>873</v>
      </c>
      <c r="O2" t="s">
        <v>874</v>
      </c>
      <c r="P2" t="s">
        <v>601</v>
      </c>
      <c r="Q2" t="s">
        <v>875</v>
      </c>
      <c r="R2" t="s">
        <v>876</v>
      </c>
      <c r="S2" t="s">
        <v>877</v>
      </c>
      <c r="T2">
        <v>1676440323.41979</v>
      </c>
      <c r="U2">
        <v>1676505446.13412</v>
      </c>
      <c r="V2">
        <v>18.089642868996599</v>
      </c>
      <c r="W2">
        <v>12</v>
      </c>
      <c r="X2" t="s">
        <v>878</v>
      </c>
      <c r="Y2" t="s">
        <v>56</v>
      </c>
      <c r="Z2" t="s">
        <v>67</v>
      </c>
      <c r="AA2" t="s">
        <v>57</v>
      </c>
      <c r="AB2">
        <v>4.9462431557798101E-2</v>
      </c>
      <c r="AC2">
        <v>0.30527139154307398</v>
      </c>
      <c r="AD2">
        <v>6.7483627551724601E-4</v>
      </c>
      <c r="AE2" s="1">
        <v>1.15412340301529E-2</v>
      </c>
      <c r="AF2" t="str">
        <f>IF(COUNTIF(B2, "&gt;"&amp;B$11) + COUNTIF(C2, "&gt;"&amp;C$11) + COUNTIF(D2, "&gt;"&amp;D$11) + COUNTIF(E2, "&gt;"&amp;E$11) + COUNTIF(F2, "&gt;"&amp;F$11) + COUNTIF(G2, "&gt;"&amp;G$11) + COUNTIF(H2, "&gt;"&amp;H$11) + COUNTIF(I2, "&gt;"&amp;I$11) + COUNTIF(J2, "&gt;"&amp;J$11) &gt;= 5, "suspicious", "normal")</f>
        <v>normal</v>
      </c>
      <c r="AG2">
        <f>COUNTIF(B2, "&gt;"&amp;B$11) + COUNTIF(C2, "&gt;"&amp;C$11) + COUNTIF(D2, "&gt;"&amp;D$11) + COUNTIF(E2, "&gt;"&amp;E$11) + COUNTIF(F2, "&gt;"&amp;F$11) + COUNTIF(G2, "&gt;"&amp;G$11) + COUNTIF(H2, "&gt;"&amp;H$11) + COUNTIF(I2, "&gt;"&amp;I$11) + COUNTIF(J2, "&gt;"&amp;J$11)</f>
        <v>2</v>
      </c>
      <c r="AH2" s="9" t="s">
        <v>58</v>
      </c>
    </row>
    <row r="3" spans="1:34" x14ac:dyDescent="0.2">
      <c r="A3" s="4">
        <v>6614</v>
      </c>
      <c r="B3" s="2">
        <v>9</v>
      </c>
      <c r="C3" s="3">
        <v>12</v>
      </c>
      <c r="D3" s="6">
        <v>0</v>
      </c>
      <c r="E3" s="2">
        <v>1390</v>
      </c>
      <c r="F3" s="2">
        <v>16</v>
      </c>
      <c r="G3" s="2">
        <v>14</v>
      </c>
      <c r="H3" s="2">
        <v>8414</v>
      </c>
      <c r="I3" s="1">
        <v>4982</v>
      </c>
      <c r="J3" s="3">
        <v>132797</v>
      </c>
      <c r="K3" t="s">
        <v>879</v>
      </c>
      <c r="L3" t="s">
        <v>880</v>
      </c>
      <c r="M3" t="s">
        <v>48</v>
      </c>
      <c r="N3" t="s">
        <v>881</v>
      </c>
      <c r="O3" t="s">
        <v>841</v>
      </c>
      <c r="P3" t="s">
        <v>372</v>
      </c>
      <c r="Q3" t="s">
        <v>882</v>
      </c>
      <c r="R3" t="s">
        <v>883</v>
      </c>
      <c r="S3" t="s">
        <v>884</v>
      </c>
      <c r="T3">
        <v>1676333468.2839401</v>
      </c>
      <c r="U3">
        <v>1676613766.63169</v>
      </c>
      <c r="V3" s="2">
        <v>77.860652152000796</v>
      </c>
      <c r="W3" s="2">
        <v>130</v>
      </c>
      <c r="X3" t="s">
        <v>885</v>
      </c>
      <c r="Y3" t="s">
        <v>56</v>
      </c>
      <c r="Z3" t="s">
        <v>67</v>
      </c>
      <c r="AA3" t="s">
        <v>886</v>
      </c>
      <c r="AB3" s="6">
        <v>2.8008031655530102E-2</v>
      </c>
      <c r="AC3" s="3">
        <v>0.33887443668143402</v>
      </c>
      <c r="AD3" s="3">
        <v>6.9971007062914997E-4</v>
      </c>
      <c r="AE3" s="3">
        <v>1.85631003391169E-2</v>
      </c>
      <c r="AF3" t="str">
        <f t="shared" ref="AF3:AF10" si="0">IF(COUNTIF(B3, "&gt;"&amp;B$11) + COUNTIF(C3, "&gt;"&amp;C$11) + COUNTIF(D3, "&gt;"&amp;D$11) + COUNTIF(E3, "&gt;"&amp;E$11) + COUNTIF(F3, "&gt;"&amp;F$11) + COUNTIF(G3, "&gt;"&amp;G$11) + COUNTIF(H3, "&gt;"&amp;H$11) + COUNTIF(I3, "&gt;"&amp;I$11) + COUNTIF(J3, "&gt;"&amp;J$11) &gt;= 5, "suspicious", "normal")</f>
        <v>suspicious</v>
      </c>
      <c r="AG3">
        <f t="shared" ref="AG3:AG10" si="1">COUNTIF(B3, "&gt;"&amp;B$11) + COUNTIF(C3, "&gt;"&amp;C$11) + COUNTIF(D3, "&gt;"&amp;D$11) + COUNTIF(E3, "&gt;"&amp;E$11) + COUNTIF(F3, "&gt;"&amp;F$11) + COUNTIF(G3, "&gt;"&amp;G$11) + COUNTIF(H3, "&gt;"&amp;H$11) + COUNTIF(I3, "&gt;"&amp;I$11) + COUNTIF(J3, "&gt;"&amp;J$11)</f>
        <v>8</v>
      </c>
      <c r="AH3" s="9" t="s">
        <v>118</v>
      </c>
    </row>
    <row r="4" spans="1:34" x14ac:dyDescent="0.2">
      <c r="A4">
        <v>7647</v>
      </c>
      <c r="B4" s="3">
        <v>4</v>
      </c>
      <c r="C4">
        <v>4</v>
      </c>
      <c r="D4" s="2">
        <v>1</v>
      </c>
      <c r="E4" s="6">
        <v>0</v>
      </c>
      <c r="F4" s="6">
        <v>0</v>
      </c>
      <c r="G4" s="6">
        <v>0</v>
      </c>
      <c r="H4" s="6">
        <v>3</v>
      </c>
      <c r="I4" s="4">
        <v>1051</v>
      </c>
      <c r="J4">
        <v>34920</v>
      </c>
      <c r="K4" t="s">
        <v>578</v>
      </c>
      <c r="L4" t="s">
        <v>887</v>
      </c>
      <c r="M4" t="s">
        <v>238</v>
      </c>
      <c r="N4" t="s">
        <v>48</v>
      </c>
      <c r="O4" t="s">
        <v>48</v>
      </c>
      <c r="P4" t="s">
        <v>48</v>
      </c>
      <c r="Q4" t="s">
        <v>888</v>
      </c>
      <c r="R4" t="s">
        <v>889</v>
      </c>
      <c r="S4" t="s">
        <v>890</v>
      </c>
      <c r="T4">
        <v>1676430878.0757101</v>
      </c>
      <c r="U4">
        <v>1676477863.7045901</v>
      </c>
      <c r="V4">
        <v>13.05156357613</v>
      </c>
      <c r="W4">
        <v>10</v>
      </c>
      <c r="X4" t="s">
        <v>488</v>
      </c>
      <c r="Y4" t="s">
        <v>88</v>
      </c>
      <c r="Z4" t="s">
        <v>891</v>
      </c>
      <c r="AA4" t="s">
        <v>490</v>
      </c>
      <c r="AB4" s="1">
        <v>6.9179753950839404E-2</v>
      </c>
      <c r="AC4" s="2">
        <v>0.40976553832499102</v>
      </c>
      <c r="AD4" s="6">
        <v>0</v>
      </c>
      <c r="AE4" s="6">
        <v>0</v>
      </c>
      <c r="AF4" t="str">
        <f t="shared" si="0"/>
        <v>normal</v>
      </c>
      <c r="AG4">
        <f t="shared" si="1"/>
        <v>2</v>
      </c>
      <c r="AH4" s="9" t="s">
        <v>58</v>
      </c>
    </row>
    <row r="5" spans="1:34" x14ac:dyDescent="0.2">
      <c r="A5" s="6">
        <v>1296</v>
      </c>
      <c r="B5" s="6">
        <v>0</v>
      </c>
      <c r="C5" s="4">
        <v>2</v>
      </c>
      <c r="D5" s="6">
        <v>0</v>
      </c>
      <c r="E5" s="1">
        <v>89</v>
      </c>
      <c r="F5" s="4">
        <v>1</v>
      </c>
      <c r="G5" s="6">
        <v>0</v>
      </c>
      <c r="H5">
        <v>837</v>
      </c>
      <c r="I5" s="6">
        <v>284</v>
      </c>
      <c r="J5" s="6">
        <v>9776</v>
      </c>
      <c r="K5" t="s">
        <v>48</v>
      </c>
      <c r="L5" t="s">
        <v>892</v>
      </c>
      <c r="M5" t="s">
        <v>48</v>
      </c>
      <c r="N5" t="s">
        <v>893</v>
      </c>
      <c r="O5" t="s">
        <v>894</v>
      </c>
      <c r="P5" t="s">
        <v>48</v>
      </c>
      <c r="Q5" t="s">
        <v>895</v>
      </c>
      <c r="R5" t="s">
        <v>896</v>
      </c>
      <c r="S5" t="s">
        <v>897</v>
      </c>
      <c r="T5">
        <v>1676374496.53703</v>
      </c>
      <c r="U5">
        <v>1676553363.9722199</v>
      </c>
      <c r="V5" s="3">
        <v>49.6853986625514</v>
      </c>
      <c r="W5" s="3">
        <v>44</v>
      </c>
      <c r="X5" t="s">
        <v>898</v>
      </c>
      <c r="Y5" t="s">
        <v>56</v>
      </c>
      <c r="Z5" t="s">
        <v>67</v>
      </c>
      <c r="AA5" t="s">
        <v>871</v>
      </c>
      <c r="AB5" s="4">
        <v>3.5940693525478899E-2</v>
      </c>
      <c r="AC5" s="4">
        <v>0.29244465999237801</v>
      </c>
      <c r="AD5" s="2">
        <v>6.01032320642948E-3</v>
      </c>
      <c r="AE5" s="2">
        <v>2.34523850763848E-2</v>
      </c>
      <c r="AF5" t="str">
        <f t="shared" si="0"/>
        <v>normal</v>
      </c>
      <c r="AG5">
        <f t="shared" si="1"/>
        <v>1</v>
      </c>
      <c r="AH5" s="9" t="s">
        <v>69</v>
      </c>
    </row>
    <row r="6" spans="1:34" x14ac:dyDescent="0.2">
      <c r="A6" s="1">
        <v>21869</v>
      </c>
      <c r="B6" s="6">
        <v>0</v>
      </c>
      <c r="C6">
        <v>5</v>
      </c>
      <c r="D6" s="6">
        <v>0</v>
      </c>
      <c r="E6" s="4">
        <v>54</v>
      </c>
      <c r="F6" s="1">
        <v>10</v>
      </c>
      <c r="G6" s="3">
        <v>5</v>
      </c>
      <c r="H6">
        <v>944</v>
      </c>
      <c r="I6">
        <v>1951</v>
      </c>
      <c r="J6" s="1">
        <v>79448</v>
      </c>
      <c r="K6" t="s">
        <v>48</v>
      </c>
      <c r="L6" t="s">
        <v>872</v>
      </c>
      <c r="M6" t="s">
        <v>48</v>
      </c>
      <c r="N6" t="s">
        <v>899</v>
      </c>
      <c r="O6" t="s">
        <v>900</v>
      </c>
      <c r="P6" t="s">
        <v>901</v>
      </c>
      <c r="Q6" t="s">
        <v>902</v>
      </c>
      <c r="R6" t="s">
        <v>903</v>
      </c>
      <c r="S6" t="s">
        <v>904</v>
      </c>
      <c r="T6">
        <v>1676466597.03228</v>
      </c>
      <c r="U6">
        <v>1676477418.06863</v>
      </c>
      <c r="V6" s="4">
        <v>3.0058434313411602</v>
      </c>
      <c r="W6" s="4">
        <v>5</v>
      </c>
      <c r="X6" t="s">
        <v>498</v>
      </c>
      <c r="Y6" t="s">
        <v>88</v>
      </c>
      <c r="Z6" t="s">
        <v>79</v>
      </c>
      <c r="AA6" t="s">
        <v>57</v>
      </c>
      <c r="AB6" s="2">
        <v>8.9135562160787704E-2</v>
      </c>
      <c r="AC6" s="6">
        <v>0.29133457839036903</v>
      </c>
      <c r="AD6" s="5">
        <v>1.75360145899641E-5</v>
      </c>
      <c r="AE6" s="4">
        <v>2.16569780186057E-3</v>
      </c>
      <c r="AF6" t="str">
        <f t="shared" si="0"/>
        <v>normal</v>
      </c>
      <c r="AG6">
        <f t="shared" si="1"/>
        <v>3</v>
      </c>
      <c r="AH6" s="9" t="s">
        <v>58</v>
      </c>
    </row>
    <row r="7" spans="1:34" x14ac:dyDescent="0.2">
      <c r="A7">
        <v>11408</v>
      </c>
      <c r="B7" s="4">
        <v>1</v>
      </c>
      <c r="C7" s="1">
        <v>9</v>
      </c>
      <c r="D7" s="2">
        <v>1</v>
      </c>
      <c r="E7" s="3">
        <v>155</v>
      </c>
      <c r="F7" s="1">
        <v>7</v>
      </c>
      <c r="G7">
        <v>3</v>
      </c>
      <c r="H7" s="1">
        <v>1432</v>
      </c>
      <c r="I7" s="3">
        <v>5632</v>
      </c>
      <c r="J7" s="1">
        <v>104088</v>
      </c>
      <c r="K7" t="s">
        <v>570</v>
      </c>
      <c r="L7" t="s">
        <v>905</v>
      </c>
      <c r="M7" t="s">
        <v>238</v>
      </c>
      <c r="N7" t="s">
        <v>906</v>
      </c>
      <c r="O7" t="s">
        <v>830</v>
      </c>
      <c r="P7" t="s">
        <v>593</v>
      </c>
      <c r="Q7" t="s">
        <v>907</v>
      </c>
      <c r="R7" t="s">
        <v>908</v>
      </c>
      <c r="S7" t="s">
        <v>909</v>
      </c>
      <c r="T7">
        <v>1676399700.8229301</v>
      </c>
      <c r="U7">
        <v>1676532539.1735599</v>
      </c>
      <c r="V7" s="1">
        <v>36.899541841982199</v>
      </c>
      <c r="W7">
        <v>20</v>
      </c>
      <c r="X7" t="s">
        <v>910</v>
      </c>
      <c r="Y7" t="s">
        <v>56</v>
      </c>
      <c r="Z7" t="s">
        <v>67</v>
      </c>
      <c r="AA7" t="s">
        <v>57</v>
      </c>
      <c r="AB7" s="1">
        <v>6.1660331751064001E-2</v>
      </c>
      <c r="AC7">
        <v>0.31168222662065798</v>
      </c>
      <c r="AD7" s="5">
        <v>7.0063582701301405E-5</v>
      </c>
      <c r="AE7" s="1">
        <v>1.26858874428543E-2</v>
      </c>
      <c r="AF7" t="str">
        <f t="shared" si="0"/>
        <v>suspicious</v>
      </c>
      <c r="AG7">
        <f t="shared" si="1"/>
        <v>7</v>
      </c>
      <c r="AH7" s="9" t="s">
        <v>127</v>
      </c>
    </row>
    <row r="8" spans="1:34" x14ac:dyDescent="0.2">
      <c r="A8">
        <v>7401</v>
      </c>
      <c r="B8" s="6">
        <v>0</v>
      </c>
      <c r="C8" s="6">
        <v>1</v>
      </c>
      <c r="D8" s="6">
        <v>0</v>
      </c>
      <c r="E8">
        <v>65</v>
      </c>
      <c r="F8">
        <v>6</v>
      </c>
      <c r="G8">
        <v>2</v>
      </c>
      <c r="H8" s="4">
        <v>830</v>
      </c>
      <c r="I8">
        <v>1697</v>
      </c>
      <c r="J8" s="4">
        <v>33161</v>
      </c>
      <c r="K8" t="s">
        <v>48</v>
      </c>
      <c r="L8" t="s">
        <v>911</v>
      </c>
      <c r="M8" t="s">
        <v>48</v>
      </c>
      <c r="N8" t="s">
        <v>912</v>
      </c>
      <c r="O8" t="s">
        <v>874</v>
      </c>
      <c r="P8" t="s">
        <v>601</v>
      </c>
      <c r="Q8" t="s">
        <v>913</v>
      </c>
      <c r="R8" t="s">
        <v>914</v>
      </c>
      <c r="S8" t="s">
        <v>915</v>
      </c>
      <c r="T8">
        <v>1676428717.58289</v>
      </c>
      <c r="U8">
        <v>1676502086.2995501</v>
      </c>
      <c r="V8">
        <v>20.380199072197399</v>
      </c>
      <c r="W8">
        <v>11</v>
      </c>
      <c r="X8" t="s">
        <v>916</v>
      </c>
      <c r="Y8" t="s">
        <v>56</v>
      </c>
      <c r="Z8" t="s">
        <v>67</v>
      </c>
      <c r="AA8" t="s">
        <v>57</v>
      </c>
      <c r="AB8">
        <v>4.8185008341483003E-2</v>
      </c>
      <c r="AC8">
        <v>0.315630213426911</v>
      </c>
      <c r="AD8">
        <v>2.8763734683311202E-4</v>
      </c>
      <c r="AE8">
        <v>8.7326698498533008E-3</v>
      </c>
      <c r="AF8" t="str">
        <f t="shared" si="0"/>
        <v>normal</v>
      </c>
      <c r="AG8">
        <f t="shared" si="1"/>
        <v>0</v>
      </c>
      <c r="AH8" s="9" t="s">
        <v>58</v>
      </c>
    </row>
    <row r="9" spans="1:34" x14ac:dyDescent="0.2">
      <c r="A9" s="2">
        <v>26901</v>
      </c>
      <c r="B9" s="6">
        <v>0</v>
      </c>
      <c r="C9" s="1">
        <v>7</v>
      </c>
      <c r="D9" s="6">
        <v>0</v>
      </c>
      <c r="E9">
        <v>78</v>
      </c>
      <c r="F9" s="3">
        <v>11</v>
      </c>
      <c r="G9">
        <v>2</v>
      </c>
      <c r="H9" s="1">
        <v>1207</v>
      </c>
      <c r="I9">
        <v>2636</v>
      </c>
      <c r="J9" s="1">
        <v>94663</v>
      </c>
      <c r="K9" t="s">
        <v>48</v>
      </c>
      <c r="L9" t="s">
        <v>917</v>
      </c>
      <c r="M9" t="s">
        <v>48</v>
      </c>
      <c r="N9" t="s">
        <v>918</v>
      </c>
      <c r="O9" t="s">
        <v>919</v>
      </c>
      <c r="P9" t="s">
        <v>601</v>
      </c>
      <c r="Q9" t="s">
        <v>920</v>
      </c>
      <c r="R9" t="s">
        <v>921</v>
      </c>
      <c r="S9" t="s">
        <v>922</v>
      </c>
      <c r="T9">
        <v>1676471955.1993899</v>
      </c>
      <c r="U9">
        <v>1676479746.64358</v>
      </c>
      <c r="V9" s="6">
        <v>2.1642900511752901</v>
      </c>
      <c r="W9" s="6">
        <v>4</v>
      </c>
      <c r="X9" t="s">
        <v>923</v>
      </c>
      <c r="Y9" t="s">
        <v>924</v>
      </c>
      <c r="Z9" t="s">
        <v>79</v>
      </c>
      <c r="AA9" t="s">
        <v>925</v>
      </c>
      <c r="AB9">
        <v>5.0659779669908298E-2</v>
      </c>
      <c r="AC9">
        <v>0.29897098583592202</v>
      </c>
      <c r="AD9" s="8">
        <v>8.0706993260965998E-6</v>
      </c>
      <c r="AE9">
        <v>2.40506839917678E-3</v>
      </c>
      <c r="AF9" t="str">
        <f t="shared" si="0"/>
        <v>normal</v>
      </c>
      <c r="AG9">
        <f t="shared" si="1"/>
        <v>4</v>
      </c>
      <c r="AH9" s="9" t="s">
        <v>58</v>
      </c>
    </row>
    <row r="10" spans="1:34" x14ac:dyDescent="0.2">
      <c r="A10" s="3">
        <v>23928</v>
      </c>
      <c r="B10" s="1">
        <v>2</v>
      </c>
      <c r="C10" s="2">
        <v>13</v>
      </c>
      <c r="D10" s="6">
        <v>0</v>
      </c>
      <c r="E10">
        <v>77</v>
      </c>
      <c r="F10">
        <v>5</v>
      </c>
      <c r="G10" s="4">
        <v>1</v>
      </c>
      <c r="H10" s="3">
        <v>1776</v>
      </c>
      <c r="I10" s="2">
        <v>5707</v>
      </c>
      <c r="J10" s="2">
        <v>157608</v>
      </c>
      <c r="K10" t="s">
        <v>649</v>
      </c>
      <c r="L10" t="s">
        <v>926</v>
      </c>
      <c r="M10" t="s">
        <v>48</v>
      </c>
      <c r="N10" t="s">
        <v>927</v>
      </c>
      <c r="O10" t="s">
        <v>837</v>
      </c>
      <c r="P10" t="s">
        <v>928</v>
      </c>
      <c r="Q10" t="s">
        <v>929</v>
      </c>
      <c r="R10" t="s">
        <v>930</v>
      </c>
      <c r="S10" t="s">
        <v>931</v>
      </c>
      <c r="T10">
        <v>1676429857.74122</v>
      </c>
      <c r="U10">
        <v>1676512133.2958801</v>
      </c>
      <c r="V10">
        <v>22.8543207399977</v>
      </c>
      <c r="W10">
        <v>8</v>
      </c>
      <c r="X10" t="s">
        <v>932</v>
      </c>
      <c r="Y10" t="s">
        <v>42</v>
      </c>
      <c r="Z10" t="s">
        <v>302</v>
      </c>
      <c r="AA10" t="s">
        <v>933</v>
      </c>
      <c r="AB10" s="3">
        <v>7.0774619855106996E-2</v>
      </c>
      <c r="AC10">
        <v>0.30146063679830598</v>
      </c>
      <c r="AD10" s="5">
        <v>1.8732116682354801E-5</v>
      </c>
      <c r="AE10">
        <v>2.9690404941532301E-3</v>
      </c>
      <c r="AF10" t="str">
        <f t="shared" si="0"/>
        <v>suspicious</v>
      </c>
      <c r="AG10">
        <f t="shared" si="1"/>
        <v>5</v>
      </c>
      <c r="AH10" s="9" t="s">
        <v>45</v>
      </c>
    </row>
    <row r="11" spans="1:34" x14ac:dyDescent="0.2">
      <c r="A11">
        <f>AVERAGE(A2:A10)</f>
        <v>13011.888888888889</v>
      </c>
      <c r="B11">
        <f t="shared" ref="B11:J11" si="2">AVERAGE(B2:B10)</f>
        <v>1.7777777777777777</v>
      </c>
      <c r="C11">
        <f t="shared" si="2"/>
        <v>6.4444444444444446</v>
      </c>
      <c r="D11">
        <f t="shared" si="2"/>
        <v>0.22222222222222221</v>
      </c>
      <c r="E11">
        <f>AVERAGE(E2,E4:E10)</f>
        <v>81.625</v>
      </c>
      <c r="F11">
        <f t="shared" si="2"/>
        <v>6.8888888888888893</v>
      </c>
      <c r="G11">
        <f t="shared" si="2"/>
        <v>3.2222222222222223</v>
      </c>
      <c r="H11">
        <f>AVERAGE(H2,H4:H10)</f>
        <v>1050.25</v>
      </c>
      <c r="I11">
        <f t="shared" si="2"/>
        <v>2885.7777777777778</v>
      </c>
      <c r="J11">
        <f t="shared" si="2"/>
        <v>76086.222222222219</v>
      </c>
      <c r="T11">
        <f>AVERAGE(T2:T10)</f>
        <v>1676419554.9661312</v>
      </c>
      <c r="U11">
        <f t="shared" ref="U11:W11" si="3">AVERAGE(U2:U10)</f>
        <v>1676517151.547091</v>
      </c>
      <c r="V11">
        <f t="shared" si="3"/>
        <v>27.110161377374727</v>
      </c>
      <c r="W11">
        <f t="shared" si="3"/>
        <v>27.111111111111111</v>
      </c>
      <c r="AB11">
        <f>AVERAGE(AB2:AB10)</f>
        <v>5.5889579163110721E-2</v>
      </c>
      <c r="AC11">
        <f t="shared" ref="AC11:AE11" si="4">AVERAGE(AC2:AC10)</f>
        <v>0.3183816297348937</v>
      </c>
      <c r="AD11">
        <f t="shared" si="4"/>
        <v>8.652121458565229E-4</v>
      </c>
      <c r="AE11">
        <f t="shared" si="4"/>
        <v>9.1683426037280861E-3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A6E27-800F-0946-BDB5-87266AF18F48}">
  <dimension ref="A1:AH9"/>
  <sheetViews>
    <sheetView workbookViewId="0">
      <selection activeCell="AF15" sqref="AF15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9" t="s">
        <v>31</v>
      </c>
    </row>
    <row r="2" spans="1:34" x14ac:dyDescent="0.2">
      <c r="A2" s="1">
        <v>13232</v>
      </c>
      <c r="B2" s="2">
        <v>9</v>
      </c>
      <c r="C2" s="2">
        <v>23</v>
      </c>
      <c r="D2" s="6">
        <v>0</v>
      </c>
      <c r="E2" s="2">
        <v>1179</v>
      </c>
      <c r="F2" s="2">
        <v>29</v>
      </c>
      <c r="G2" s="2">
        <v>10</v>
      </c>
      <c r="H2" s="2">
        <v>8025</v>
      </c>
      <c r="I2" s="2">
        <v>10354</v>
      </c>
      <c r="J2" s="2">
        <v>199258</v>
      </c>
      <c r="K2" t="s">
        <v>934</v>
      </c>
      <c r="L2" t="s">
        <v>935</v>
      </c>
      <c r="M2" t="s">
        <v>48</v>
      </c>
      <c r="N2" t="s">
        <v>936</v>
      </c>
      <c r="O2" t="s">
        <v>937</v>
      </c>
      <c r="P2" t="s">
        <v>217</v>
      </c>
      <c r="Q2" t="s">
        <v>938</v>
      </c>
      <c r="R2" t="s">
        <v>939</v>
      </c>
      <c r="S2" t="s">
        <v>940</v>
      </c>
      <c r="T2">
        <v>1676938055.37273</v>
      </c>
      <c r="U2">
        <v>1677158562.64238</v>
      </c>
      <c r="V2" s="2">
        <v>61.252019347037397</v>
      </c>
      <c r="W2" s="2">
        <v>71</v>
      </c>
      <c r="X2" t="s">
        <v>941</v>
      </c>
      <c r="Y2" t="s">
        <v>56</v>
      </c>
      <c r="Z2" t="s">
        <v>67</v>
      </c>
      <c r="AA2" t="s">
        <v>829</v>
      </c>
      <c r="AB2" s="6">
        <v>3.3531881301804803E-2</v>
      </c>
      <c r="AC2" s="3">
        <v>0.33823265572331002</v>
      </c>
      <c r="AD2" s="1">
        <v>5.4350923332482004E-4</v>
      </c>
      <c r="AE2" s="2">
        <v>1.8251356662367799E-2</v>
      </c>
      <c r="AF2" t="str">
        <f>IF(COUNTIF(B2, "&gt;"&amp;B$9) + COUNTIF(C2, "&gt;"&amp;C$9) + COUNTIF(D2, "&gt;"&amp;D$9) + COUNTIF(E2, "&gt;"&amp;E$9) + COUNTIF(F2, "&gt;"&amp;F$9) + COUNTIF(G2, "&gt;"&amp;G$9) + COUNTIF(H2, "&gt;"&amp;H$9) + COUNTIF(I2, "&gt;"&amp;I$9) + COUNTIF(J2, "&gt;"&amp;J$9) &gt;= 5, "suspicious", "normal")</f>
        <v>suspicious</v>
      </c>
      <c r="AG2">
        <f>COUNTIF(B2, "&gt;"&amp;B$9) + COUNTIF(C2, "&gt;"&amp;C$9) + COUNTIF(D2, "&gt;"&amp;D$9) + COUNTIF(E2, "&gt;"&amp;E$9) + COUNTIF(F2, "&gt;"&amp;F$9) + COUNTIF(G2, "&gt;"&amp;G$9) + COUNTIF(H2, "&gt;"&amp;H$9) + COUNTIF(I2, "&gt;"&amp;I$9) + COUNTIF(J2, "&gt;"&amp;J$9)</f>
        <v>8</v>
      </c>
      <c r="AH2" s="9" t="s">
        <v>546</v>
      </c>
    </row>
    <row r="3" spans="1:34" x14ac:dyDescent="0.2">
      <c r="A3">
        <v>8614</v>
      </c>
      <c r="B3" s="3">
        <v>1</v>
      </c>
      <c r="C3">
        <v>5</v>
      </c>
      <c r="D3" s="2">
        <v>1</v>
      </c>
      <c r="E3" s="6">
        <v>0</v>
      </c>
      <c r="F3" s="6">
        <v>0</v>
      </c>
      <c r="G3" s="6">
        <v>0</v>
      </c>
      <c r="H3" s="6">
        <v>0</v>
      </c>
      <c r="I3" s="6">
        <v>944</v>
      </c>
      <c r="J3">
        <v>35879</v>
      </c>
      <c r="K3" t="s">
        <v>692</v>
      </c>
      <c r="L3" t="s">
        <v>156</v>
      </c>
      <c r="M3" t="s">
        <v>238</v>
      </c>
      <c r="N3" t="s">
        <v>48</v>
      </c>
      <c r="O3" t="s">
        <v>48</v>
      </c>
      <c r="P3" t="s">
        <v>48</v>
      </c>
      <c r="Q3" t="s">
        <v>48</v>
      </c>
      <c r="R3" t="s">
        <v>942</v>
      </c>
      <c r="S3" t="s">
        <v>943</v>
      </c>
      <c r="T3">
        <v>1677021942.2050099</v>
      </c>
      <c r="U3">
        <v>1677068964.6912</v>
      </c>
      <c r="V3">
        <v>13.0618017181332</v>
      </c>
      <c r="W3" s="4">
        <v>7</v>
      </c>
      <c r="X3" t="s">
        <v>944</v>
      </c>
      <c r="Y3" t="s">
        <v>88</v>
      </c>
      <c r="Z3" t="s">
        <v>945</v>
      </c>
      <c r="AA3" t="s">
        <v>585</v>
      </c>
      <c r="AB3" s="3">
        <v>9.5759542156730201E-2</v>
      </c>
      <c r="AC3" s="2">
        <v>0.37279377525423202</v>
      </c>
      <c r="AD3" s="6">
        <v>0</v>
      </c>
      <c r="AE3" s="6">
        <v>0</v>
      </c>
      <c r="AF3" t="str">
        <f t="shared" ref="AF3:AF8" si="0">IF(COUNTIF(B3, "&gt;"&amp;B$9) + COUNTIF(C3, "&gt;"&amp;C$9) + COUNTIF(D3, "&gt;"&amp;D$9) + COUNTIF(E3, "&gt;"&amp;E$9) + COUNTIF(F3, "&gt;"&amp;F$9) + COUNTIF(G3, "&gt;"&amp;G$9) + COUNTIF(H3, "&gt;"&amp;H$9) + COUNTIF(I3, "&gt;"&amp;I$9) + COUNTIF(J3, "&gt;"&amp;J$9) &gt;= 5, "suspicious", "normal")</f>
        <v>normal</v>
      </c>
      <c r="AG3">
        <f t="shared" ref="AG3:AG8" si="1">COUNTIF(B3, "&gt;"&amp;B$9) + COUNTIF(C3, "&gt;"&amp;C$9) + COUNTIF(D3, "&gt;"&amp;D$9) + COUNTIF(E3, "&gt;"&amp;E$9) + COUNTIF(F3, "&gt;"&amp;F$9) + COUNTIF(G3, "&gt;"&amp;G$9) + COUNTIF(H3, "&gt;"&amp;H$9) + COUNTIF(I3, "&gt;"&amp;I$9) + COUNTIF(J3, "&gt;"&amp;J$9)</f>
        <v>1</v>
      </c>
      <c r="AH3" s="9" t="s">
        <v>58</v>
      </c>
    </row>
    <row r="4" spans="1:34" x14ac:dyDescent="0.2">
      <c r="A4" s="2">
        <v>29957</v>
      </c>
      <c r="B4" s="3">
        <v>1</v>
      </c>
      <c r="C4" s="3">
        <v>12</v>
      </c>
      <c r="D4" s="2">
        <v>1</v>
      </c>
      <c r="E4" s="1">
        <v>90</v>
      </c>
      <c r="F4" s="3">
        <v>14</v>
      </c>
      <c r="G4" s="3">
        <v>6</v>
      </c>
      <c r="H4" s="3">
        <v>2419</v>
      </c>
      <c r="I4" s="3">
        <v>4652</v>
      </c>
      <c r="J4" s="3">
        <v>152482</v>
      </c>
      <c r="K4" t="s">
        <v>692</v>
      </c>
      <c r="L4" t="s">
        <v>185</v>
      </c>
      <c r="M4" t="s">
        <v>238</v>
      </c>
      <c r="N4" t="s">
        <v>946</v>
      </c>
      <c r="O4" t="s">
        <v>947</v>
      </c>
      <c r="P4" t="s">
        <v>948</v>
      </c>
      <c r="Q4" t="s">
        <v>949</v>
      </c>
      <c r="R4" t="s">
        <v>950</v>
      </c>
      <c r="S4" t="s">
        <v>951</v>
      </c>
      <c r="T4">
        <v>1677012423.4447701</v>
      </c>
      <c r="U4">
        <v>1677076620.7885599</v>
      </c>
      <c r="V4">
        <v>17.832595497991498</v>
      </c>
      <c r="W4" s="4">
        <v>7</v>
      </c>
      <c r="X4" t="s">
        <v>952</v>
      </c>
      <c r="Y4" t="s">
        <v>42</v>
      </c>
      <c r="Z4" t="s">
        <v>953</v>
      </c>
      <c r="AA4" t="s">
        <v>235</v>
      </c>
      <c r="AB4" s="1">
        <v>8.4006593453642406E-2</v>
      </c>
      <c r="AC4" s="1">
        <v>0.321135444094791</v>
      </c>
      <c r="AD4">
        <v>1.41288292338321E-4</v>
      </c>
      <c r="AE4" s="4">
        <v>1.98659901954488E-3</v>
      </c>
      <c r="AF4" t="str">
        <f t="shared" si="0"/>
        <v>suspicious</v>
      </c>
      <c r="AG4">
        <f t="shared" si="1"/>
        <v>8</v>
      </c>
      <c r="AH4" s="9" t="s">
        <v>127</v>
      </c>
    </row>
    <row r="5" spans="1:34" x14ac:dyDescent="0.2">
      <c r="A5" s="4">
        <v>4568</v>
      </c>
      <c r="B5" s="3">
        <v>1</v>
      </c>
      <c r="C5" s="6">
        <v>1</v>
      </c>
      <c r="D5" s="6">
        <v>0</v>
      </c>
      <c r="E5" s="1">
        <v>118</v>
      </c>
      <c r="F5" s="4">
        <v>1</v>
      </c>
      <c r="G5" s="1">
        <v>2</v>
      </c>
      <c r="H5" s="4">
        <v>936</v>
      </c>
      <c r="I5">
        <v>1423</v>
      </c>
      <c r="J5" s="6">
        <v>24334</v>
      </c>
      <c r="K5" t="s">
        <v>692</v>
      </c>
      <c r="L5" t="s">
        <v>166</v>
      </c>
      <c r="M5" t="s">
        <v>48</v>
      </c>
      <c r="N5" t="s">
        <v>954</v>
      </c>
      <c r="O5" t="s">
        <v>955</v>
      </c>
      <c r="P5" t="s">
        <v>271</v>
      </c>
      <c r="Q5" t="s">
        <v>956</v>
      </c>
      <c r="R5" t="s">
        <v>957</v>
      </c>
      <c r="S5" t="s">
        <v>958</v>
      </c>
      <c r="T5">
        <v>1676992318.3380001</v>
      </c>
      <c r="U5">
        <v>1677100705.6558599</v>
      </c>
      <c r="V5" s="1">
        <v>30.107588295388201</v>
      </c>
      <c r="W5">
        <v>18</v>
      </c>
      <c r="X5" t="s">
        <v>959</v>
      </c>
      <c r="Y5" t="s">
        <v>56</v>
      </c>
      <c r="Z5" t="s">
        <v>67</v>
      </c>
      <c r="AA5" t="s">
        <v>476</v>
      </c>
      <c r="AB5">
        <v>5.3575504222374302E-2</v>
      </c>
      <c r="AC5" s="4">
        <v>0.29879755426621901</v>
      </c>
      <c r="AD5" s="2">
        <v>1.0811200403618099E-3</v>
      </c>
      <c r="AE5" s="3">
        <v>1.33218013862361E-2</v>
      </c>
      <c r="AF5" t="str">
        <f t="shared" si="0"/>
        <v>normal</v>
      </c>
      <c r="AG5">
        <f t="shared" si="1"/>
        <v>2</v>
      </c>
      <c r="AH5" s="9" t="s">
        <v>69</v>
      </c>
    </row>
    <row r="6" spans="1:34" x14ac:dyDescent="0.2">
      <c r="A6" s="6">
        <v>3205</v>
      </c>
      <c r="B6" s="6">
        <v>0</v>
      </c>
      <c r="C6" s="4">
        <v>4</v>
      </c>
      <c r="D6" s="6">
        <v>0</v>
      </c>
      <c r="E6" s="3">
        <v>145</v>
      </c>
      <c r="F6" s="1">
        <v>6</v>
      </c>
      <c r="G6" s="6">
        <v>0</v>
      </c>
      <c r="H6">
        <v>980</v>
      </c>
      <c r="I6" s="4">
        <v>1414</v>
      </c>
      <c r="J6" s="4">
        <v>26927</v>
      </c>
      <c r="K6" t="s">
        <v>48</v>
      </c>
      <c r="L6" t="s">
        <v>960</v>
      </c>
      <c r="M6" t="s">
        <v>48</v>
      </c>
      <c r="N6" t="s">
        <v>961</v>
      </c>
      <c r="O6" t="s">
        <v>962</v>
      </c>
      <c r="P6" t="s">
        <v>48</v>
      </c>
      <c r="Q6" t="s">
        <v>963</v>
      </c>
      <c r="R6" t="s">
        <v>964</v>
      </c>
      <c r="S6" t="s">
        <v>965</v>
      </c>
      <c r="T6">
        <v>1676971562.42589</v>
      </c>
      <c r="U6">
        <v>1677130116.40031</v>
      </c>
      <c r="V6" s="3">
        <v>44.042770670826798</v>
      </c>
      <c r="W6" s="3">
        <v>25</v>
      </c>
      <c r="X6" t="s">
        <v>704</v>
      </c>
      <c r="Y6" t="s">
        <v>56</v>
      </c>
      <c r="Z6" t="s">
        <v>67</v>
      </c>
      <c r="AA6" t="s">
        <v>476</v>
      </c>
      <c r="AB6" s="4">
        <v>4.7685016405395499E-2</v>
      </c>
      <c r="AC6">
        <v>0.30060760724267799</v>
      </c>
      <c r="AD6" s="3">
        <v>6.9267225665329895E-4</v>
      </c>
      <c r="AE6" s="1">
        <v>1.30270992830234E-2</v>
      </c>
      <c r="AF6" t="str">
        <f t="shared" si="0"/>
        <v>normal</v>
      </c>
      <c r="AG6">
        <f t="shared" si="1"/>
        <v>2</v>
      </c>
      <c r="AH6" s="9" t="s">
        <v>69</v>
      </c>
    </row>
    <row r="7" spans="1:34" x14ac:dyDescent="0.2">
      <c r="A7">
        <v>10654</v>
      </c>
      <c r="B7" s="6">
        <v>0</v>
      </c>
      <c r="C7" s="1">
        <v>10</v>
      </c>
      <c r="D7" s="6">
        <v>0</v>
      </c>
      <c r="E7" s="1">
        <v>94</v>
      </c>
      <c r="F7">
        <v>3</v>
      </c>
      <c r="G7" s="4">
        <v>1</v>
      </c>
      <c r="H7">
        <v>1025</v>
      </c>
      <c r="I7">
        <v>2509</v>
      </c>
      <c r="J7">
        <v>27203</v>
      </c>
      <c r="K7" t="s">
        <v>48</v>
      </c>
      <c r="L7" t="s">
        <v>194</v>
      </c>
      <c r="M7" t="s">
        <v>48</v>
      </c>
      <c r="N7" t="s">
        <v>966</v>
      </c>
      <c r="O7" t="s">
        <v>967</v>
      </c>
      <c r="P7" t="s">
        <v>227</v>
      </c>
      <c r="Q7" t="s">
        <v>968</v>
      </c>
      <c r="R7" t="s">
        <v>969</v>
      </c>
      <c r="S7" t="s">
        <v>970</v>
      </c>
      <c r="T7">
        <v>1677037626.8314199</v>
      </c>
      <c r="U7">
        <v>1677061802.2179401</v>
      </c>
      <c r="V7" s="4">
        <v>6.7153851448595203</v>
      </c>
      <c r="W7" s="4">
        <v>7</v>
      </c>
      <c r="X7" t="s">
        <v>971</v>
      </c>
      <c r="Y7" t="s">
        <v>56</v>
      </c>
      <c r="Z7" t="s">
        <v>67</v>
      </c>
      <c r="AA7" t="s">
        <v>57</v>
      </c>
      <c r="AB7">
        <v>5.6906637731754403E-2</v>
      </c>
      <c r="AC7" s="1">
        <v>0.32205029013539599</v>
      </c>
      <c r="AD7">
        <v>3.6561777610039098E-4</v>
      </c>
      <c r="AE7" s="1">
        <v>9.8127093456621198E-3</v>
      </c>
      <c r="AF7" t="str">
        <f t="shared" si="0"/>
        <v>normal</v>
      </c>
      <c r="AG7">
        <f t="shared" si="1"/>
        <v>2</v>
      </c>
      <c r="AH7" s="9" t="s">
        <v>58</v>
      </c>
    </row>
    <row r="8" spans="1:34" x14ac:dyDescent="0.2">
      <c r="A8" s="3">
        <v>20344</v>
      </c>
      <c r="B8" s="6">
        <v>0</v>
      </c>
      <c r="C8" s="4">
        <v>4</v>
      </c>
      <c r="D8" s="6">
        <v>0</v>
      </c>
      <c r="E8" s="4">
        <v>42</v>
      </c>
      <c r="F8">
        <v>3</v>
      </c>
      <c r="G8" s="6">
        <v>0</v>
      </c>
      <c r="H8">
        <v>1007</v>
      </c>
      <c r="I8">
        <v>2461</v>
      </c>
      <c r="J8" s="1">
        <v>80043</v>
      </c>
      <c r="K8" t="s">
        <v>48</v>
      </c>
      <c r="L8" t="s">
        <v>960</v>
      </c>
      <c r="M8" t="s">
        <v>48</v>
      </c>
      <c r="N8" t="s">
        <v>972</v>
      </c>
      <c r="O8" t="s">
        <v>967</v>
      </c>
      <c r="P8" t="s">
        <v>48</v>
      </c>
      <c r="Q8" t="s">
        <v>973</v>
      </c>
      <c r="R8" t="s">
        <v>974</v>
      </c>
      <c r="S8" t="s">
        <v>975</v>
      </c>
      <c r="T8">
        <v>1677047424.04935</v>
      </c>
      <c r="U8">
        <v>1677062615.3438799</v>
      </c>
      <c r="V8" s="6">
        <v>4.2198040372263703</v>
      </c>
      <c r="W8" s="6">
        <v>5</v>
      </c>
      <c r="X8" t="s">
        <v>498</v>
      </c>
      <c r="Y8" t="s">
        <v>88</v>
      </c>
      <c r="Z8" t="s">
        <v>89</v>
      </c>
      <c r="AA8" t="s">
        <v>57</v>
      </c>
      <c r="AB8" s="2">
        <v>0.10384906476375801</v>
      </c>
      <c r="AC8" s="6">
        <v>0.29234692038778898</v>
      </c>
      <c r="AD8" s="8">
        <v>9.0099830612318393E-6</v>
      </c>
      <c r="AE8">
        <v>2.05427613796086E-3</v>
      </c>
      <c r="AF8" t="str">
        <f t="shared" si="0"/>
        <v>normal</v>
      </c>
      <c r="AG8">
        <f t="shared" si="1"/>
        <v>1</v>
      </c>
      <c r="AH8" s="9" t="s">
        <v>58</v>
      </c>
    </row>
    <row r="9" spans="1:34" x14ac:dyDescent="0.2">
      <c r="A9">
        <f>AVERAGE(A2:A8)</f>
        <v>12939.142857142857</v>
      </c>
      <c r="B9">
        <f t="shared" ref="B9:J9" si="2">AVERAGE(B2:B8)</f>
        <v>1.7142857142857142</v>
      </c>
      <c r="C9">
        <f t="shared" si="2"/>
        <v>8.4285714285714288</v>
      </c>
      <c r="D9">
        <f t="shared" si="2"/>
        <v>0.2857142857142857</v>
      </c>
      <c r="E9">
        <f>AVERAGE(E3:E8)</f>
        <v>81.5</v>
      </c>
      <c r="F9">
        <f>AVERAGE(F3:F8)</f>
        <v>4.5</v>
      </c>
      <c r="G9">
        <f>AVERAGE(G3:G8)</f>
        <v>1.5</v>
      </c>
      <c r="H9">
        <f>AVERAGE(H3:H8)</f>
        <v>1061.1666666666667</v>
      </c>
      <c r="I9">
        <f t="shared" si="2"/>
        <v>3393.8571428571427</v>
      </c>
      <c r="J9">
        <f t="shared" si="2"/>
        <v>78018</v>
      </c>
      <c r="T9">
        <f>AVERAGE(T2:T8)</f>
        <v>1677003050.3810246</v>
      </c>
      <c r="U9">
        <f t="shared" ref="U9:W9" si="3">AVERAGE(U2:U8)</f>
        <v>1677094198.24859</v>
      </c>
      <c r="V9">
        <f t="shared" si="3"/>
        <v>25.318852101637567</v>
      </c>
      <c r="W9">
        <f t="shared" si="3"/>
        <v>20</v>
      </c>
      <c r="AB9">
        <f>AVERAGE(AB2:AB8)</f>
        <v>6.7902034290779942E-2</v>
      </c>
      <c r="AC9">
        <f t="shared" ref="AC9:AE9" si="4">AVERAGE(AC2:AC8)</f>
        <v>0.32085203530063072</v>
      </c>
      <c r="AD9">
        <f t="shared" si="4"/>
        <v>4.0474536883426752E-4</v>
      </c>
      <c r="AE9">
        <f t="shared" si="4"/>
        <v>8.3505488335421669E-3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CEBBA-139E-434C-9DBB-5422AFB9FB97}">
  <dimension ref="A1:AH11"/>
  <sheetViews>
    <sheetView workbookViewId="0">
      <selection activeCell="AD20" sqref="AD20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 s="1">
        <v>30394</v>
      </c>
      <c r="B2">
        <v>2</v>
      </c>
      <c r="C2" s="6">
        <v>1</v>
      </c>
      <c r="D2" s="6">
        <v>0</v>
      </c>
      <c r="E2" s="6">
        <v>48</v>
      </c>
      <c r="F2">
        <v>11</v>
      </c>
      <c r="G2" s="6">
        <v>0</v>
      </c>
      <c r="H2" s="6">
        <v>1085</v>
      </c>
      <c r="I2" s="6">
        <v>570</v>
      </c>
      <c r="J2">
        <v>82346</v>
      </c>
      <c r="K2" t="s">
        <v>133</v>
      </c>
      <c r="L2" t="s">
        <v>134</v>
      </c>
      <c r="M2" t="s">
        <v>48</v>
      </c>
      <c r="N2" t="s">
        <v>136</v>
      </c>
      <c r="O2" t="s">
        <v>137</v>
      </c>
      <c r="P2" t="s">
        <v>48</v>
      </c>
      <c r="Q2" t="s">
        <v>138</v>
      </c>
      <c r="R2" t="s">
        <v>139</v>
      </c>
      <c r="S2" t="s">
        <v>140</v>
      </c>
      <c r="T2">
        <v>1674148806.6337399</v>
      </c>
      <c r="U2">
        <v>1674187169.3501999</v>
      </c>
      <c r="V2" s="6">
        <v>10.656310126998701</v>
      </c>
      <c r="W2" s="6">
        <v>5</v>
      </c>
      <c r="X2" t="s">
        <v>141</v>
      </c>
      <c r="Y2" t="s">
        <v>56</v>
      </c>
      <c r="Z2" t="s">
        <v>98</v>
      </c>
      <c r="AA2" t="s">
        <v>44</v>
      </c>
      <c r="AB2" s="3">
        <v>0.11870099416204501</v>
      </c>
      <c r="AC2" s="3">
        <v>0.347272771684701</v>
      </c>
      <c r="AD2" s="8">
        <v>6.1066464740223201E-6</v>
      </c>
      <c r="AE2" s="4">
        <v>3.43193531840054E-3</v>
      </c>
      <c r="AF2" t="str">
        <f>IF(COUNTIF(B2, "&gt;"&amp;B$11) + COUNTIF(C2, "&gt;"&amp;C$11) + COUNTIF(D2, "&gt;"&amp;D$11) + COUNTIF(E2, "&gt;"&amp;E$11) + COUNTIF(F2, "&gt;"&amp;F$11) + COUNTIF(G2, "&gt;"&amp;G$11) + COUNTIF(H2, "&gt;"&amp;H$11) + COUNTIF(I2, "&gt;"&amp;I$11) + COUNTIF(J2, "&gt;"&amp;J$11) &gt;= 5, "suspicious", "normal")</f>
        <v>normal</v>
      </c>
      <c r="AG2">
        <f>COUNTIF(B2, "&gt;"&amp;B$11) + COUNTIF(C2, "&gt;"&amp;C$11) + COUNTIF(D2, "&gt;"&amp;D$11) + COUNTIF(E2, "&gt;"&amp;E$11) + COUNTIF(F2, "&gt;"&amp;F$11) + COUNTIF(G2, "&gt;"&amp;G$11) + COUNTIF(H2, "&gt;"&amp;H$11) + COUNTIF(I2, "&gt;"&amp;I$11) + COUNTIF(J2, "&gt;"&amp;J$11)</f>
        <v>0</v>
      </c>
      <c r="AH2" t="s">
        <v>58</v>
      </c>
    </row>
    <row r="3" spans="1:34" x14ac:dyDescent="0.2">
      <c r="A3">
        <v>17835</v>
      </c>
      <c r="B3">
        <v>2</v>
      </c>
      <c r="C3" s="3">
        <v>16</v>
      </c>
      <c r="D3" s="6">
        <v>0</v>
      </c>
      <c r="E3" s="3">
        <v>884</v>
      </c>
      <c r="F3" s="3">
        <v>29</v>
      </c>
      <c r="G3">
        <v>6</v>
      </c>
      <c r="H3" s="3">
        <v>5201</v>
      </c>
      <c r="I3" s="2">
        <v>10471</v>
      </c>
      <c r="J3" s="2">
        <v>234579</v>
      </c>
      <c r="K3" t="s">
        <v>133</v>
      </c>
      <c r="L3" t="s">
        <v>142</v>
      </c>
      <c r="M3" t="s">
        <v>48</v>
      </c>
      <c r="N3" t="s">
        <v>143</v>
      </c>
      <c r="O3" t="s">
        <v>144</v>
      </c>
      <c r="P3" t="s">
        <v>145</v>
      </c>
      <c r="Q3" t="s">
        <v>146</v>
      </c>
      <c r="R3" t="s">
        <v>147</v>
      </c>
      <c r="S3" t="s">
        <v>148</v>
      </c>
      <c r="T3">
        <v>1673391892.7177401</v>
      </c>
      <c r="U3">
        <v>1674592634.1993201</v>
      </c>
      <c r="V3" s="3">
        <v>333.53930043921099</v>
      </c>
      <c r="W3" s="3">
        <v>53</v>
      </c>
      <c r="X3" t="s">
        <v>149</v>
      </c>
      <c r="Y3" t="s">
        <v>56</v>
      </c>
      <c r="Z3" t="s">
        <v>67</v>
      </c>
      <c r="AA3" t="s">
        <v>150</v>
      </c>
      <c r="AB3" s="4">
        <v>5.9435281837160701E-2</v>
      </c>
      <c r="AC3">
        <v>0.33221398747390302</v>
      </c>
      <c r="AD3" s="1">
        <v>6.7954070981210803E-4</v>
      </c>
      <c r="AE3" s="2">
        <v>2.14457202505219E-2</v>
      </c>
      <c r="AF3" t="str">
        <f t="shared" ref="AF3:AF10" si="0">IF(COUNTIF(B3, "&gt;"&amp;B$11) + COUNTIF(C3, "&gt;"&amp;C$11) + COUNTIF(D3, "&gt;"&amp;D$11) + COUNTIF(E3, "&gt;"&amp;E$11) + COUNTIF(F3, "&gt;"&amp;F$11) + COUNTIF(G3, "&gt;"&amp;G$11) + COUNTIF(H3, "&gt;"&amp;H$11) + COUNTIF(I3, "&gt;"&amp;I$11) + COUNTIF(J3, "&gt;"&amp;J$11) &gt;= 5, "suspicious", "normal")</f>
        <v>suspicious</v>
      </c>
      <c r="AG3">
        <f t="shared" ref="AG3:AG10" si="1">COUNTIF(B3, "&gt;"&amp;B$11) + COUNTIF(C3, "&gt;"&amp;C$11) + COUNTIF(D3, "&gt;"&amp;D$11) + COUNTIF(E3, "&gt;"&amp;E$11) + COUNTIF(F3, "&gt;"&amp;F$11) + COUNTIF(G3, "&gt;"&amp;G$11) + COUNTIF(H3, "&gt;"&amp;H$11) + COUNTIF(I3, "&gt;"&amp;I$11) + COUNTIF(J3, "&gt;"&amp;J$11)</f>
        <v>6</v>
      </c>
      <c r="AH3" t="s">
        <v>127</v>
      </c>
    </row>
    <row r="4" spans="1:34" x14ac:dyDescent="0.2">
      <c r="A4" s="3">
        <v>34927</v>
      </c>
      <c r="B4" s="3">
        <v>4</v>
      </c>
      <c r="C4" s="2">
        <v>17</v>
      </c>
      <c r="D4" s="2">
        <v>1</v>
      </c>
      <c r="E4">
        <v>366</v>
      </c>
      <c r="F4">
        <v>8</v>
      </c>
      <c r="G4">
        <v>5</v>
      </c>
      <c r="H4" s="1">
        <v>3696</v>
      </c>
      <c r="I4" s="3">
        <v>9788</v>
      </c>
      <c r="J4" s="3">
        <v>232779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  <c r="R4" t="s">
        <v>158</v>
      </c>
      <c r="S4" t="s">
        <v>159</v>
      </c>
      <c r="T4">
        <v>1673659482.1600699</v>
      </c>
      <c r="U4">
        <v>1674372994.6705101</v>
      </c>
      <c r="V4" s="1">
        <v>198.19791956557</v>
      </c>
      <c r="W4">
        <v>17</v>
      </c>
      <c r="X4" t="s">
        <v>160</v>
      </c>
      <c r="Y4" t="s">
        <v>88</v>
      </c>
      <c r="Z4" t="s">
        <v>43</v>
      </c>
      <c r="AA4" t="s">
        <v>161</v>
      </c>
      <c r="AB4" s="1">
        <v>9.9872360696389398E-2</v>
      </c>
      <c r="AC4" s="4">
        <v>0.32163444700977101</v>
      </c>
      <c r="AD4" s="5">
        <v>4.4814840019320103E-5</v>
      </c>
      <c r="AE4">
        <v>6.8118556829366598E-3</v>
      </c>
      <c r="AF4" t="str">
        <f t="shared" si="0"/>
        <v>suspicious</v>
      </c>
      <c r="AG4">
        <f t="shared" si="1"/>
        <v>6</v>
      </c>
      <c r="AH4" t="s">
        <v>45</v>
      </c>
    </row>
    <row r="5" spans="1:34" x14ac:dyDescent="0.2">
      <c r="A5" s="4">
        <v>7781</v>
      </c>
      <c r="B5" s="4">
        <v>1</v>
      </c>
      <c r="C5">
        <v>8</v>
      </c>
      <c r="D5" s="6">
        <v>0</v>
      </c>
      <c r="E5" s="1">
        <v>597</v>
      </c>
      <c r="F5">
        <v>6</v>
      </c>
      <c r="G5" s="4">
        <v>1</v>
      </c>
      <c r="H5" s="1">
        <v>4211</v>
      </c>
      <c r="I5">
        <v>2753</v>
      </c>
      <c r="J5">
        <v>63706</v>
      </c>
      <c r="K5" t="s">
        <v>162</v>
      </c>
      <c r="L5" t="s">
        <v>163</v>
      </c>
      <c r="M5" t="s">
        <v>48</v>
      </c>
      <c r="N5" t="s">
        <v>164</v>
      </c>
      <c r="O5" t="s">
        <v>165</v>
      </c>
      <c r="P5" t="s">
        <v>166</v>
      </c>
      <c r="Q5" t="s">
        <v>167</v>
      </c>
      <c r="R5" t="s">
        <v>168</v>
      </c>
      <c r="S5" t="s">
        <v>169</v>
      </c>
      <c r="T5">
        <v>1673409490.6792099</v>
      </c>
      <c r="U5">
        <v>1674427050.9192901</v>
      </c>
      <c r="V5" s="1">
        <v>282.65562224221298</v>
      </c>
      <c r="W5">
        <v>38</v>
      </c>
      <c r="X5" t="s">
        <v>170</v>
      </c>
      <c r="Y5" t="s">
        <v>56</v>
      </c>
      <c r="Z5" t="s">
        <v>67</v>
      </c>
      <c r="AA5" t="s">
        <v>150</v>
      </c>
      <c r="AB5">
        <v>6.5649469324793305E-2</v>
      </c>
      <c r="AC5" s="6">
        <v>0.29955232138964799</v>
      </c>
      <c r="AD5" s="3">
        <v>1.2306970037390299E-3</v>
      </c>
      <c r="AE5" s="1">
        <v>1.6716688184302698E-2</v>
      </c>
      <c r="AF5" t="str">
        <f t="shared" si="0"/>
        <v>normal</v>
      </c>
      <c r="AG5">
        <f t="shared" si="1"/>
        <v>2</v>
      </c>
      <c r="AH5" t="s">
        <v>69</v>
      </c>
    </row>
    <row r="6" spans="1:34" x14ac:dyDescent="0.2">
      <c r="A6" s="2">
        <v>53211</v>
      </c>
      <c r="B6">
        <v>3</v>
      </c>
      <c r="C6">
        <v>12</v>
      </c>
      <c r="D6" s="2">
        <v>1</v>
      </c>
      <c r="E6" s="4">
        <v>89</v>
      </c>
      <c r="F6" s="6">
        <v>3</v>
      </c>
      <c r="G6" s="2">
        <v>17</v>
      </c>
      <c r="H6">
        <v>2344</v>
      </c>
      <c r="I6" s="4">
        <v>618</v>
      </c>
      <c r="J6">
        <v>86513</v>
      </c>
      <c r="K6" t="s">
        <v>171</v>
      </c>
      <c r="L6" t="s">
        <v>172</v>
      </c>
      <c r="M6" t="s">
        <v>153</v>
      </c>
      <c r="N6" t="s">
        <v>173</v>
      </c>
      <c r="O6" t="s">
        <v>174</v>
      </c>
      <c r="P6" t="s">
        <v>175</v>
      </c>
      <c r="Q6" t="s">
        <v>176</v>
      </c>
      <c r="R6" t="s">
        <v>177</v>
      </c>
      <c r="S6" t="s">
        <v>178</v>
      </c>
      <c r="T6">
        <v>1673806629.89451</v>
      </c>
      <c r="U6">
        <v>1673951155.3148201</v>
      </c>
      <c r="V6" s="4">
        <v>40.145950085508602</v>
      </c>
      <c r="W6" s="6">
        <v>5</v>
      </c>
      <c r="X6" t="s">
        <v>179</v>
      </c>
      <c r="Y6" t="s">
        <v>88</v>
      </c>
      <c r="Z6" t="s">
        <v>180</v>
      </c>
      <c r="AA6" t="s">
        <v>181</v>
      </c>
      <c r="AB6" s="2">
        <v>0.15004235645469199</v>
      </c>
      <c r="AC6" s="1">
        <v>0.343543153330366</v>
      </c>
      <c r="AD6" s="7">
        <v>3.58953005872471E-6</v>
      </c>
      <c r="AE6" s="6">
        <v>1.28864129108217E-3</v>
      </c>
      <c r="AF6" t="str">
        <f t="shared" si="0"/>
        <v>normal</v>
      </c>
      <c r="AG6">
        <f t="shared" si="1"/>
        <v>4</v>
      </c>
      <c r="AH6" t="s">
        <v>58</v>
      </c>
    </row>
    <row r="7" spans="1:34" x14ac:dyDescent="0.2">
      <c r="A7" s="1">
        <v>33251</v>
      </c>
      <c r="B7">
        <v>2</v>
      </c>
      <c r="C7">
        <v>14</v>
      </c>
      <c r="D7" s="6">
        <v>0</v>
      </c>
      <c r="E7">
        <v>222</v>
      </c>
      <c r="F7" s="4">
        <v>4</v>
      </c>
      <c r="G7" s="3">
        <v>12</v>
      </c>
      <c r="H7" s="4">
        <v>2109</v>
      </c>
      <c r="I7" s="1">
        <v>4275</v>
      </c>
      <c r="J7" s="4">
        <v>62404</v>
      </c>
      <c r="K7" t="s">
        <v>133</v>
      </c>
      <c r="L7" t="s">
        <v>182</v>
      </c>
      <c r="M7" t="s">
        <v>48</v>
      </c>
      <c r="N7" t="s">
        <v>183</v>
      </c>
      <c r="O7" t="s">
        <v>184</v>
      </c>
      <c r="P7" t="s">
        <v>185</v>
      </c>
      <c r="Q7" t="s">
        <v>186</v>
      </c>
      <c r="R7" t="s">
        <v>187</v>
      </c>
      <c r="S7" t="s">
        <v>188</v>
      </c>
      <c r="T7">
        <v>1673838830.91061</v>
      </c>
      <c r="U7">
        <v>1674072676.46136</v>
      </c>
      <c r="V7">
        <v>64.957097430653704</v>
      </c>
      <c r="W7" s="4">
        <v>7</v>
      </c>
      <c r="X7" t="s">
        <v>189</v>
      </c>
      <c r="Y7" t="s">
        <v>42</v>
      </c>
      <c r="Z7" t="s">
        <v>43</v>
      </c>
      <c r="AA7" t="s">
        <v>150</v>
      </c>
      <c r="AB7">
        <v>7.7818762855054402E-2</v>
      </c>
      <c r="AC7" s="1">
        <v>0.34308334324907702</v>
      </c>
      <c r="AD7" s="5">
        <v>8.9241700521851405E-5</v>
      </c>
      <c r="AE7">
        <v>4.6108211936289898E-3</v>
      </c>
      <c r="AF7" t="str">
        <f t="shared" si="0"/>
        <v>normal</v>
      </c>
      <c r="AG7">
        <f t="shared" si="1"/>
        <v>3</v>
      </c>
      <c r="AH7" t="s">
        <v>58</v>
      </c>
    </row>
    <row r="8" spans="1:34" x14ac:dyDescent="0.2">
      <c r="A8" s="6">
        <v>4799</v>
      </c>
      <c r="B8" s="2">
        <v>8</v>
      </c>
      <c r="C8" s="4">
        <v>4</v>
      </c>
      <c r="D8" s="6">
        <v>0</v>
      </c>
      <c r="E8" s="2">
        <v>7229</v>
      </c>
      <c r="F8" s="2">
        <v>76</v>
      </c>
      <c r="G8" s="1">
        <v>10</v>
      </c>
      <c r="H8" s="2">
        <v>34330</v>
      </c>
      <c r="I8">
        <v>3504</v>
      </c>
      <c r="J8" s="1">
        <v>224219</v>
      </c>
      <c r="K8" t="s">
        <v>190</v>
      </c>
      <c r="L8" t="s">
        <v>191</v>
      </c>
      <c r="M8" t="s">
        <v>48</v>
      </c>
      <c r="N8" t="s">
        <v>192</v>
      </c>
      <c r="O8" t="s">
        <v>193</v>
      </c>
      <c r="P8" t="s">
        <v>194</v>
      </c>
      <c r="Q8" t="s">
        <v>195</v>
      </c>
      <c r="R8" t="s">
        <v>196</v>
      </c>
      <c r="S8" t="s">
        <v>197</v>
      </c>
      <c r="T8">
        <v>1673097392.8945601</v>
      </c>
      <c r="U8">
        <v>1674814315.6443</v>
      </c>
      <c r="V8" s="2">
        <v>476.92298603875798</v>
      </c>
      <c r="W8" s="2">
        <v>580</v>
      </c>
      <c r="X8" t="s">
        <v>198</v>
      </c>
      <c r="Y8" t="s">
        <v>199</v>
      </c>
      <c r="Z8" t="s">
        <v>67</v>
      </c>
      <c r="AA8" t="s">
        <v>200</v>
      </c>
      <c r="AB8" s="6">
        <v>2.0695925449280599E-2</v>
      </c>
      <c r="AC8" s="2">
        <v>0.37517343556096799</v>
      </c>
      <c r="AD8" s="1">
        <v>8.2588362366135001E-4</v>
      </c>
      <c r="AE8" s="3">
        <v>1.8633011789309099E-2</v>
      </c>
      <c r="AF8" t="str">
        <f t="shared" si="0"/>
        <v>suspicious</v>
      </c>
      <c r="AG8">
        <f t="shared" si="1"/>
        <v>6</v>
      </c>
      <c r="AH8" t="s">
        <v>118</v>
      </c>
    </row>
    <row r="9" spans="1:34" x14ac:dyDescent="0.2">
      <c r="A9" s="1">
        <v>33281</v>
      </c>
      <c r="B9">
        <v>2</v>
      </c>
      <c r="C9">
        <v>15</v>
      </c>
      <c r="D9" s="2">
        <v>1</v>
      </c>
      <c r="E9">
        <v>218</v>
      </c>
      <c r="F9">
        <v>14</v>
      </c>
      <c r="G9" s="1">
        <v>7</v>
      </c>
      <c r="H9">
        <v>2376</v>
      </c>
      <c r="I9">
        <v>3810</v>
      </c>
      <c r="J9">
        <v>103949</v>
      </c>
      <c r="K9" t="s">
        <v>133</v>
      </c>
      <c r="L9" t="s">
        <v>201</v>
      </c>
      <c r="M9" t="s">
        <v>153</v>
      </c>
      <c r="N9" t="s">
        <v>202</v>
      </c>
      <c r="O9" t="s">
        <v>203</v>
      </c>
      <c r="P9" t="s">
        <v>204</v>
      </c>
      <c r="Q9" t="s">
        <v>205</v>
      </c>
      <c r="R9" t="s">
        <v>206</v>
      </c>
      <c r="S9" t="s">
        <v>207</v>
      </c>
      <c r="T9">
        <v>1673943542.86743</v>
      </c>
      <c r="U9">
        <v>1674195482.2011001</v>
      </c>
      <c r="V9">
        <v>69.983148242741095</v>
      </c>
      <c r="W9">
        <v>9</v>
      </c>
      <c r="X9" t="s">
        <v>208</v>
      </c>
      <c r="Y9" t="s">
        <v>56</v>
      </c>
      <c r="Z9" t="s">
        <v>67</v>
      </c>
      <c r="AA9" t="s">
        <v>126</v>
      </c>
      <c r="AB9">
        <v>7.8758919870485E-2</v>
      </c>
      <c r="AC9" s="1">
        <v>0.34220238282355098</v>
      </c>
      <c r="AD9">
        <v>1.16311967558391E-4</v>
      </c>
      <c r="AE9">
        <v>6.09223224670711E-3</v>
      </c>
      <c r="AF9" t="str">
        <f t="shared" si="0"/>
        <v>normal</v>
      </c>
      <c r="AG9">
        <f t="shared" si="1"/>
        <v>3</v>
      </c>
      <c r="AH9" t="s">
        <v>58</v>
      </c>
    </row>
    <row r="10" spans="1:34" x14ac:dyDescent="0.2">
      <c r="A10">
        <v>9019</v>
      </c>
      <c r="B10" s="6">
        <v>0</v>
      </c>
      <c r="C10">
        <v>5</v>
      </c>
      <c r="D10" s="6">
        <v>0</v>
      </c>
      <c r="E10" s="1">
        <v>520</v>
      </c>
      <c r="F10">
        <v>5</v>
      </c>
      <c r="G10" s="4">
        <v>1</v>
      </c>
      <c r="H10" s="1">
        <v>4256</v>
      </c>
      <c r="I10">
        <v>1125</v>
      </c>
      <c r="J10" s="6">
        <v>37246</v>
      </c>
      <c r="K10" t="s">
        <v>48</v>
      </c>
      <c r="L10" t="s">
        <v>209</v>
      </c>
      <c r="M10" t="s">
        <v>48</v>
      </c>
      <c r="N10" t="s">
        <v>210</v>
      </c>
      <c r="O10" t="s">
        <v>211</v>
      </c>
      <c r="P10" t="s">
        <v>166</v>
      </c>
      <c r="Q10" t="s">
        <v>212</v>
      </c>
      <c r="R10" t="s">
        <v>213</v>
      </c>
      <c r="S10" t="s">
        <v>214</v>
      </c>
      <c r="T10">
        <v>1673663414.35026</v>
      </c>
      <c r="U10">
        <v>1674285515.9513199</v>
      </c>
      <c r="V10">
        <v>172.80600029567199</v>
      </c>
      <c r="W10">
        <v>29</v>
      </c>
      <c r="X10" t="s">
        <v>215</v>
      </c>
      <c r="Y10" t="s">
        <v>199</v>
      </c>
      <c r="Z10" t="s">
        <v>67</v>
      </c>
      <c r="AA10" t="s">
        <v>216</v>
      </c>
      <c r="AB10">
        <v>6.1415688789948297E-2</v>
      </c>
      <c r="AC10">
        <v>0.32858544315737798</v>
      </c>
      <c r="AD10" s="2">
        <v>1.23382258612232E-3</v>
      </c>
      <c r="AE10" s="1">
        <v>1.42964947364449E-2</v>
      </c>
      <c r="AF10" t="str">
        <f t="shared" si="0"/>
        <v>normal</v>
      </c>
      <c r="AG10">
        <f t="shared" si="1"/>
        <v>2</v>
      </c>
      <c r="AH10" t="s">
        <v>58</v>
      </c>
    </row>
    <row r="11" spans="1:34" x14ac:dyDescent="0.2">
      <c r="A11">
        <f>AVERAGE(A2:A10)</f>
        <v>24944.222222222223</v>
      </c>
      <c r="B11">
        <f t="shared" ref="B11:J11" si="2">AVERAGE(B2:B10)</f>
        <v>2.6666666666666665</v>
      </c>
      <c r="C11">
        <f t="shared" si="2"/>
        <v>10.222222222222221</v>
      </c>
      <c r="D11">
        <f t="shared" si="2"/>
        <v>0.33333333333333331</v>
      </c>
      <c r="E11">
        <f>AVERAGE(E2:E7,E9:E10)</f>
        <v>368</v>
      </c>
      <c r="F11">
        <f t="shared" si="2"/>
        <v>17.333333333333332</v>
      </c>
      <c r="G11">
        <f t="shared" si="2"/>
        <v>6.5555555555555554</v>
      </c>
      <c r="H11">
        <f>AVERAGE(H2:H7,H9:H10)</f>
        <v>3159.75</v>
      </c>
      <c r="I11">
        <f t="shared" si="2"/>
        <v>4101.5555555555557</v>
      </c>
      <c r="J11">
        <f t="shared" si="2"/>
        <v>125304.55555555556</v>
      </c>
      <c r="T11">
        <f>AVERAGE(T2:T10)</f>
        <v>1673662164.7897921</v>
      </c>
      <c r="U11">
        <f t="shared" ref="U11:W11" si="3">AVERAGE(U2:U10)</f>
        <v>1674322110.5235801</v>
      </c>
      <c r="V11">
        <f t="shared" si="3"/>
        <v>183.31825938525847</v>
      </c>
      <c r="W11">
        <f t="shared" si="3"/>
        <v>82.555555555555557</v>
      </c>
      <c r="AB11">
        <f>AVERAGE(AB2:AB10)</f>
        <v>8.1376639937760967E-2</v>
      </c>
      <c r="AC11">
        <f t="shared" ref="AC11:AE11" si="4">AVERAGE(AC2:AC10)</f>
        <v>0.33702903174215143</v>
      </c>
      <c r="AD11">
        <f t="shared" si="4"/>
        <v>4.7000095644079081E-4</v>
      </c>
      <c r="AE11">
        <f t="shared" si="4"/>
        <v>1.036971118814823E-2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5C1E-346B-9247-8C2C-2122431B6BFA}">
  <dimension ref="A1:AH12"/>
  <sheetViews>
    <sheetView workbookViewId="0">
      <selection activeCell="F4" sqref="F4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>
        <v>9685</v>
      </c>
      <c r="B2" s="2">
        <v>10</v>
      </c>
      <c r="C2" s="1">
        <v>18</v>
      </c>
      <c r="D2" s="6">
        <v>0</v>
      </c>
      <c r="E2" s="2">
        <v>5940</v>
      </c>
      <c r="F2" s="2">
        <v>181</v>
      </c>
      <c r="G2" s="2">
        <v>32</v>
      </c>
      <c r="H2" s="2">
        <v>32006</v>
      </c>
      <c r="I2" s="1">
        <v>16021</v>
      </c>
      <c r="J2" s="1">
        <v>419299</v>
      </c>
      <c r="K2" t="s">
        <v>217</v>
      </c>
      <c r="L2" t="s">
        <v>218</v>
      </c>
      <c r="M2" t="s">
        <v>48</v>
      </c>
      <c r="N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>
        <v>1675686585.7807901</v>
      </c>
      <c r="U2">
        <v>1677127994.7344301</v>
      </c>
      <c r="V2" s="2">
        <v>400.39137601101299</v>
      </c>
      <c r="W2" s="2">
        <v>349</v>
      </c>
      <c r="X2" t="s">
        <v>225</v>
      </c>
      <c r="Y2" t="s">
        <v>56</v>
      </c>
      <c r="Z2" t="s">
        <v>67</v>
      </c>
      <c r="AA2" t="s">
        <v>226</v>
      </c>
      <c r="AB2" s="6">
        <v>2.4267272097660001E-2</v>
      </c>
      <c r="AC2" s="2">
        <v>0.35781994022117403</v>
      </c>
      <c r="AD2" s="1">
        <v>5.7911475808958301E-4</v>
      </c>
      <c r="AE2" s="3">
        <v>1.4449504147761701E-2</v>
      </c>
      <c r="AF2" t="str">
        <f>IF(COUNTIF(B2, "&gt;"&amp;B$12) + COUNTIF(C2, "&gt;"&amp;C$12) + COUNTIF(D2, "&gt;"&amp;D$12) + COUNTIF(E2, "&gt;"&amp;E$12) + COUNTIF(F2, "&gt;"&amp;F$12) + COUNTIF(G2, "&gt;"&amp;G$12) + COUNTIF(H2, "&gt;"&amp;H$12) + COUNTIF(I2, "&gt;"&amp;I$12) + COUNTIF(J2, "&gt;"&amp;J$12) &gt;= 5, "suspicious", "normal")</f>
        <v>suspicious</v>
      </c>
      <c r="AG2">
        <f>COUNTIF(B2, "&gt;"&amp;B$12) + COUNTIF(C2, "&gt;"&amp;C$12) + COUNTIF(D2, "&gt;"&amp;D$12) + COUNTIF(E2, "&gt;"&amp;E$12) + COUNTIF(F2, "&gt;"&amp;F$12) + COUNTIF(G2, "&gt;"&amp;G$12) + COUNTIF(H2, "&gt;"&amp;H$12) + COUNTIF(I2, "&gt;"&amp;I$12) + COUNTIF(J2, "&gt;"&amp;J$12)</f>
        <v>8</v>
      </c>
      <c r="AH2" t="s">
        <v>118</v>
      </c>
    </row>
    <row r="3" spans="1:34" x14ac:dyDescent="0.2">
      <c r="A3" s="1">
        <v>41650</v>
      </c>
      <c r="B3" s="4">
        <v>1</v>
      </c>
      <c r="C3">
        <v>9</v>
      </c>
      <c r="D3" s="6">
        <v>0</v>
      </c>
      <c r="E3" s="4">
        <v>98</v>
      </c>
      <c r="F3">
        <v>20</v>
      </c>
      <c r="G3">
        <v>2</v>
      </c>
      <c r="H3" s="4">
        <v>2131</v>
      </c>
      <c r="I3">
        <v>3216</v>
      </c>
      <c r="J3">
        <v>164758</v>
      </c>
      <c r="K3" t="s">
        <v>227</v>
      </c>
      <c r="L3" t="s">
        <v>228</v>
      </c>
      <c r="M3" t="s">
        <v>48</v>
      </c>
      <c r="N3" t="s">
        <v>229</v>
      </c>
      <c r="O3" t="s">
        <v>230</v>
      </c>
      <c r="P3" t="s">
        <v>231</v>
      </c>
      <c r="Q3" t="s">
        <v>232</v>
      </c>
      <c r="R3" t="s">
        <v>233</v>
      </c>
      <c r="S3" t="s">
        <v>234</v>
      </c>
      <c r="T3">
        <v>1676385514.6119001</v>
      </c>
      <c r="U3">
        <v>1676433747.16412</v>
      </c>
      <c r="V3" s="6">
        <v>13.397931172468899</v>
      </c>
      <c r="W3" s="6">
        <v>5</v>
      </c>
      <c r="X3" t="s">
        <v>97</v>
      </c>
      <c r="Y3" t="s">
        <v>88</v>
      </c>
      <c r="Z3" t="s">
        <v>89</v>
      </c>
      <c r="AA3" t="s">
        <v>235</v>
      </c>
      <c r="AB3" s="3">
        <v>0.131138526275522</v>
      </c>
      <c r="AC3" s="4">
        <v>0.29235881987280599</v>
      </c>
      <c r="AD3" s="6">
        <v>0</v>
      </c>
      <c r="AE3">
        <v>2.1661167694735301E-3</v>
      </c>
      <c r="AF3" t="str">
        <f t="shared" ref="AF3:AF11" si="0">IF(COUNTIF(B3, "&gt;"&amp;B$12) + COUNTIF(C3, "&gt;"&amp;C$12) + COUNTIF(D3, "&gt;"&amp;D$12) + COUNTIF(E3, "&gt;"&amp;E$12) + COUNTIF(F3, "&gt;"&amp;F$12) + COUNTIF(G3, "&gt;"&amp;G$12) + COUNTIF(H3, "&gt;"&amp;H$12) + COUNTIF(I3, "&gt;"&amp;I$12) + COUNTIF(J3, "&gt;"&amp;J$12) &gt;= 5, "suspicious", "normal")</f>
        <v>normal</v>
      </c>
      <c r="AG3">
        <f t="shared" ref="AG3:AG11" si="1">COUNTIF(B3, "&gt;"&amp;B$12) + COUNTIF(C3, "&gt;"&amp;C$12) + COUNTIF(D3, "&gt;"&amp;D$12) + COUNTIF(E3, "&gt;"&amp;E$12) + COUNTIF(F3, "&gt;"&amp;F$12) + COUNTIF(G3, "&gt;"&amp;G$12) + COUNTIF(H3, "&gt;"&amp;H$12) + COUNTIF(I3, "&gt;"&amp;I$12) + COUNTIF(J3, "&gt;"&amp;J$12)</f>
        <v>0</v>
      </c>
      <c r="AH3" t="s">
        <v>58</v>
      </c>
    </row>
    <row r="4" spans="1:34" x14ac:dyDescent="0.2">
      <c r="A4" s="1">
        <v>31765</v>
      </c>
      <c r="B4" s="3">
        <v>3</v>
      </c>
      <c r="C4" s="3">
        <v>28</v>
      </c>
      <c r="D4" s="2">
        <v>2</v>
      </c>
      <c r="E4" s="3">
        <v>852</v>
      </c>
      <c r="F4" s="3">
        <v>89</v>
      </c>
      <c r="G4">
        <v>7</v>
      </c>
      <c r="H4" s="3">
        <v>7684</v>
      </c>
      <c r="I4" s="2">
        <v>33464</v>
      </c>
      <c r="J4" s="2">
        <v>600190</v>
      </c>
      <c r="K4" t="s">
        <v>236</v>
      </c>
      <c r="L4" t="s">
        <v>237</v>
      </c>
      <c r="M4" t="s">
        <v>303</v>
      </c>
      <c r="N4" t="s">
        <v>239</v>
      </c>
      <c r="O4" t="s">
        <v>240</v>
      </c>
      <c r="P4" t="s">
        <v>241</v>
      </c>
      <c r="Q4" t="s">
        <v>242</v>
      </c>
      <c r="R4" t="s">
        <v>243</v>
      </c>
      <c r="S4" t="s">
        <v>244</v>
      </c>
      <c r="T4">
        <v>1675931177.4448199</v>
      </c>
      <c r="U4">
        <v>1676851435.1119399</v>
      </c>
      <c r="V4" s="3">
        <v>255.62712975497101</v>
      </c>
      <c r="W4" s="3">
        <v>35</v>
      </c>
      <c r="X4" t="s">
        <v>245</v>
      </c>
      <c r="Y4" t="s">
        <v>56</v>
      </c>
      <c r="Z4" t="s">
        <v>67</v>
      </c>
      <c r="AA4" t="s">
        <v>235</v>
      </c>
      <c r="AB4">
        <v>7.1648202160202207E-2</v>
      </c>
      <c r="AC4" s="6">
        <v>0.28483701817919699</v>
      </c>
      <c r="AD4">
        <v>4.48174742453308E-4</v>
      </c>
      <c r="AE4" s="2">
        <v>1.8760946228697398E-2</v>
      </c>
      <c r="AF4" t="str">
        <f t="shared" si="0"/>
        <v>suspicious</v>
      </c>
      <c r="AG4">
        <f t="shared" si="1"/>
        <v>8</v>
      </c>
      <c r="AH4" t="s">
        <v>127</v>
      </c>
    </row>
    <row r="5" spans="1:34" x14ac:dyDescent="0.2">
      <c r="A5" s="6">
        <v>7014</v>
      </c>
      <c r="B5" s="6">
        <v>0</v>
      </c>
      <c r="C5" s="6">
        <v>2</v>
      </c>
      <c r="D5" s="6">
        <v>0</v>
      </c>
      <c r="E5" s="1">
        <v>328</v>
      </c>
      <c r="F5" s="4">
        <v>6</v>
      </c>
      <c r="G5">
        <v>5</v>
      </c>
      <c r="H5">
        <v>3027</v>
      </c>
      <c r="I5" s="4">
        <v>2403</v>
      </c>
      <c r="J5" s="4">
        <v>54179</v>
      </c>
      <c r="K5" t="s">
        <v>48</v>
      </c>
      <c r="L5" t="s">
        <v>246</v>
      </c>
      <c r="M5" t="s">
        <v>48</v>
      </c>
      <c r="N5" t="s">
        <v>247</v>
      </c>
      <c r="O5" t="s">
        <v>248</v>
      </c>
      <c r="P5" t="s">
        <v>249</v>
      </c>
      <c r="Q5" t="s">
        <v>250</v>
      </c>
      <c r="R5" t="s">
        <v>251</v>
      </c>
      <c r="S5" t="s">
        <v>252</v>
      </c>
      <c r="T5">
        <v>1676053267.86569</v>
      </c>
      <c r="U5">
        <v>1676718533.4807501</v>
      </c>
      <c r="V5" s="1">
        <v>184.79600418211101</v>
      </c>
      <c r="W5">
        <v>32</v>
      </c>
      <c r="X5" t="s">
        <v>253</v>
      </c>
      <c r="Y5" t="s">
        <v>56</v>
      </c>
      <c r="Z5" t="s">
        <v>254</v>
      </c>
      <c r="AA5" t="s">
        <v>255</v>
      </c>
      <c r="AB5">
        <v>5.27020718720142E-2</v>
      </c>
      <c r="AC5">
        <v>0.31655272606702001</v>
      </c>
      <c r="AD5" s="3">
        <v>1.14740437933276E-3</v>
      </c>
      <c r="AE5" s="1">
        <v>1.28657624131266E-2</v>
      </c>
      <c r="AF5" t="str">
        <f t="shared" si="0"/>
        <v>normal</v>
      </c>
      <c r="AG5">
        <f t="shared" si="1"/>
        <v>1</v>
      </c>
      <c r="AH5" t="s">
        <v>69</v>
      </c>
    </row>
    <row r="6" spans="1:34" x14ac:dyDescent="0.2">
      <c r="A6" s="1">
        <v>34914</v>
      </c>
      <c r="B6" s="6">
        <v>0</v>
      </c>
      <c r="C6">
        <v>12</v>
      </c>
      <c r="D6" s="6">
        <v>0</v>
      </c>
      <c r="E6">
        <v>172</v>
      </c>
      <c r="F6">
        <v>28</v>
      </c>
      <c r="G6">
        <v>3</v>
      </c>
      <c r="H6">
        <v>2282</v>
      </c>
      <c r="I6">
        <v>6422</v>
      </c>
      <c r="J6">
        <v>164837</v>
      </c>
      <c r="K6" t="s">
        <v>48</v>
      </c>
      <c r="L6" t="s">
        <v>256</v>
      </c>
      <c r="M6" t="s">
        <v>48</v>
      </c>
      <c r="N6" t="s">
        <v>257</v>
      </c>
      <c r="O6" t="s">
        <v>258</v>
      </c>
      <c r="P6" t="s">
        <v>259</v>
      </c>
      <c r="Q6" t="s">
        <v>260</v>
      </c>
      <c r="R6" t="s">
        <v>261</v>
      </c>
      <c r="S6" t="s">
        <v>262</v>
      </c>
      <c r="T6">
        <v>1676316777.1319799</v>
      </c>
      <c r="U6">
        <v>1676525977.06495</v>
      </c>
      <c r="V6">
        <v>58.111092493937399</v>
      </c>
      <c r="W6">
        <v>9</v>
      </c>
      <c r="X6" t="s">
        <v>263</v>
      </c>
      <c r="Y6" t="s">
        <v>56</v>
      </c>
      <c r="Z6" t="s">
        <v>67</v>
      </c>
      <c r="AA6" t="s">
        <v>57</v>
      </c>
      <c r="AB6">
        <v>6.8393841747225195E-2</v>
      </c>
      <c r="AC6" s="1">
        <v>0.32966129609738598</v>
      </c>
      <c r="AD6">
        <v>1.00250626566416E-4</v>
      </c>
      <c r="AE6">
        <v>4.0243465807375499E-3</v>
      </c>
      <c r="AF6" t="str">
        <f t="shared" si="0"/>
        <v>normal</v>
      </c>
      <c r="AG6">
        <f t="shared" si="1"/>
        <v>0</v>
      </c>
      <c r="AH6" t="s">
        <v>58</v>
      </c>
    </row>
    <row r="7" spans="1:34" x14ac:dyDescent="0.2">
      <c r="A7" s="2">
        <v>47904</v>
      </c>
      <c r="B7" s="6">
        <v>0</v>
      </c>
      <c r="C7">
        <v>11</v>
      </c>
      <c r="D7" s="6">
        <v>0</v>
      </c>
      <c r="E7">
        <v>172</v>
      </c>
      <c r="F7">
        <v>15</v>
      </c>
      <c r="G7">
        <v>5</v>
      </c>
      <c r="H7" s="1">
        <v>3639</v>
      </c>
      <c r="I7">
        <v>5575</v>
      </c>
      <c r="J7">
        <v>221286</v>
      </c>
      <c r="K7" t="s">
        <v>48</v>
      </c>
      <c r="L7" t="s">
        <v>264</v>
      </c>
      <c r="M7" t="s">
        <v>48</v>
      </c>
      <c r="N7" t="s">
        <v>257</v>
      </c>
      <c r="O7" t="s">
        <v>265</v>
      </c>
      <c r="P7" t="s">
        <v>249</v>
      </c>
      <c r="Q7" t="s">
        <v>266</v>
      </c>
      <c r="R7" t="s">
        <v>267</v>
      </c>
      <c r="S7" t="s">
        <v>268</v>
      </c>
      <c r="T7">
        <v>1676245827.87449</v>
      </c>
      <c r="U7">
        <v>1676491416.9533999</v>
      </c>
      <c r="V7">
        <v>68.219188585504298</v>
      </c>
      <c r="W7" s="4">
        <v>6</v>
      </c>
      <c r="X7" t="s">
        <v>269</v>
      </c>
      <c r="Y7" t="s">
        <v>42</v>
      </c>
      <c r="Z7" t="s">
        <v>79</v>
      </c>
      <c r="AA7" t="s">
        <v>270</v>
      </c>
      <c r="AB7" s="1">
        <v>8.5331647177987205E-2</v>
      </c>
      <c r="AC7" s="1">
        <v>0.32029859333888699</v>
      </c>
      <c r="AD7" s="8">
        <v>1.19868863463371E-5</v>
      </c>
      <c r="AE7" s="4">
        <v>1.7380985202188799E-3</v>
      </c>
      <c r="AF7" t="str">
        <f t="shared" si="0"/>
        <v>normal</v>
      </c>
      <c r="AG7">
        <f t="shared" si="1"/>
        <v>1</v>
      </c>
      <c r="AH7" t="s">
        <v>58</v>
      </c>
    </row>
    <row r="8" spans="1:34" x14ac:dyDescent="0.2">
      <c r="A8">
        <v>8830</v>
      </c>
      <c r="B8" s="1">
        <v>2</v>
      </c>
      <c r="C8" s="4">
        <v>4</v>
      </c>
      <c r="D8" s="6">
        <v>0</v>
      </c>
      <c r="E8" s="6">
        <v>0</v>
      </c>
      <c r="F8" s="6">
        <v>0</v>
      </c>
      <c r="G8" s="6">
        <v>0</v>
      </c>
      <c r="H8" s="6">
        <v>3</v>
      </c>
      <c r="I8" s="6">
        <v>852</v>
      </c>
      <c r="J8" s="6">
        <v>42110</v>
      </c>
      <c r="K8" t="s">
        <v>271</v>
      </c>
      <c r="L8" t="s">
        <v>272</v>
      </c>
      <c r="M8" t="s">
        <v>48</v>
      </c>
      <c r="N8" t="s">
        <v>48</v>
      </c>
      <c r="O8" t="s">
        <v>48</v>
      </c>
      <c r="P8" t="s">
        <v>48</v>
      </c>
      <c r="Q8" t="s">
        <v>273</v>
      </c>
      <c r="R8" t="s">
        <v>274</v>
      </c>
      <c r="S8" t="s">
        <v>275</v>
      </c>
      <c r="T8">
        <v>1676085467.11959</v>
      </c>
      <c r="U8">
        <v>1676355877.22876</v>
      </c>
      <c r="V8">
        <v>75.113919214798003</v>
      </c>
      <c r="W8">
        <v>7</v>
      </c>
      <c r="X8" t="s">
        <v>276</v>
      </c>
      <c r="Y8" t="s">
        <v>88</v>
      </c>
      <c r="Z8" t="s">
        <v>277</v>
      </c>
      <c r="AA8" t="s">
        <v>278</v>
      </c>
      <c r="AB8" s="2">
        <v>0.14609564429902699</v>
      </c>
      <c r="AC8" s="3">
        <v>0.34784259881393997</v>
      </c>
      <c r="AD8" s="6">
        <v>0</v>
      </c>
      <c r="AE8" s="6">
        <v>0</v>
      </c>
      <c r="AF8" t="str">
        <f t="shared" si="0"/>
        <v>normal</v>
      </c>
      <c r="AG8">
        <f t="shared" si="1"/>
        <v>1</v>
      </c>
      <c r="AH8" t="s">
        <v>58</v>
      </c>
    </row>
    <row r="9" spans="1:34" x14ac:dyDescent="0.2">
      <c r="A9" s="3">
        <v>45782</v>
      </c>
      <c r="B9" s="3">
        <v>3</v>
      </c>
      <c r="C9" s="2">
        <v>34</v>
      </c>
      <c r="D9" s="3">
        <v>1</v>
      </c>
      <c r="E9">
        <v>282</v>
      </c>
      <c r="F9" s="1">
        <v>47</v>
      </c>
      <c r="G9">
        <v>6</v>
      </c>
      <c r="H9" s="1">
        <v>5470</v>
      </c>
      <c r="I9" s="3">
        <v>23084</v>
      </c>
      <c r="J9" s="3">
        <v>494959</v>
      </c>
      <c r="K9" t="s">
        <v>236</v>
      </c>
      <c r="L9" t="s">
        <v>279</v>
      </c>
      <c r="M9" t="s">
        <v>153</v>
      </c>
      <c r="N9" t="s">
        <v>280</v>
      </c>
      <c r="O9" t="s">
        <v>281</v>
      </c>
      <c r="P9" t="s">
        <v>282</v>
      </c>
      <c r="Q9" t="s">
        <v>283</v>
      </c>
      <c r="R9" t="s">
        <v>284</v>
      </c>
      <c r="S9" t="s">
        <v>285</v>
      </c>
      <c r="T9">
        <v>1676141128.82464</v>
      </c>
      <c r="U9">
        <v>1676682307.9235899</v>
      </c>
      <c r="V9" s="1">
        <v>150.327527485329</v>
      </c>
      <c r="W9">
        <v>14</v>
      </c>
      <c r="X9" t="s">
        <v>286</v>
      </c>
      <c r="Y9" t="s">
        <v>42</v>
      </c>
      <c r="Z9" t="s">
        <v>287</v>
      </c>
      <c r="AA9" t="s">
        <v>288</v>
      </c>
      <c r="AB9" s="1">
        <v>9.3263383265129396E-2</v>
      </c>
      <c r="AC9">
        <v>0.29267877886009702</v>
      </c>
      <c r="AD9" s="5">
        <v>1.51845300008351E-5</v>
      </c>
      <c r="AE9">
        <v>2.68614335714773E-3</v>
      </c>
      <c r="AF9" t="str">
        <f t="shared" si="0"/>
        <v>suspicious</v>
      </c>
      <c r="AG9">
        <f t="shared" si="1"/>
        <v>7</v>
      </c>
      <c r="AH9" t="s">
        <v>45</v>
      </c>
    </row>
    <row r="10" spans="1:34" x14ac:dyDescent="0.2">
      <c r="A10" s="4">
        <v>8447</v>
      </c>
      <c r="B10" s="6">
        <v>0</v>
      </c>
      <c r="C10">
        <v>9</v>
      </c>
      <c r="D10" s="6">
        <v>0</v>
      </c>
      <c r="E10" s="1">
        <v>324</v>
      </c>
      <c r="F10">
        <v>22</v>
      </c>
      <c r="G10" s="4">
        <v>1</v>
      </c>
      <c r="H10">
        <v>2600</v>
      </c>
      <c r="I10">
        <v>5014</v>
      </c>
      <c r="J10">
        <v>95156</v>
      </c>
      <c r="K10" t="s">
        <v>48</v>
      </c>
      <c r="L10" t="s">
        <v>228</v>
      </c>
      <c r="M10" t="s">
        <v>48</v>
      </c>
      <c r="N10" t="s">
        <v>289</v>
      </c>
      <c r="O10" t="s">
        <v>290</v>
      </c>
      <c r="P10" t="s">
        <v>291</v>
      </c>
      <c r="Q10" t="s">
        <v>292</v>
      </c>
      <c r="R10" t="s">
        <v>293</v>
      </c>
      <c r="S10" t="s">
        <v>294</v>
      </c>
      <c r="T10">
        <v>1675964481.9061201</v>
      </c>
      <c r="U10">
        <v>1676791214.40523</v>
      </c>
      <c r="V10" s="1">
        <v>229.64791642002999</v>
      </c>
      <c r="W10">
        <v>30</v>
      </c>
      <c r="X10" t="s">
        <v>295</v>
      </c>
      <c r="Y10" t="s">
        <v>56</v>
      </c>
      <c r="Z10" t="s">
        <v>67</v>
      </c>
      <c r="AA10" t="s">
        <v>235</v>
      </c>
      <c r="AB10" s="4">
        <v>5.0766767616365401E-2</v>
      </c>
      <c r="AC10">
        <v>0.30614764375687198</v>
      </c>
      <c r="AD10" s="2">
        <v>1.66663451708107E-3</v>
      </c>
      <c r="AE10" s="1">
        <v>1.17397426747169E-2</v>
      </c>
      <c r="AF10" t="str">
        <f t="shared" si="0"/>
        <v>normal</v>
      </c>
      <c r="AG10">
        <f t="shared" si="1"/>
        <v>1</v>
      </c>
      <c r="AH10" s="9" t="s">
        <v>69</v>
      </c>
    </row>
    <row r="11" spans="1:34" x14ac:dyDescent="0.2">
      <c r="A11" s="1">
        <v>40626</v>
      </c>
      <c r="B11" s="6">
        <v>0</v>
      </c>
      <c r="C11" s="1">
        <v>18</v>
      </c>
      <c r="D11" s="6">
        <v>0</v>
      </c>
      <c r="E11" s="1">
        <v>320</v>
      </c>
      <c r="F11">
        <v>15</v>
      </c>
      <c r="G11" s="3">
        <v>13</v>
      </c>
      <c r="H11" s="1">
        <v>3578</v>
      </c>
      <c r="I11">
        <v>8111</v>
      </c>
      <c r="J11">
        <v>122997</v>
      </c>
      <c r="K11" t="s">
        <v>48</v>
      </c>
      <c r="L11" t="s">
        <v>218</v>
      </c>
      <c r="M11" t="s">
        <v>48</v>
      </c>
      <c r="N11" t="s">
        <v>296</v>
      </c>
      <c r="O11" t="s">
        <v>265</v>
      </c>
      <c r="P11" t="s">
        <v>297</v>
      </c>
      <c r="Q11" t="s">
        <v>298</v>
      </c>
      <c r="R11" t="s">
        <v>299</v>
      </c>
      <c r="S11" t="s">
        <v>300</v>
      </c>
      <c r="T11">
        <v>1676365258.71702</v>
      </c>
      <c r="U11">
        <v>1676460410.9486001</v>
      </c>
      <c r="V11" s="4">
        <v>26.431175437732801</v>
      </c>
      <c r="W11">
        <v>7</v>
      </c>
      <c r="X11" t="s">
        <v>301</v>
      </c>
      <c r="Y11" t="s">
        <v>42</v>
      </c>
      <c r="Z11" t="s">
        <v>302</v>
      </c>
      <c r="AA11" t="s">
        <v>57</v>
      </c>
      <c r="AB11">
        <v>5.1703698038165803E-2</v>
      </c>
      <c r="AC11" s="1">
        <v>0.31876762191496899</v>
      </c>
      <c r="AD11" s="1">
        <v>5.5625280299263996E-4</v>
      </c>
      <c r="AE11">
        <v>5.5694811899638002E-3</v>
      </c>
      <c r="AF11" t="str">
        <f t="shared" si="0"/>
        <v>normal</v>
      </c>
      <c r="AG11">
        <f t="shared" si="1"/>
        <v>4</v>
      </c>
      <c r="AH11" t="s">
        <v>58</v>
      </c>
    </row>
    <row r="12" spans="1:34" x14ac:dyDescent="0.2">
      <c r="A12">
        <f>AVERAGE(A2:A11)</f>
        <v>27661.7</v>
      </c>
      <c r="B12">
        <f t="shared" ref="B12:J12" si="2">AVERAGE(B2:B11)</f>
        <v>1.9</v>
      </c>
      <c r="C12">
        <f t="shared" si="2"/>
        <v>14.5</v>
      </c>
      <c r="D12">
        <f t="shared" si="2"/>
        <v>0.3</v>
      </c>
      <c r="E12">
        <f>AVERAGE(E3:E11)</f>
        <v>283.11111111111109</v>
      </c>
      <c r="F12">
        <f t="shared" si="2"/>
        <v>42.3</v>
      </c>
      <c r="G12">
        <f t="shared" si="2"/>
        <v>7.4</v>
      </c>
      <c r="H12">
        <f>AVERAGE(H3:H11)</f>
        <v>3379.3333333333335</v>
      </c>
      <c r="I12">
        <f t="shared" si="2"/>
        <v>10416.200000000001</v>
      </c>
      <c r="J12">
        <f t="shared" si="2"/>
        <v>237977.1</v>
      </c>
      <c r="T12">
        <f>AVERAGE(T2:T11)</f>
        <v>1676117548.7277043</v>
      </c>
      <c r="U12">
        <f t="shared" ref="U12:W12" si="3">AVERAGE(U2:U11)</f>
        <v>1676643891.5015769</v>
      </c>
      <c r="V12">
        <f t="shared" si="3"/>
        <v>146.20632607578952</v>
      </c>
      <c r="W12">
        <f t="shared" si="3"/>
        <v>49.4</v>
      </c>
      <c r="AB12">
        <f>AVERAGE(AB2:AB11)</f>
        <v>7.7531105454929833E-2</v>
      </c>
      <c r="AC12">
        <f t="shared" ref="AC12:AE12" si="4">AVERAGE(AC2:AC11)</f>
        <v>0.31669650371223479</v>
      </c>
      <c r="AD12">
        <f t="shared" si="4"/>
        <v>4.5250032428629481E-4</v>
      </c>
      <c r="AE12">
        <f t="shared" si="4"/>
        <v>7.4000141881844072E-3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2C56-5ED2-6546-89BF-18DFA9A71294}">
  <dimension ref="A1:AH13"/>
  <sheetViews>
    <sheetView workbookViewId="0">
      <selection activeCell="AD18" sqref="AD18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 s="4">
        <v>2432</v>
      </c>
      <c r="B2" s="6">
        <v>0</v>
      </c>
      <c r="C2" s="6">
        <v>1</v>
      </c>
      <c r="D2" s="6">
        <v>0</v>
      </c>
      <c r="E2" s="6">
        <v>0</v>
      </c>
      <c r="F2" s="6">
        <v>0</v>
      </c>
      <c r="G2" s="6">
        <v>0</v>
      </c>
      <c r="H2" s="6">
        <v>58</v>
      </c>
      <c r="I2" s="6">
        <v>0</v>
      </c>
      <c r="J2" s="6">
        <v>1818</v>
      </c>
      <c r="K2" t="s">
        <v>48</v>
      </c>
      <c r="L2" t="s">
        <v>304</v>
      </c>
      <c r="M2" t="s">
        <v>48</v>
      </c>
      <c r="N2" t="s">
        <v>48</v>
      </c>
      <c r="O2" t="s">
        <v>48</v>
      </c>
      <c r="P2" t="s">
        <v>48</v>
      </c>
      <c r="Q2" t="s">
        <v>305</v>
      </c>
      <c r="R2" t="s">
        <v>135</v>
      </c>
      <c r="S2" t="s">
        <v>306</v>
      </c>
      <c r="T2">
        <v>1673056871.04934</v>
      </c>
      <c r="U2">
        <v>1673074160.1776299</v>
      </c>
      <c r="V2" s="6">
        <v>4.8025356359649098</v>
      </c>
      <c r="W2">
        <v>8</v>
      </c>
      <c r="X2" t="s">
        <v>307</v>
      </c>
      <c r="Y2" t="s">
        <v>308</v>
      </c>
      <c r="Z2" t="s">
        <v>309</v>
      </c>
      <c r="AA2" t="s">
        <v>310</v>
      </c>
      <c r="AB2" s="1">
        <v>7.8331037197402004E-2</v>
      </c>
      <c r="AC2" s="2">
        <v>0.56543987404054297</v>
      </c>
      <c r="AD2" s="6">
        <v>0</v>
      </c>
      <c r="AE2" s="6">
        <v>0</v>
      </c>
      <c r="AF2" t="str">
        <f>IF(COUNTIF(B2, "&gt;"&amp;B$13) + COUNTIF(C2, "&gt;"&amp;C$13) + COUNTIF(D2, "&gt;"&amp;D$13) + COUNTIF(E2, "&gt;"&amp;E$13) + COUNTIF(F2, "&gt;"&amp;F$13) + COUNTIF(G2, "&gt;"&amp;G$13) + COUNTIF(H2, "&gt;"&amp;H$13) + COUNTIF(I2, "&gt;"&amp;I$13) + COUNTIF(J2, "&gt;"&amp;J$13) &gt;= 5, "suspicious", "normal")</f>
        <v>normal</v>
      </c>
      <c r="AG2">
        <f>COUNTIF(B2, "&gt;"&amp;B$13) + COUNTIF(C2, "&gt;"&amp;C$13) + COUNTIF(D2, "&gt;"&amp;D$13) + COUNTIF(E2, "&gt;"&amp;E$13) + COUNTIF(F2, "&gt;"&amp;F$13) + COUNTIF(G2, "&gt;"&amp;G$13) + COUNTIF(H2, "&gt;"&amp;H$13) + COUNTIF(I2, "&gt;"&amp;I$13) + COUNTIF(J2, "&gt;"&amp;J$13)</f>
        <v>0</v>
      </c>
      <c r="AH2" t="s">
        <v>58</v>
      </c>
    </row>
    <row r="3" spans="1:34" x14ac:dyDescent="0.2">
      <c r="A3">
        <v>3394</v>
      </c>
      <c r="B3" s="2">
        <v>8</v>
      </c>
      <c r="C3">
        <v>3</v>
      </c>
      <c r="D3" s="6">
        <v>0</v>
      </c>
      <c r="E3" s="2">
        <v>2838</v>
      </c>
      <c r="F3" s="2">
        <v>39</v>
      </c>
      <c r="G3" s="3">
        <v>9</v>
      </c>
      <c r="H3" s="2">
        <v>13374</v>
      </c>
      <c r="I3" s="6">
        <v>0</v>
      </c>
      <c r="J3" s="2">
        <v>82509</v>
      </c>
      <c r="K3" t="s">
        <v>311</v>
      </c>
      <c r="L3" t="s">
        <v>312</v>
      </c>
      <c r="M3" t="s">
        <v>48</v>
      </c>
      <c r="N3" t="s">
        <v>313</v>
      </c>
      <c r="O3" t="s">
        <v>314</v>
      </c>
      <c r="P3" t="s">
        <v>315</v>
      </c>
      <c r="Q3" t="s">
        <v>316</v>
      </c>
      <c r="R3" t="s">
        <v>135</v>
      </c>
      <c r="S3" t="s">
        <v>317</v>
      </c>
      <c r="T3">
        <v>1672816439.63288</v>
      </c>
      <c r="U3">
        <v>1673551341.8367701</v>
      </c>
      <c r="V3" s="2">
        <v>204.139501080337</v>
      </c>
      <c r="W3" s="2">
        <v>314</v>
      </c>
      <c r="X3" t="s">
        <v>318</v>
      </c>
      <c r="Y3" t="s">
        <v>199</v>
      </c>
      <c r="Z3" t="s">
        <v>319</v>
      </c>
      <c r="AA3" t="s">
        <v>320</v>
      </c>
      <c r="AB3" s="6">
        <v>2.1749483003324101E-2</v>
      </c>
      <c r="AC3" s="3">
        <v>0.39005547753993902</v>
      </c>
      <c r="AD3" s="1">
        <v>9.2900037310004796E-4</v>
      </c>
      <c r="AE3" s="3">
        <v>2.46452268504543E-2</v>
      </c>
      <c r="AF3" t="str">
        <f t="shared" ref="AF3:AF12" si="0">IF(COUNTIF(B3, "&gt;"&amp;B$13) + COUNTIF(C3, "&gt;"&amp;C$13) + COUNTIF(D3, "&gt;"&amp;D$13) + COUNTIF(E3, "&gt;"&amp;E$13) + COUNTIF(F3, "&gt;"&amp;F$13) + COUNTIF(G3, "&gt;"&amp;G$13) + COUNTIF(H3, "&gt;"&amp;H$13) + COUNTIF(I3, "&gt;"&amp;I$13) + COUNTIF(J3, "&gt;"&amp;J$13) &gt;= 5, "suspicious", "normal")</f>
        <v>suspicious</v>
      </c>
      <c r="AG3">
        <f t="shared" ref="AG3:AG12" si="1">COUNTIF(B3, "&gt;"&amp;B$13) + COUNTIF(C3, "&gt;"&amp;C$13) + COUNTIF(D3, "&gt;"&amp;D$13) + COUNTIF(E3, "&gt;"&amp;E$13) + COUNTIF(F3, "&gt;"&amp;F$13) + COUNTIF(G3, "&gt;"&amp;G$13) + COUNTIF(H3, "&gt;"&amp;H$13) + COUNTIF(I3, "&gt;"&amp;I$13) + COUNTIF(J3, "&gt;"&amp;J$13)</f>
        <v>6</v>
      </c>
      <c r="AH3" t="s">
        <v>118</v>
      </c>
    </row>
    <row r="4" spans="1:34" x14ac:dyDescent="0.2">
      <c r="A4" s="1">
        <v>15344</v>
      </c>
      <c r="B4" s="4">
        <v>1</v>
      </c>
      <c r="C4">
        <v>4</v>
      </c>
      <c r="D4" s="2">
        <v>1</v>
      </c>
      <c r="E4">
        <v>79</v>
      </c>
      <c r="F4" s="1">
        <v>3</v>
      </c>
      <c r="G4" s="6">
        <v>0</v>
      </c>
      <c r="H4">
        <v>335</v>
      </c>
      <c r="I4" s="6">
        <v>0</v>
      </c>
      <c r="J4">
        <v>12460</v>
      </c>
      <c r="K4" t="s">
        <v>321</v>
      </c>
      <c r="L4" t="s">
        <v>322</v>
      </c>
      <c r="M4" t="s">
        <v>238</v>
      </c>
      <c r="N4" t="s">
        <v>323</v>
      </c>
      <c r="O4" t="s">
        <v>324</v>
      </c>
      <c r="P4" t="s">
        <v>48</v>
      </c>
      <c r="Q4" t="s">
        <v>325</v>
      </c>
      <c r="R4" t="s">
        <v>135</v>
      </c>
      <c r="S4" t="s">
        <v>326</v>
      </c>
      <c r="T4">
        <v>1673191405.08342</v>
      </c>
      <c r="U4">
        <v>1673245170.4186599</v>
      </c>
      <c r="V4" s="4">
        <v>14.9348153458463</v>
      </c>
      <c r="W4" s="4">
        <v>6</v>
      </c>
      <c r="X4" t="s">
        <v>327</v>
      </c>
      <c r="Y4" t="s">
        <v>199</v>
      </c>
      <c r="Z4" t="s">
        <v>43</v>
      </c>
      <c r="AA4" t="s">
        <v>328</v>
      </c>
      <c r="AB4">
        <v>6.91677601495089E-2</v>
      </c>
      <c r="AC4" s="1">
        <v>0.38710286691319701</v>
      </c>
      <c r="AD4" s="6">
        <v>0</v>
      </c>
      <c r="AE4">
        <v>3.0120481927710802E-3</v>
      </c>
      <c r="AF4" t="str">
        <f t="shared" si="0"/>
        <v>normal</v>
      </c>
      <c r="AG4">
        <f t="shared" si="1"/>
        <v>2</v>
      </c>
      <c r="AH4" t="s">
        <v>58</v>
      </c>
    </row>
    <row r="5" spans="1:34" x14ac:dyDescent="0.2">
      <c r="A5">
        <v>9868</v>
      </c>
      <c r="B5" s="4">
        <v>1</v>
      </c>
      <c r="C5" s="1">
        <v>6</v>
      </c>
      <c r="D5" s="2">
        <v>1</v>
      </c>
      <c r="E5">
        <v>99</v>
      </c>
      <c r="F5" s="3">
        <v>5</v>
      </c>
      <c r="G5" s="4">
        <v>6</v>
      </c>
      <c r="H5" s="1">
        <v>888</v>
      </c>
      <c r="I5" s="6">
        <v>0</v>
      </c>
      <c r="J5">
        <v>11617</v>
      </c>
      <c r="K5" t="s">
        <v>321</v>
      </c>
      <c r="L5" t="s">
        <v>329</v>
      </c>
      <c r="M5" t="s">
        <v>238</v>
      </c>
      <c r="N5" t="s">
        <v>330</v>
      </c>
      <c r="O5" t="s">
        <v>331</v>
      </c>
      <c r="P5" t="s">
        <v>332</v>
      </c>
      <c r="Q5" t="s">
        <v>333</v>
      </c>
      <c r="R5" t="s">
        <v>135</v>
      </c>
      <c r="S5" t="s">
        <v>334</v>
      </c>
      <c r="T5">
        <v>1673137622.3769701</v>
      </c>
      <c r="U5">
        <v>1673279776.0113499</v>
      </c>
      <c r="V5">
        <v>39.487120659370298</v>
      </c>
      <c r="W5">
        <v>11</v>
      </c>
      <c r="X5" t="s">
        <v>335</v>
      </c>
      <c r="Y5" t="s">
        <v>199</v>
      </c>
      <c r="Z5" t="s">
        <v>67</v>
      </c>
      <c r="AA5" t="s">
        <v>336</v>
      </c>
      <c r="AB5">
        <v>6.8908087852607394E-2</v>
      </c>
      <c r="AC5">
        <v>0.35935602512057102</v>
      </c>
      <c r="AD5">
        <v>4.5105999097880002E-4</v>
      </c>
      <c r="AE5">
        <v>1.1068318240171999E-2</v>
      </c>
      <c r="AF5" t="str">
        <f t="shared" si="0"/>
        <v>suspicious</v>
      </c>
      <c r="AG5">
        <f t="shared" si="1"/>
        <v>5</v>
      </c>
      <c r="AH5" t="s">
        <v>127</v>
      </c>
    </row>
    <row r="6" spans="1:34" x14ac:dyDescent="0.2">
      <c r="A6">
        <v>8398</v>
      </c>
      <c r="B6" s="1">
        <v>2</v>
      </c>
      <c r="C6" s="1">
        <v>7</v>
      </c>
      <c r="D6" s="6">
        <v>0</v>
      </c>
      <c r="E6" s="1">
        <v>179</v>
      </c>
      <c r="F6" s="1">
        <v>2</v>
      </c>
      <c r="G6" s="6">
        <v>0</v>
      </c>
      <c r="H6" s="1">
        <v>1406</v>
      </c>
      <c r="I6" s="6">
        <v>0</v>
      </c>
      <c r="J6" s="3">
        <v>28190</v>
      </c>
      <c r="K6" t="s">
        <v>337</v>
      </c>
      <c r="L6" t="s">
        <v>338</v>
      </c>
      <c r="M6" t="s">
        <v>48</v>
      </c>
      <c r="N6" t="s">
        <v>339</v>
      </c>
      <c r="O6" t="s">
        <v>340</v>
      </c>
      <c r="P6" t="s">
        <v>48</v>
      </c>
      <c r="Q6" t="s">
        <v>341</v>
      </c>
      <c r="R6" t="s">
        <v>135</v>
      </c>
      <c r="S6" t="s">
        <v>342</v>
      </c>
      <c r="T6">
        <v>1673004190.7284999</v>
      </c>
      <c r="U6">
        <v>1673426028.5989499</v>
      </c>
      <c r="V6" s="1">
        <v>117.177186234817</v>
      </c>
      <c r="W6">
        <v>32</v>
      </c>
      <c r="X6" t="s">
        <v>343</v>
      </c>
      <c r="Y6" t="s">
        <v>56</v>
      </c>
      <c r="Z6" t="s">
        <v>67</v>
      </c>
      <c r="AA6" t="s">
        <v>344</v>
      </c>
      <c r="AB6">
        <v>6.23754440689714E-2</v>
      </c>
      <c r="AC6">
        <v>0.37020910955145397</v>
      </c>
      <c r="AD6">
        <v>1.4802299049764599E-4</v>
      </c>
      <c r="AE6" s="1">
        <v>1.53618981601825E-2</v>
      </c>
      <c r="AF6" t="str">
        <f t="shared" si="0"/>
        <v>suspicious</v>
      </c>
      <c r="AG6">
        <f t="shared" si="1"/>
        <v>6</v>
      </c>
      <c r="AH6" t="s">
        <v>127</v>
      </c>
    </row>
    <row r="7" spans="1:34" x14ac:dyDescent="0.2">
      <c r="A7">
        <v>3489</v>
      </c>
      <c r="B7" s="6">
        <v>0</v>
      </c>
      <c r="C7">
        <v>4</v>
      </c>
      <c r="D7" s="6">
        <v>0</v>
      </c>
      <c r="E7" s="4">
        <v>11</v>
      </c>
      <c r="F7" s="6">
        <v>0</v>
      </c>
      <c r="G7" s="6">
        <v>0</v>
      </c>
      <c r="H7" s="4">
        <v>125</v>
      </c>
      <c r="I7" s="6">
        <v>0</v>
      </c>
      <c r="J7">
        <v>6164</v>
      </c>
      <c r="K7" t="s">
        <v>48</v>
      </c>
      <c r="L7" t="s">
        <v>322</v>
      </c>
      <c r="M7" t="s">
        <v>48</v>
      </c>
      <c r="N7" t="s">
        <v>345</v>
      </c>
      <c r="O7" t="s">
        <v>48</v>
      </c>
      <c r="P7" t="s">
        <v>48</v>
      </c>
      <c r="Q7" t="s">
        <v>346</v>
      </c>
      <c r="R7" t="s">
        <v>135</v>
      </c>
      <c r="S7" t="s">
        <v>347</v>
      </c>
      <c r="T7">
        <v>1672838428.1453099</v>
      </c>
      <c r="U7">
        <v>1673430748.7609601</v>
      </c>
      <c r="V7" s="3">
        <v>164.53350434699499</v>
      </c>
      <c r="W7">
        <v>16</v>
      </c>
      <c r="X7" t="s">
        <v>348</v>
      </c>
      <c r="Y7" t="s">
        <v>349</v>
      </c>
      <c r="Z7" t="s">
        <v>350</v>
      </c>
      <c r="AA7" t="s">
        <v>344</v>
      </c>
      <c r="AB7" s="3">
        <v>0.108230765155662</v>
      </c>
      <c r="AC7">
        <v>0.36513093997774898</v>
      </c>
      <c r="AD7" s="6">
        <v>0</v>
      </c>
      <c r="AE7">
        <v>4.9621218810150204E-3</v>
      </c>
      <c r="AF7" t="str">
        <f t="shared" si="0"/>
        <v>normal</v>
      </c>
      <c r="AG7">
        <f t="shared" si="1"/>
        <v>0</v>
      </c>
      <c r="AH7" t="s">
        <v>69</v>
      </c>
    </row>
    <row r="8" spans="1:34" x14ac:dyDescent="0.2">
      <c r="A8" s="6">
        <v>1164</v>
      </c>
      <c r="B8" s="6">
        <v>0</v>
      </c>
      <c r="C8" s="6">
        <v>1</v>
      </c>
      <c r="D8" s="6">
        <v>0</v>
      </c>
      <c r="E8" s="1">
        <v>185</v>
      </c>
      <c r="F8" s="6">
        <v>0</v>
      </c>
      <c r="G8" s="6">
        <v>0</v>
      </c>
      <c r="H8" s="3">
        <v>1805</v>
      </c>
      <c r="I8" s="6">
        <v>0</v>
      </c>
      <c r="J8">
        <v>7061</v>
      </c>
      <c r="K8" t="s">
        <v>48</v>
      </c>
      <c r="L8" t="s">
        <v>304</v>
      </c>
      <c r="M8" t="s">
        <v>48</v>
      </c>
      <c r="N8" t="s">
        <v>351</v>
      </c>
      <c r="O8" t="s">
        <v>48</v>
      </c>
      <c r="P8" t="s">
        <v>48</v>
      </c>
      <c r="Q8" t="s">
        <v>352</v>
      </c>
      <c r="R8" t="s">
        <v>135</v>
      </c>
      <c r="S8" t="s">
        <v>353</v>
      </c>
      <c r="T8">
        <v>1672901774.1752501</v>
      </c>
      <c r="U8">
        <v>1673470783.6701</v>
      </c>
      <c r="V8" s="1">
        <v>158.05819301259999</v>
      </c>
      <c r="W8" s="3">
        <v>61</v>
      </c>
      <c r="X8" t="s">
        <v>354</v>
      </c>
      <c r="Y8" t="s">
        <v>199</v>
      </c>
      <c r="Z8" t="s">
        <v>67</v>
      </c>
      <c r="AA8" t="s">
        <v>355</v>
      </c>
      <c r="AB8" s="4">
        <v>5.3708189238760598E-2</v>
      </c>
      <c r="AC8" s="6">
        <v>0.313764473628943</v>
      </c>
      <c r="AD8" s="1">
        <v>8.1206334094059305E-4</v>
      </c>
      <c r="AE8" s="2">
        <v>2.6700082606443298E-2</v>
      </c>
      <c r="AF8" t="str">
        <f t="shared" si="0"/>
        <v>normal</v>
      </c>
      <c r="AG8">
        <f t="shared" si="1"/>
        <v>2</v>
      </c>
      <c r="AH8" t="s">
        <v>69</v>
      </c>
    </row>
    <row r="9" spans="1:34" x14ac:dyDescent="0.2">
      <c r="A9" s="2">
        <v>35837</v>
      </c>
      <c r="B9" s="3">
        <v>3</v>
      </c>
      <c r="C9" s="2">
        <v>14</v>
      </c>
      <c r="D9" s="6">
        <v>0</v>
      </c>
      <c r="E9">
        <v>52</v>
      </c>
      <c r="F9" s="4">
        <v>1</v>
      </c>
      <c r="G9" s="6">
        <v>0</v>
      </c>
      <c r="H9">
        <v>433</v>
      </c>
      <c r="I9" s="6">
        <v>0</v>
      </c>
      <c r="J9">
        <v>14145</v>
      </c>
      <c r="K9" t="s">
        <v>356</v>
      </c>
      <c r="L9" t="s">
        <v>357</v>
      </c>
      <c r="M9" t="s">
        <v>48</v>
      </c>
      <c r="N9" t="s">
        <v>358</v>
      </c>
      <c r="O9" t="s">
        <v>359</v>
      </c>
      <c r="P9" t="s">
        <v>48</v>
      </c>
      <c r="Q9" t="s">
        <v>360</v>
      </c>
      <c r="R9" t="s">
        <v>135</v>
      </c>
      <c r="S9" t="s">
        <v>361</v>
      </c>
      <c r="T9">
        <v>1673255467.5627699</v>
      </c>
      <c r="U9">
        <v>1673324400.31394</v>
      </c>
      <c r="V9">
        <v>19.147986438596899</v>
      </c>
      <c r="W9" s="6">
        <v>4</v>
      </c>
      <c r="X9" t="s">
        <v>362</v>
      </c>
      <c r="Y9" t="s">
        <v>88</v>
      </c>
      <c r="Z9" t="s">
        <v>363</v>
      </c>
      <c r="AA9" t="s">
        <v>364</v>
      </c>
      <c r="AB9" s="2">
        <v>0.17724711533501</v>
      </c>
      <c r="AC9">
        <v>0.36638254698865602</v>
      </c>
      <c r="AD9" s="8">
        <v>1.7196214539972599E-5</v>
      </c>
      <c r="AE9" s="4">
        <v>1.0776294445049401E-3</v>
      </c>
      <c r="AF9" t="str">
        <f t="shared" si="0"/>
        <v>normal</v>
      </c>
      <c r="AG9">
        <f t="shared" si="1"/>
        <v>2</v>
      </c>
      <c r="AH9" t="s">
        <v>58</v>
      </c>
    </row>
    <row r="10" spans="1:34" x14ac:dyDescent="0.2">
      <c r="A10">
        <v>6233</v>
      </c>
      <c r="B10" s="1">
        <v>2</v>
      </c>
      <c r="C10" s="4">
        <v>2</v>
      </c>
      <c r="D10" s="6">
        <v>0</v>
      </c>
      <c r="E10" s="1">
        <v>132</v>
      </c>
      <c r="F10" s="1">
        <v>2</v>
      </c>
      <c r="G10" s="6">
        <v>0</v>
      </c>
      <c r="H10">
        <v>832</v>
      </c>
      <c r="I10" s="6">
        <v>0</v>
      </c>
      <c r="J10" s="4">
        <v>5204</v>
      </c>
      <c r="K10" t="s">
        <v>337</v>
      </c>
      <c r="L10" t="s">
        <v>365</v>
      </c>
      <c r="M10" t="s">
        <v>48</v>
      </c>
      <c r="N10" t="s">
        <v>366</v>
      </c>
      <c r="O10" t="s">
        <v>340</v>
      </c>
      <c r="P10" t="s">
        <v>48</v>
      </c>
      <c r="Q10" t="s">
        <v>367</v>
      </c>
      <c r="R10" t="s">
        <v>135</v>
      </c>
      <c r="S10" t="s">
        <v>368</v>
      </c>
      <c r="T10">
        <v>1673168078.4904499</v>
      </c>
      <c r="U10">
        <v>1673297618.36531</v>
      </c>
      <c r="V10">
        <v>35.983298572116098</v>
      </c>
      <c r="W10">
        <v>11</v>
      </c>
      <c r="X10" t="s">
        <v>369</v>
      </c>
      <c r="Y10" t="s">
        <v>199</v>
      </c>
      <c r="Z10" t="s">
        <v>67</v>
      </c>
      <c r="AA10" t="s">
        <v>370</v>
      </c>
      <c r="AB10">
        <v>7.3596915780276995E-2</v>
      </c>
      <c r="AC10" s="4">
        <v>0.32463354088948598</v>
      </c>
      <c r="AD10" s="2">
        <v>3.2728230872706501E-3</v>
      </c>
      <c r="AE10" s="1">
        <v>1.6669209113980201E-2</v>
      </c>
      <c r="AF10" t="str">
        <f t="shared" si="0"/>
        <v>normal</v>
      </c>
      <c r="AG10">
        <f t="shared" si="1"/>
        <v>3</v>
      </c>
      <c r="AH10" t="s">
        <v>58</v>
      </c>
    </row>
    <row r="11" spans="1:34" x14ac:dyDescent="0.2">
      <c r="A11" s="3">
        <v>20940</v>
      </c>
      <c r="B11" s="3">
        <v>3</v>
      </c>
      <c r="C11" s="3">
        <v>10</v>
      </c>
      <c r="D11" s="6">
        <v>0</v>
      </c>
      <c r="E11" s="1">
        <v>179</v>
      </c>
      <c r="F11" s="4">
        <v>1</v>
      </c>
      <c r="G11" s="2">
        <v>14</v>
      </c>
      <c r="H11" s="1">
        <v>873</v>
      </c>
      <c r="I11" s="6">
        <v>0</v>
      </c>
      <c r="J11" s="1">
        <v>23588</v>
      </c>
      <c r="K11" t="s">
        <v>356</v>
      </c>
      <c r="L11" t="s">
        <v>371</v>
      </c>
      <c r="M11" t="s">
        <v>48</v>
      </c>
      <c r="N11" t="s">
        <v>339</v>
      </c>
      <c r="O11" t="s">
        <v>359</v>
      </c>
      <c r="P11" t="s">
        <v>372</v>
      </c>
      <c r="Q11" t="s">
        <v>373</v>
      </c>
      <c r="R11" t="s">
        <v>135</v>
      </c>
      <c r="S11" t="s">
        <v>374</v>
      </c>
      <c r="T11">
        <v>1673150004.7988501</v>
      </c>
      <c r="U11">
        <v>1673333447.78108</v>
      </c>
      <c r="V11">
        <v>50.956383954154703</v>
      </c>
      <c r="W11">
        <v>10</v>
      </c>
      <c r="X11" t="s">
        <v>375</v>
      </c>
      <c r="Y11" t="s">
        <v>56</v>
      </c>
      <c r="Z11" t="s">
        <v>376</v>
      </c>
      <c r="AA11" t="s">
        <v>344</v>
      </c>
      <c r="AB11">
        <v>7.2082502137361004E-2</v>
      </c>
      <c r="AC11">
        <v>0.359762396694214</v>
      </c>
      <c r="AD11" s="5">
        <v>9.3509546879452804E-5</v>
      </c>
      <c r="AE11">
        <v>8.9902750071245308E-3</v>
      </c>
      <c r="AF11" t="str">
        <f t="shared" si="0"/>
        <v>suspicious</v>
      </c>
      <c r="AG11">
        <f t="shared" si="1"/>
        <v>6</v>
      </c>
      <c r="AH11" t="s">
        <v>127</v>
      </c>
    </row>
    <row r="12" spans="1:34" x14ac:dyDescent="0.2">
      <c r="A12">
        <v>2722</v>
      </c>
      <c r="B12" s="6">
        <v>0</v>
      </c>
      <c r="C12">
        <v>3</v>
      </c>
      <c r="D12" s="6">
        <v>0</v>
      </c>
      <c r="E12" s="3">
        <v>217</v>
      </c>
      <c r="F12" s="6">
        <v>0</v>
      </c>
      <c r="G12" s="6">
        <v>0</v>
      </c>
      <c r="H12" s="1">
        <v>1682</v>
      </c>
      <c r="I12" s="6">
        <v>0</v>
      </c>
      <c r="J12">
        <v>8788</v>
      </c>
      <c r="K12" t="s">
        <v>48</v>
      </c>
      <c r="L12" t="s">
        <v>312</v>
      </c>
      <c r="M12" t="s">
        <v>48</v>
      </c>
      <c r="N12" t="s">
        <v>377</v>
      </c>
      <c r="O12" t="s">
        <v>48</v>
      </c>
      <c r="P12" t="s">
        <v>48</v>
      </c>
      <c r="Q12" t="s">
        <v>378</v>
      </c>
      <c r="R12" t="s">
        <v>135</v>
      </c>
      <c r="S12" t="s">
        <v>379</v>
      </c>
      <c r="T12">
        <v>1673063032.6561301</v>
      </c>
      <c r="U12">
        <v>1673326579.02792</v>
      </c>
      <c r="V12">
        <v>73.207325495958798</v>
      </c>
      <c r="W12">
        <v>33</v>
      </c>
      <c r="X12" t="s">
        <v>380</v>
      </c>
      <c r="Y12" t="s">
        <v>381</v>
      </c>
      <c r="Z12" t="s">
        <v>254</v>
      </c>
      <c r="AA12" t="s">
        <v>320</v>
      </c>
      <c r="AB12">
        <v>6.2288644049307298E-2</v>
      </c>
      <c r="AC12">
        <v>0.34370022908257802</v>
      </c>
      <c r="AD12" s="3">
        <v>2.69444747463728E-3</v>
      </c>
      <c r="AE12" s="1">
        <v>1.9592014835824099E-2</v>
      </c>
      <c r="AF12" t="str">
        <f t="shared" si="0"/>
        <v>normal</v>
      </c>
      <c r="AG12">
        <f t="shared" si="1"/>
        <v>2</v>
      </c>
      <c r="AH12" t="s">
        <v>58</v>
      </c>
    </row>
    <row r="13" spans="1:34" x14ac:dyDescent="0.2">
      <c r="A13">
        <f>AVERAGE(A2:A12)</f>
        <v>9983.7272727272721</v>
      </c>
      <c r="B13">
        <f t="shared" ref="B13:J13" si="2">AVERAGE(B2:B12)</f>
        <v>1.8181818181818181</v>
      </c>
      <c r="C13">
        <f t="shared" si="2"/>
        <v>5</v>
      </c>
      <c r="D13">
        <f t="shared" si="2"/>
        <v>0.18181818181818182</v>
      </c>
      <c r="E13">
        <f>AVERAGE(E2,E4:E12)</f>
        <v>113.3</v>
      </c>
      <c r="F13">
        <f>AVERAGE(F2,F4:F12)</f>
        <v>1.4</v>
      </c>
      <c r="G13">
        <f>AVERAGE(G2:G12)</f>
        <v>2.6363636363636362</v>
      </c>
      <c r="H13">
        <f>AVERAGE(H2,H4:H12)</f>
        <v>843.7</v>
      </c>
      <c r="I13">
        <f t="shared" si="2"/>
        <v>0</v>
      </c>
      <c r="J13">
        <f t="shared" si="2"/>
        <v>18322.18181818182</v>
      </c>
      <c r="T13">
        <f>AVERAGE(T2:T12)</f>
        <v>1673053028.6090791</v>
      </c>
      <c r="U13">
        <f t="shared" ref="U13:W13" si="3">AVERAGE(U2:U12)</f>
        <v>1673341823.1784246</v>
      </c>
      <c r="V13">
        <f t="shared" si="3"/>
        <v>80.220713706977918</v>
      </c>
      <c r="W13">
        <f t="shared" si="3"/>
        <v>46</v>
      </c>
      <c r="AB13">
        <f>AVERAGE(AB2:AB12)</f>
        <v>7.7062358542562881E-2</v>
      </c>
      <c r="AC13">
        <f t="shared" ref="AC13:AE13" si="4">AVERAGE(AC2:AC12)</f>
        <v>0.37686704367521179</v>
      </c>
      <c r="AD13">
        <f t="shared" si="4"/>
        <v>7.6528391080404022E-4</v>
      </c>
      <c r="AE13">
        <f t="shared" si="4"/>
        <v>1.2007165848406543E-2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196DC-1B63-BC44-BD02-2DAB5CF12DBE}">
  <dimension ref="A1:AH12"/>
  <sheetViews>
    <sheetView workbookViewId="0">
      <selection activeCell="AG11" sqref="AG11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 s="6">
        <v>2042</v>
      </c>
      <c r="B2" s="6">
        <v>0</v>
      </c>
      <c r="C2" s="6">
        <v>1</v>
      </c>
      <c r="D2" s="6">
        <v>0</v>
      </c>
      <c r="E2" s="1">
        <v>242</v>
      </c>
      <c r="F2" s="4">
        <v>2</v>
      </c>
      <c r="G2" s="3">
        <v>4</v>
      </c>
      <c r="H2" s="1">
        <v>1464</v>
      </c>
      <c r="I2" s="4">
        <v>417</v>
      </c>
      <c r="J2" s="6">
        <v>11813</v>
      </c>
      <c r="K2" t="s">
        <v>48</v>
      </c>
      <c r="L2" t="s">
        <v>382</v>
      </c>
      <c r="M2" t="s">
        <v>48</v>
      </c>
      <c r="N2" t="s">
        <v>383</v>
      </c>
      <c r="O2" t="s">
        <v>384</v>
      </c>
      <c r="P2" t="s">
        <v>385</v>
      </c>
      <c r="Q2" t="s">
        <v>386</v>
      </c>
      <c r="R2" t="s">
        <v>387</v>
      </c>
      <c r="S2" t="s">
        <v>388</v>
      </c>
      <c r="T2">
        <v>1674146282.30264</v>
      </c>
      <c r="U2">
        <v>1674524007.5778601</v>
      </c>
      <c r="V2" s="3">
        <v>104.923687561214</v>
      </c>
      <c r="W2" s="3">
        <v>40</v>
      </c>
      <c r="X2" t="s">
        <v>389</v>
      </c>
      <c r="Y2" t="s">
        <v>56</v>
      </c>
      <c r="Z2" t="s">
        <v>390</v>
      </c>
      <c r="AA2" t="s">
        <v>391</v>
      </c>
      <c r="AB2" s="4">
        <v>4.3346446746309497E-2</v>
      </c>
      <c r="AC2">
        <v>0.30490489767928602</v>
      </c>
      <c r="AD2" s="1">
        <v>8.7823774978645496E-4</v>
      </c>
      <c r="AE2" s="1">
        <v>1.4003681380156599E-2</v>
      </c>
      <c r="AF2" t="str">
        <f>IF(COUNTIF(B2, "&gt;"&amp;B$12) + COUNTIF(C2, "&gt;"&amp;C$12) + COUNTIF(D2, "&gt;"&amp;D$12) + COUNTIF(E2, "&gt;"&amp;E$12) + COUNTIF(F2, "&gt;"&amp;F$12) + COUNTIF(G2, "&gt;"&amp;G$12) + COUNTIF(H2, "&gt;"&amp;H$12) + COUNTIF(I2, "&gt;"&amp;I$12) + COUNTIF(J2, "&gt;"&amp;J$12) &gt;= 5, "suspicious", "normal")</f>
        <v>normal</v>
      </c>
      <c r="AG2">
        <f>COUNTIF(B2, "&gt;"&amp;B$12) + COUNTIF(C2, "&gt;"&amp;C$12) + COUNTIF(D2, "&gt;"&amp;D$12) + COUNTIF(E2, "&gt;"&amp;E$12) + COUNTIF(F2, "&gt;"&amp;F$12) + COUNTIF(G2, "&gt;"&amp;G$12) + COUNTIF(H2, "&gt;"&amp;H$12) + COUNTIF(I2, "&gt;"&amp;I$12) + COUNTIF(J2, "&gt;"&amp;J$12)</f>
        <v>3</v>
      </c>
      <c r="AH2" t="s">
        <v>69</v>
      </c>
    </row>
    <row r="3" spans="1:34" x14ac:dyDescent="0.2">
      <c r="A3" s="1">
        <v>19442</v>
      </c>
      <c r="B3" s="6">
        <v>0</v>
      </c>
      <c r="C3">
        <v>4</v>
      </c>
      <c r="D3" s="6">
        <v>0</v>
      </c>
      <c r="E3" s="4">
        <v>28</v>
      </c>
      <c r="F3">
        <v>3</v>
      </c>
      <c r="G3" s="6">
        <v>0</v>
      </c>
      <c r="H3">
        <v>778</v>
      </c>
      <c r="I3">
        <v>422</v>
      </c>
      <c r="J3">
        <v>62381</v>
      </c>
      <c r="K3" t="s">
        <v>48</v>
      </c>
      <c r="L3" t="s">
        <v>392</v>
      </c>
      <c r="M3" t="s">
        <v>48</v>
      </c>
      <c r="N3" t="s">
        <v>393</v>
      </c>
      <c r="O3" t="s">
        <v>394</v>
      </c>
      <c r="P3" t="s">
        <v>48</v>
      </c>
      <c r="Q3" t="s">
        <v>395</v>
      </c>
      <c r="R3" t="s">
        <v>396</v>
      </c>
      <c r="S3" t="s">
        <v>397</v>
      </c>
      <c r="T3">
        <v>1674399177.26437</v>
      </c>
      <c r="U3">
        <v>1674418511.0425799</v>
      </c>
      <c r="V3" s="6">
        <v>5.37049394781058</v>
      </c>
      <c r="W3" s="6">
        <v>4</v>
      </c>
      <c r="X3" t="s">
        <v>398</v>
      </c>
      <c r="Y3" t="s">
        <v>88</v>
      </c>
      <c r="Z3" t="s">
        <v>180</v>
      </c>
      <c r="AA3" t="s">
        <v>99</v>
      </c>
      <c r="AB3" s="2">
        <v>0.13340506783129699</v>
      </c>
      <c r="AC3" s="6">
        <v>0.29621073063696002</v>
      </c>
      <c r="AD3" s="8">
        <v>1.0549190877059699E-5</v>
      </c>
      <c r="AE3">
        <v>4.7682342764309897E-3</v>
      </c>
      <c r="AF3" t="str">
        <f t="shared" ref="AF3:AF11" si="0">IF(COUNTIF(B3, "&gt;"&amp;B$12) + COUNTIF(C3, "&gt;"&amp;C$12) + COUNTIF(D3, "&gt;"&amp;D$12) + COUNTIF(E3, "&gt;"&amp;E$12) + COUNTIF(F3, "&gt;"&amp;F$12) + COUNTIF(G3, "&gt;"&amp;G$12) + COUNTIF(H3, "&gt;"&amp;H$12) + COUNTIF(I3, "&gt;"&amp;I$12) + COUNTIF(J3, "&gt;"&amp;J$12) &gt;= 5, "suspicious", "normal")</f>
        <v>normal</v>
      </c>
      <c r="AG3">
        <f t="shared" ref="AG3:AG11" si="1">COUNTIF(B3, "&gt;"&amp;B$12) + COUNTIF(C3, "&gt;"&amp;C$12) + COUNTIF(D3, "&gt;"&amp;D$12) + COUNTIF(E3, "&gt;"&amp;E$12) + COUNTIF(F3, "&gt;"&amp;F$12) + COUNTIF(G3, "&gt;"&amp;G$12) + COUNTIF(H3, "&gt;"&amp;H$12) + COUNTIF(I3, "&gt;"&amp;I$12) + COUNTIF(J3, "&gt;"&amp;J$12)</f>
        <v>0</v>
      </c>
      <c r="AH3" t="s">
        <v>58</v>
      </c>
    </row>
    <row r="4" spans="1:34" x14ac:dyDescent="0.2">
      <c r="A4">
        <v>6789</v>
      </c>
      <c r="B4" s="2">
        <v>8</v>
      </c>
      <c r="C4">
        <v>4</v>
      </c>
      <c r="D4" s="6">
        <v>0</v>
      </c>
      <c r="E4" s="2">
        <v>3978</v>
      </c>
      <c r="F4" s="2">
        <v>48</v>
      </c>
      <c r="G4" s="4">
        <v>1</v>
      </c>
      <c r="H4" s="2">
        <v>17699</v>
      </c>
      <c r="I4" s="1">
        <v>4662</v>
      </c>
      <c r="J4" s="2">
        <v>158899</v>
      </c>
      <c r="K4" t="s">
        <v>399</v>
      </c>
      <c r="L4" t="s">
        <v>392</v>
      </c>
      <c r="M4" t="s">
        <v>48</v>
      </c>
      <c r="N4" t="s">
        <v>400</v>
      </c>
      <c r="O4" t="s">
        <v>401</v>
      </c>
      <c r="P4" t="s">
        <v>402</v>
      </c>
      <c r="Q4" t="s">
        <v>403</v>
      </c>
      <c r="R4" t="s">
        <v>404</v>
      </c>
      <c r="S4" t="s">
        <v>405</v>
      </c>
      <c r="T4">
        <v>1674004188.5165701</v>
      </c>
      <c r="U4">
        <v>1674687199.6115699</v>
      </c>
      <c r="V4" s="2">
        <v>189.72530416850699</v>
      </c>
      <c r="W4" s="2">
        <v>230</v>
      </c>
      <c r="X4" t="s">
        <v>406</v>
      </c>
      <c r="Y4" t="s">
        <v>56</v>
      </c>
      <c r="Z4" t="s">
        <v>350</v>
      </c>
      <c r="AA4" t="s">
        <v>407</v>
      </c>
      <c r="AB4" s="6">
        <v>2.4766644731377799E-2</v>
      </c>
      <c r="AC4" s="3">
        <v>0.35456647989726597</v>
      </c>
      <c r="AD4" s="1">
        <v>7.1364225886622198E-4</v>
      </c>
      <c r="AE4" s="2">
        <v>1.9456175209716198E-2</v>
      </c>
      <c r="AF4" t="str">
        <f t="shared" si="0"/>
        <v>suspicious</v>
      </c>
      <c r="AG4">
        <f t="shared" si="1"/>
        <v>6</v>
      </c>
      <c r="AH4" t="s">
        <v>118</v>
      </c>
    </row>
    <row r="5" spans="1:34" x14ac:dyDescent="0.2">
      <c r="A5" s="3">
        <v>23528</v>
      </c>
      <c r="B5" s="3">
        <v>2</v>
      </c>
      <c r="C5" s="1">
        <v>7</v>
      </c>
      <c r="D5" s="6">
        <v>0</v>
      </c>
      <c r="E5" s="1">
        <v>267</v>
      </c>
      <c r="F5">
        <v>4</v>
      </c>
      <c r="G5" s="2">
        <v>10</v>
      </c>
      <c r="H5" s="1">
        <v>2226</v>
      </c>
      <c r="I5" s="3">
        <v>4958</v>
      </c>
      <c r="J5" s="1">
        <v>76737</v>
      </c>
      <c r="K5" t="s">
        <v>408</v>
      </c>
      <c r="L5" t="s">
        <v>409</v>
      </c>
      <c r="M5" t="s">
        <v>48</v>
      </c>
      <c r="N5" t="s">
        <v>410</v>
      </c>
      <c r="O5" t="s">
        <v>411</v>
      </c>
      <c r="P5" t="s">
        <v>412</v>
      </c>
      <c r="Q5" t="s">
        <v>413</v>
      </c>
      <c r="R5" t="s">
        <v>414</v>
      </c>
      <c r="S5" t="s">
        <v>415</v>
      </c>
      <c r="T5">
        <v>1674336254.1208701</v>
      </c>
      <c r="U5">
        <v>1674418936.3145101</v>
      </c>
      <c r="V5" s="4">
        <v>22.9672760115606</v>
      </c>
      <c r="W5">
        <v>8</v>
      </c>
      <c r="X5" t="s">
        <v>416</v>
      </c>
      <c r="Y5" t="s">
        <v>42</v>
      </c>
      <c r="Z5" t="s">
        <v>67</v>
      </c>
      <c r="AA5" t="s">
        <v>68</v>
      </c>
      <c r="AB5">
        <v>6.10007699749264E-2</v>
      </c>
      <c r="AC5" s="4">
        <v>0.29657361157726397</v>
      </c>
      <c r="AD5">
        <v>2.7146551894335701E-4</v>
      </c>
      <c r="AE5" s="1">
        <v>1.3548597263627501E-2</v>
      </c>
      <c r="AF5" t="str">
        <f t="shared" si="0"/>
        <v>suspicious</v>
      </c>
      <c r="AG5">
        <f t="shared" si="1"/>
        <v>7</v>
      </c>
      <c r="AH5" t="s">
        <v>127</v>
      </c>
    </row>
    <row r="6" spans="1:34" x14ac:dyDescent="0.2">
      <c r="A6">
        <v>4541</v>
      </c>
      <c r="B6" s="6">
        <v>0</v>
      </c>
      <c r="C6" s="4">
        <v>2</v>
      </c>
      <c r="D6" s="6">
        <v>0</v>
      </c>
      <c r="E6" s="1">
        <v>169</v>
      </c>
      <c r="F6" s="3">
        <v>10</v>
      </c>
      <c r="G6">
        <v>2</v>
      </c>
      <c r="H6" s="1">
        <v>1928</v>
      </c>
      <c r="I6">
        <v>812</v>
      </c>
      <c r="J6" s="4">
        <v>19591</v>
      </c>
      <c r="K6" t="s">
        <v>48</v>
      </c>
      <c r="L6" t="s">
        <v>417</v>
      </c>
      <c r="M6" t="s">
        <v>48</v>
      </c>
      <c r="N6" t="s">
        <v>418</v>
      </c>
      <c r="O6" t="s">
        <v>419</v>
      </c>
      <c r="P6" t="s">
        <v>420</v>
      </c>
      <c r="Q6" t="s">
        <v>421</v>
      </c>
      <c r="R6" t="s">
        <v>422</v>
      </c>
      <c r="S6" t="s">
        <v>423</v>
      </c>
      <c r="T6">
        <v>1674221581.0638599</v>
      </c>
      <c r="U6">
        <v>1674491582.55164</v>
      </c>
      <c r="V6" s="1">
        <v>75.000413271672898</v>
      </c>
      <c r="W6">
        <v>26</v>
      </c>
      <c r="X6" t="s">
        <v>424</v>
      </c>
      <c r="Y6" t="s">
        <v>56</v>
      </c>
      <c r="Z6" t="s">
        <v>350</v>
      </c>
      <c r="AA6" t="s">
        <v>425</v>
      </c>
      <c r="AB6">
        <v>5.8278058819188697E-2</v>
      </c>
      <c r="AC6">
        <v>0.29702296522829902</v>
      </c>
      <c r="AD6" s="2">
        <v>9.7567374781703197E-4</v>
      </c>
      <c r="AE6" s="3">
        <v>1.6717636737806098E-2</v>
      </c>
      <c r="AF6" t="str">
        <f t="shared" si="0"/>
        <v>normal</v>
      </c>
      <c r="AG6">
        <f t="shared" si="1"/>
        <v>3</v>
      </c>
      <c r="AH6" t="s">
        <v>69</v>
      </c>
    </row>
    <row r="7" spans="1:34" x14ac:dyDescent="0.2">
      <c r="A7" s="2">
        <v>35257</v>
      </c>
      <c r="B7" s="3">
        <v>2</v>
      </c>
      <c r="C7" s="3">
        <v>11</v>
      </c>
      <c r="D7" s="2">
        <v>1</v>
      </c>
      <c r="E7">
        <v>95</v>
      </c>
      <c r="F7">
        <v>4</v>
      </c>
      <c r="G7" s="1">
        <v>3</v>
      </c>
      <c r="H7" s="1">
        <v>2356</v>
      </c>
      <c r="I7" s="1">
        <v>3417</v>
      </c>
      <c r="J7" s="1">
        <v>120561</v>
      </c>
      <c r="K7" t="s">
        <v>408</v>
      </c>
      <c r="L7" t="s">
        <v>426</v>
      </c>
      <c r="M7" t="s">
        <v>238</v>
      </c>
      <c r="N7" t="s">
        <v>427</v>
      </c>
      <c r="O7" t="s">
        <v>411</v>
      </c>
      <c r="P7" t="s">
        <v>428</v>
      </c>
      <c r="Q7" t="s">
        <v>429</v>
      </c>
      <c r="R7" t="s">
        <v>430</v>
      </c>
      <c r="S7" t="s">
        <v>431</v>
      </c>
      <c r="T7">
        <v>1674196755.6050401</v>
      </c>
      <c r="U7">
        <v>1674342391.1273999</v>
      </c>
      <c r="V7">
        <v>40.454311767875801</v>
      </c>
      <c r="W7" s="4">
        <v>7</v>
      </c>
      <c r="X7" t="s">
        <v>432</v>
      </c>
      <c r="Y7" t="s">
        <v>88</v>
      </c>
      <c r="Z7" t="s">
        <v>180</v>
      </c>
      <c r="AA7" t="s">
        <v>44</v>
      </c>
      <c r="AB7" s="3">
        <v>0.11807631866757699</v>
      </c>
      <c r="AC7">
        <v>0.31820845604565801</v>
      </c>
      <c r="AD7" s="5">
        <v>1.49307771842793E-5</v>
      </c>
      <c r="AE7" s="4">
        <v>3.5049999440095801E-3</v>
      </c>
      <c r="AF7" t="str">
        <f t="shared" si="0"/>
        <v>suspicious</v>
      </c>
      <c r="AG7">
        <f t="shared" si="1"/>
        <v>7</v>
      </c>
      <c r="AH7" t="s">
        <v>127</v>
      </c>
    </row>
    <row r="8" spans="1:34" x14ac:dyDescent="0.2">
      <c r="A8" s="1">
        <v>17831</v>
      </c>
      <c r="B8" s="6">
        <v>0</v>
      </c>
      <c r="C8" s="1">
        <v>7</v>
      </c>
      <c r="D8" s="6">
        <v>0</v>
      </c>
      <c r="E8">
        <v>135</v>
      </c>
      <c r="F8" s="1">
        <v>8</v>
      </c>
      <c r="G8" s="4">
        <v>1</v>
      </c>
      <c r="H8">
        <v>1195</v>
      </c>
      <c r="I8" s="1">
        <v>2940</v>
      </c>
      <c r="J8">
        <v>66432</v>
      </c>
      <c r="K8" t="s">
        <v>48</v>
      </c>
      <c r="L8" t="s">
        <v>409</v>
      </c>
      <c r="M8" t="s">
        <v>48</v>
      </c>
      <c r="N8" t="s">
        <v>433</v>
      </c>
      <c r="O8" t="s">
        <v>434</v>
      </c>
      <c r="P8" t="s">
        <v>402</v>
      </c>
      <c r="Q8" t="s">
        <v>435</v>
      </c>
      <c r="R8" t="s">
        <v>436</v>
      </c>
      <c r="S8" t="s">
        <v>437</v>
      </c>
      <c r="T8">
        <v>1674339930.1450801</v>
      </c>
      <c r="U8">
        <v>1674444583.4749</v>
      </c>
      <c r="V8">
        <v>29.070369394126299</v>
      </c>
      <c r="W8">
        <v>8</v>
      </c>
      <c r="X8" t="s">
        <v>438</v>
      </c>
      <c r="Y8" t="s">
        <v>56</v>
      </c>
      <c r="Z8" t="s">
        <v>67</v>
      </c>
      <c r="AA8" t="s">
        <v>68</v>
      </c>
      <c r="AB8" s="1">
        <v>7.95295566667336E-2</v>
      </c>
      <c r="AC8">
        <v>0.31088887550120098</v>
      </c>
      <c r="AD8">
        <v>1.40570717111472E-4</v>
      </c>
      <c r="AE8">
        <v>6.0980915851691197E-3</v>
      </c>
      <c r="AF8" t="str">
        <f t="shared" si="0"/>
        <v>normal</v>
      </c>
      <c r="AG8">
        <f t="shared" si="1"/>
        <v>3</v>
      </c>
      <c r="AH8" t="s">
        <v>58</v>
      </c>
    </row>
    <row r="9" spans="1:34" x14ac:dyDescent="0.2">
      <c r="A9">
        <v>6002</v>
      </c>
      <c r="B9" s="4">
        <v>1</v>
      </c>
      <c r="C9">
        <v>3</v>
      </c>
      <c r="D9" s="6">
        <v>0</v>
      </c>
      <c r="E9" s="6">
        <v>0</v>
      </c>
      <c r="F9" s="6">
        <v>0</v>
      </c>
      <c r="G9" s="6">
        <v>0</v>
      </c>
      <c r="H9" s="6">
        <v>6</v>
      </c>
      <c r="I9" s="6">
        <v>14</v>
      </c>
      <c r="J9">
        <v>20832</v>
      </c>
      <c r="K9" t="s">
        <v>439</v>
      </c>
      <c r="L9" t="s">
        <v>440</v>
      </c>
      <c r="M9" t="s">
        <v>48</v>
      </c>
      <c r="N9" t="s">
        <v>48</v>
      </c>
      <c r="O9" t="s">
        <v>48</v>
      </c>
      <c r="P9" t="s">
        <v>48</v>
      </c>
      <c r="Q9" t="s">
        <v>441</v>
      </c>
      <c r="R9" t="s">
        <v>442</v>
      </c>
      <c r="S9" t="s">
        <v>443</v>
      </c>
      <c r="T9">
        <v>1674164119.4091899</v>
      </c>
      <c r="U9">
        <v>1674252320.8927</v>
      </c>
      <c r="V9">
        <v>24.500412084860599</v>
      </c>
      <c r="W9">
        <v>14</v>
      </c>
      <c r="X9" t="s">
        <v>444</v>
      </c>
      <c r="Y9" t="s">
        <v>88</v>
      </c>
      <c r="Z9" t="s">
        <v>445</v>
      </c>
      <c r="AA9" t="s">
        <v>446</v>
      </c>
      <c r="AB9" s="1">
        <v>7.7385407191626995E-2</v>
      </c>
      <c r="AC9" s="2">
        <v>0.440087045629871</v>
      </c>
      <c r="AD9" s="6">
        <v>0</v>
      </c>
      <c r="AE9" s="6">
        <v>0</v>
      </c>
      <c r="AF9" t="str">
        <f t="shared" si="0"/>
        <v>normal</v>
      </c>
      <c r="AG9">
        <f t="shared" si="1"/>
        <v>0</v>
      </c>
      <c r="AH9" t="s">
        <v>58</v>
      </c>
    </row>
    <row r="10" spans="1:34" x14ac:dyDescent="0.2">
      <c r="A10" s="4">
        <v>3946</v>
      </c>
      <c r="B10" s="6">
        <v>0</v>
      </c>
      <c r="C10">
        <v>5</v>
      </c>
      <c r="D10" s="6">
        <v>0</v>
      </c>
      <c r="E10">
        <v>56</v>
      </c>
      <c r="F10" s="6">
        <v>0</v>
      </c>
      <c r="G10" s="6">
        <v>0</v>
      </c>
      <c r="H10" s="4">
        <v>356</v>
      </c>
      <c r="I10">
        <v>1124</v>
      </c>
      <c r="J10">
        <v>26456</v>
      </c>
      <c r="K10" t="s">
        <v>48</v>
      </c>
      <c r="L10" t="s">
        <v>447</v>
      </c>
      <c r="M10" t="s">
        <v>48</v>
      </c>
      <c r="N10" t="s">
        <v>448</v>
      </c>
      <c r="O10" t="s">
        <v>48</v>
      </c>
      <c r="P10" t="s">
        <v>48</v>
      </c>
      <c r="Q10" t="s">
        <v>449</v>
      </c>
      <c r="R10" t="s">
        <v>450</v>
      </c>
      <c r="S10" t="s">
        <v>451</v>
      </c>
      <c r="T10">
        <v>1674164688.4718699</v>
      </c>
      <c r="U10">
        <v>1674487897.89204</v>
      </c>
      <c r="V10" s="1">
        <v>89.780394492312794</v>
      </c>
      <c r="W10">
        <v>14</v>
      </c>
      <c r="X10" t="s">
        <v>452</v>
      </c>
      <c r="Y10" t="s">
        <v>56</v>
      </c>
      <c r="Z10" t="s">
        <v>67</v>
      </c>
      <c r="AA10" t="s">
        <v>126</v>
      </c>
      <c r="AB10" s="1">
        <v>8.0442511476994202E-2</v>
      </c>
      <c r="AC10">
        <v>0.31600566083324699</v>
      </c>
      <c r="AD10" s="6">
        <v>0</v>
      </c>
      <c r="AE10">
        <v>6.9552310931621196E-3</v>
      </c>
      <c r="AF10" t="str">
        <f t="shared" si="0"/>
        <v>normal</v>
      </c>
      <c r="AG10">
        <f t="shared" si="1"/>
        <v>0</v>
      </c>
      <c r="AH10" t="s">
        <v>69</v>
      </c>
    </row>
    <row r="11" spans="1:34" x14ac:dyDescent="0.2">
      <c r="A11" s="1">
        <v>17029</v>
      </c>
      <c r="B11" s="3">
        <v>2</v>
      </c>
      <c r="C11" s="2">
        <v>13</v>
      </c>
      <c r="D11" s="2">
        <v>1</v>
      </c>
      <c r="E11" s="3">
        <v>389</v>
      </c>
      <c r="F11" s="1">
        <v>9</v>
      </c>
      <c r="G11" s="3">
        <v>4</v>
      </c>
      <c r="H11" s="3">
        <v>2599</v>
      </c>
      <c r="I11" s="2">
        <v>8351</v>
      </c>
      <c r="J11" s="3">
        <v>153241</v>
      </c>
      <c r="K11" t="s">
        <v>408</v>
      </c>
      <c r="L11" t="s">
        <v>453</v>
      </c>
      <c r="M11" t="s">
        <v>238</v>
      </c>
      <c r="N11" t="s">
        <v>454</v>
      </c>
      <c r="O11" t="s">
        <v>455</v>
      </c>
      <c r="P11" t="s">
        <v>385</v>
      </c>
      <c r="Q11" t="s">
        <v>456</v>
      </c>
      <c r="R11" t="s">
        <v>457</v>
      </c>
      <c r="S11" t="s">
        <v>458</v>
      </c>
      <c r="T11">
        <v>1674201687.6508801</v>
      </c>
      <c r="U11">
        <v>1674522047.2572</v>
      </c>
      <c r="V11" s="1">
        <v>88.988779532953501</v>
      </c>
      <c r="W11">
        <v>22</v>
      </c>
      <c r="X11" t="s">
        <v>459</v>
      </c>
      <c r="Y11" t="s">
        <v>56</v>
      </c>
      <c r="Z11" t="s">
        <v>67</v>
      </c>
      <c r="AA11" t="s">
        <v>126</v>
      </c>
      <c r="AB11">
        <v>7.0170068117751297E-2</v>
      </c>
      <c r="AC11">
        <v>0.31255906067244599</v>
      </c>
      <c r="AD11" s="3">
        <v>9.2899942236998601E-4</v>
      </c>
      <c r="AE11" s="1">
        <v>1.09909415901595E-2</v>
      </c>
      <c r="AF11" t="str">
        <f t="shared" si="0"/>
        <v>suspicious</v>
      </c>
      <c r="AG11">
        <f t="shared" si="1"/>
        <v>9</v>
      </c>
      <c r="AH11" t="s">
        <v>45</v>
      </c>
    </row>
    <row r="12" spans="1:34" x14ac:dyDescent="0.2">
      <c r="A12">
        <f>AVERAGE(A2:A11)</f>
        <v>13640.7</v>
      </c>
      <c r="B12">
        <f t="shared" ref="B12:I12" si="2">AVERAGE(B2:B11)</f>
        <v>1.5</v>
      </c>
      <c r="C12">
        <f t="shared" si="2"/>
        <v>5.7</v>
      </c>
      <c r="D12">
        <f t="shared" si="2"/>
        <v>0.2</v>
      </c>
      <c r="E12">
        <f>AVERAGE(E2:E3,E5:E11)</f>
        <v>153.44444444444446</v>
      </c>
      <c r="F12">
        <f>AVERAGE(F2:F3,F5:F11)</f>
        <v>4.4444444444444446</v>
      </c>
      <c r="G12">
        <f t="shared" si="2"/>
        <v>2.5</v>
      </c>
      <c r="H12">
        <f>AVERAGE(H2:H3,H5:H11)</f>
        <v>1434.2222222222222</v>
      </c>
      <c r="I12">
        <f t="shared" si="2"/>
        <v>2711.7</v>
      </c>
      <c r="J12">
        <f>AVERAGE(J2:J11)</f>
        <v>71694.3</v>
      </c>
      <c r="T12">
        <f>AVERAGE(T2:T11)</f>
        <v>1674217466.4550371</v>
      </c>
      <c r="U12">
        <f t="shared" ref="U12:W12" si="3">AVERAGE(U2:U11)</f>
        <v>1674458947.77424</v>
      </c>
      <c r="V12">
        <f t="shared" si="3"/>
        <v>67.078144223289399</v>
      </c>
      <c r="W12">
        <f t="shared" si="3"/>
        <v>37.299999999999997</v>
      </c>
      <c r="AB12">
        <f>AVERAGE(AB2:AB11)</f>
        <v>7.4640085022378247E-2</v>
      </c>
      <c r="AC12">
        <f t="shared" ref="AC12:AE12" si="4">AVERAGE(AC2:AC11)</f>
        <v>0.32470277837014982</v>
      </c>
      <c r="AD12">
        <f t="shared" si="4"/>
        <v>3.9340693829558631E-4</v>
      </c>
      <c r="AE12">
        <f t="shared" si="4"/>
        <v>9.6043589080237711E-3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B5146-0B81-9E4E-9B15-7343C15137AD}">
  <dimension ref="A1:AH11"/>
  <sheetViews>
    <sheetView workbookViewId="0">
      <selection activeCell="M23" sqref="M23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>
        <v>16153</v>
      </c>
      <c r="B2" s="6">
        <v>0</v>
      </c>
      <c r="C2" s="2">
        <v>17</v>
      </c>
      <c r="D2" s="6">
        <v>0</v>
      </c>
      <c r="E2" s="3">
        <v>324</v>
      </c>
      <c r="F2" s="3">
        <v>54</v>
      </c>
      <c r="G2">
        <v>2</v>
      </c>
      <c r="H2" s="3">
        <v>2926</v>
      </c>
      <c r="I2" s="2">
        <v>13388</v>
      </c>
      <c r="J2" s="2">
        <v>225542</v>
      </c>
      <c r="K2" t="s">
        <v>48</v>
      </c>
      <c r="L2" t="s">
        <v>460</v>
      </c>
      <c r="M2" t="s">
        <v>48</v>
      </c>
      <c r="N2" t="s">
        <v>461</v>
      </c>
      <c r="O2" t="s">
        <v>462</v>
      </c>
      <c r="P2" t="s">
        <v>463</v>
      </c>
      <c r="Q2" t="s">
        <v>464</v>
      </c>
      <c r="R2" t="s">
        <v>465</v>
      </c>
      <c r="S2" t="s">
        <v>466</v>
      </c>
      <c r="T2">
        <v>1675376665.9730699</v>
      </c>
      <c r="U2">
        <v>1675758931.1228199</v>
      </c>
      <c r="V2" s="3">
        <v>106.184763820962</v>
      </c>
      <c r="W2">
        <v>24</v>
      </c>
      <c r="X2" t="s">
        <v>467</v>
      </c>
      <c r="Y2" t="s">
        <v>42</v>
      </c>
      <c r="Z2" t="s">
        <v>67</v>
      </c>
      <c r="AA2" t="s">
        <v>270</v>
      </c>
      <c r="AB2">
        <v>7.3969115987654599E-2</v>
      </c>
      <c r="AC2" s="4">
        <v>0.29327445757183801</v>
      </c>
      <c r="AD2" s="1">
        <v>5.4101122727108703E-4</v>
      </c>
      <c r="AE2" s="1">
        <v>1.2340208469659501E-2</v>
      </c>
      <c r="AF2" t="str">
        <f>IF(COUNTIF(B2, "&gt;"&amp;B$11) + COUNTIF(C2, "&gt;"&amp;C$11) + COUNTIF(D2, "&gt;"&amp;D$11) + COUNTIF(E2, "&gt;"&amp;E$11) + COUNTIF(F2, "&gt;"&amp;F$11) + COUNTIF(G2, "&gt;"&amp;G$11) + COUNTIF(H2, "&gt;"&amp;H$11) + COUNTIF(I2, "&gt;"&amp;I$11) + COUNTIF(J2, "&gt;"&amp;J$11) &gt;= 5, "suspicious", "normal")</f>
        <v>suspicious</v>
      </c>
      <c r="AG2">
        <f>COUNTIF(B2, "&gt;"&amp;B$11) + COUNTIF(C2, "&gt;"&amp;C$11) + COUNTIF(D2, "&gt;"&amp;D$11) + COUNTIF(E2, "&gt;"&amp;E$11) + COUNTIF(F2, "&gt;"&amp;F$11) + COUNTIF(G2, "&gt;"&amp;G$11) + COUNTIF(H2, "&gt;"&amp;H$11) + COUNTIF(I2, "&gt;"&amp;I$11) + COUNTIF(J2, "&gt;"&amp;J$11)</f>
        <v>5</v>
      </c>
      <c r="AH2" t="s">
        <v>45</v>
      </c>
    </row>
    <row r="3" spans="1:34" x14ac:dyDescent="0.2">
      <c r="A3" s="6">
        <v>5192</v>
      </c>
      <c r="B3" s="4">
        <v>1</v>
      </c>
      <c r="C3">
        <v>8</v>
      </c>
      <c r="D3" s="6">
        <v>0</v>
      </c>
      <c r="E3" s="1">
        <v>211</v>
      </c>
      <c r="F3">
        <v>14</v>
      </c>
      <c r="G3" s="1">
        <v>3</v>
      </c>
      <c r="H3">
        <v>2174</v>
      </c>
      <c r="I3" s="4">
        <v>2031</v>
      </c>
      <c r="J3" s="6">
        <v>36609</v>
      </c>
      <c r="K3" t="s">
        <v>468</v>
      </c>
      <c r="L3" t="s">
        <v>469</v>
      </c>
      <c r="M3" t="s">
        <v>48</v>
      </c>
      <c r="N3" t="s">
        <v>470</v>
      </c>
      <c r="O3" t="s">
        <v>471</v>
      </c>
      <c r="P3" t="s">
        <v>472</v>
      </c>
      <c r="Q3" t="s">
        <v>473</v>
      </c>
      <c r="R3" t="s">
        <v>474</v>
      </c>
      <c r="S3" t="s">
        <v>475</v>
      </c>
      <c r="T3">
        <v>1675406022.7588501</v>
      </c>
      <c r="U3">
        <v>1675720414.77812</v>
      </c>
      <c r="V3" s="1">
        <v>87.331116461222393</v>
      </c>
      <c r="W3" s="3">
        <v>30</v>
      </c>
      <c r="X3" t="s">
        <v>295</v>
      </c>
      <c r="Y3" t="s">
        <v>56</v>
      </c>
      <c r="Z3" t="s">
        <v>390</v>
      </c>
      <c r="AA3" t="s">
        <v>476</v>
      </c>
      <c r="AB3" s="4">
        <v>4.6316193399846502E-2</v>
      </c>
      <c r="AC3">
        <v>0.3070734203121</v>
      </c>
      <c r="AD3" s="2">
        <v>1.01688411358403E-3</v>
      </c>
      <c r="AE3" s="3">
        <v>1.36735738040419E-2</v>
      </c>
      <c r="AF3" t="str">
        <f t="shared" ref="AF3:AF10" si="0">IF(COUNTIF(B3, "&gt;"&amp;B$11) + COUNTIF(C3, "&gt;"&amp;C$11) + COUNTIF(D3, "&gt;"&amp;D$11) + COUNTIF(E3, "&gt;"&amp;E$11) + COUNTIF(F3, "&gt;"&amp;F$11) + COUNTIF(G3, "&gt;"&amp;G$11) + COUNTIF(H3, "&gt;"&amp;H$11) + COUNTIF(I3, "&gt;"&amp;I$11) + COUNTIF(J3, "&gt;"&amp;J$11) &gt;= 5, "suspicious", "normal")</f>
        <v>normal</v>
      </c>
      <c r="AG3">
        <f t="shared" ref="AG3:AG10" si="1">COUNTIF(B3, "&gt;"&amp;B$11) + COUNTIF(C3, "&gt;"&amp;C$11) + COUNTIF(D3, "&gt;"&amp;D$11) + COUNTIF(E3, "&gt;"&amp;E$11) + COUNTIF(F3, "&gt;"&amp;F$11) + COUNTIF(G3, "&gt;"&amp;G$11) + COUNTIF(H3, "&gt;"&amp;H$11) + COUNTIF(I3, "&gt;"&amp;I$11) + COUNTIF(J3, "&gt;"&amp;J$11)</f>
        <v>1</v>
      </c>
      <c r="AH3" t="s">
        <v>69</v>
      </c>
    </row>
    <row r="4" spans="1:34" x14ac:dyDescent="0.2">
      <c r="A4" s="3">
        <v>30503</v>
      </c>
      <c r="B4" s="3">
        <v>2</v>
      </c>
      <c r="C4" s="3">
        <v>11</v>
      </c>
      <c r="D4" s="2">
        <v>2</v>
      </c>
      <c r="E4" s="4">
        <v>93</v>
      </c>
      <c r="F4">
        <v>11</v>
      </c>
      <c r="G4" s="1">
        <v>5</v>
      </c>
      <c r="H4">
        <v>2740</v>
      </c>
      <c r="I4">
        <v>4126</v>
      </c>
      <c r="J4" s="1">
        <v>154574</v>
      </c>
      <c r="K4" t="s">
        <v>477</v>
      </c>
      <c r="L4" t="s">
        <v>478</v>
      </c>
      <c r="M4" t="s">
        <v>303</v>
      </c>
      <c r="N4" t="s">
        <v>479</v>
      </c>
      <c r="O4" t="s">
        <v>480</v>
      </c>
      <c r="P4" t="s">
        <v>481</v>
      </c>
      <c r="Q4" t="s">
        <v>482</v>
      </c>
      <c r="R4" t="s">
        <v>483</v>
      </c>
      <c r="S4" t="s">
        <v>484</v>
      </c>
      <c r="T4">
        <v>1675491615.1858101</v>
      </c>
      <c r="U4">
        <v>1675643158.5684299</v>
      </c>
      <c r="V4">
        <v>42.095384060584202</v>
      </c>
      <c r="W4">
        <v>7</v>
      </c>
      <c r="X4" t="s">
        <v>432</v>
      </c>
      <c r="Y4" t="s">
        <v>88</v>
      </c>
      <c r="Z4" t="s">
        <v>180</v>
      </c>
      <c r="AA4" t="s">
        <v>44</v>
      </c>
      <c r="AB4" s="3">
        <v>0.11001239898345901</v>
      </c>
      <c r="AC4">
        <v>0.312854492213262</v>
      </c>
      <c r="AD4" s="8">
        <v>4.3968026451164697E-6</v>
      </c>
      <c r="AE4" s="4">
        <v>1.38499283321168E-3</v>
      </c>
      <c r="AF4" t="str">
        <f t="shared" si="0"/>
        <v>suspicious</v>
      </c>
      <c r="AG4">
        <f t="shared" si="1"/>
        <v>5</v>
      </c>
      <c r="AH4" t="s">
        <v>127</v>
      </c>
    </row>
    <row r="5" spans="1:34" x14ac:dyDescent="0.2">
      <c r="A5">
        <v>8634</v>
      </c>
      <c r="B5" s="4">
        <v>1</v>
      </c>
      <c r="C5" s="6">
        <v>1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1214</v>
      </c>
      <c r="J5" s="4">
        <v>45793</v>
      </c>
      <c r="K5" t="s">
        <v>468</v>
      </c>
      <c r="L5" t="s">
        <v>485</v>
      </c>
      <c r="M5" t="s">
        <v>48</v>
      </c>
      <c r="N5" t="s">
        <v>48</v>
      </c>
      <c r="O5" t="s">
        <v>48</v>
      </c>
      <c r="P5" t="s">
        <v>48</v>
      </c>
      <c r="Q5" t="s">
        <v>48</v>
      </c>
      <c r="R5" t="s">
        <v>486</v>
      </c>
      <c r="S5" t="s">
        <v>487</v>
      </c>
      <c r="T5">
        <v>1675461183.5392599</v>
      </c>
      <c r="U5">
        <v>1675590826.84711</v>
      </c>
      <c r="V5">
        <v>36.0120299590765</v>
      </c>
      <c r="W5">
        <v>10</v>
      </c>
      <c r="X5" t="s">
        <v>488</v>
      </c>
      <c r="Y5" t="s">
        <v>88</v>
      </c>
      <c r="Z5" t="s">
        <v>489</v>
      </c>
      <c r="AA5" t="s">
        <v>490</v>
      </c>
      <c r="AB5" s="1">
        <v>9.3096335971836697E-2</v>
      </c>
      <c r="AC5" s="2">
        <v>0.39473883135535498</v>
      </c>
      <c r="AD5" s="6">
        <v>0</v>
      </c>
      <c r="AE5" s="6">
        <v>0</v>
      </c>
      <c r="AF5" t="str">
        <f t="shared" si="0"/>
        <v>normal</v>
      </c>
      <c r="AG5">
        <f t="shared" si="1"/>
        <v>0</v>
      </c>
      <c r="AH5" t="s">
        <v>58</v>
      </c>
    </row>
    <row r="6" spans="1:34" x14ac:dyDescent="0.2">
      <c r="A6" s="2">
        <v>35013</v>
      </c>
      <c r="B6" s="6">
        <v>0</v>
      </c>
      <c r="C6" s="4">
        <v>7</v>
      </c>
      <c r="D6" s="6">
        <v>0</v>
      </c>
      <c r="E6">
        <v>106</v>
      </c>
      <c r="F6">
        <v>17</v>
      </c>
      <c r="G6" s="4">
        <v>1</v>
      </c>
      <c r="H6" s="4">
        <v>1767</v>
      </c>
      <c r="I6">
        <v>3533</v>
      </c>
      <c r="J6" s="1">
        <v>143326</v>
      </c>
      <c r="K6" t="s">
        <v>48</v>
      </c>
      <c r="L6" t="s">
        <v>491</v>
      </c>
      <c r="M6" t="s">
        <v>48</v>
      </c>
      <c r="N6" t="s">
        <v>492</v>
      </c>
      <c r="O6" t="s">
        <v>493</v>
      </c>
      <c r="P6" t="s">
        <v>494</v>
      </c>
      <c r="Q6" t="s">
        <v>495</v>
      </c>
      <c r="R6" t="s">
        <v>496</v>
      </c>
      <c r="S6" t="s">
        <v>497</v>
      </c>
      <c r="T6">
        <v>1675549043.42395</v>
      </c>
      <c r="U6">
        <v>1675583821.00736</v>
      </c>
      <c r="V6" s="6">
        <v>9.6604398366321007</v>
      </c>
      <c r="W6" s="6">
        <v>5</v>
      </c>
      <c r="X6" t="s">
        <v>498</v>
      </c>
      <c r="Y6" t="s">
        <v>88</v>
      </c>
      <c r="Z6" t="s">
        <v>180</v>
      </c>
      <c r="AA6" t="s">
        <v>235</v>
      </c>
      <c r="AB6" s="2">
        <v>0.123048029588863</v>
      </c>
      <c r="AC6" s="6">
        <v>0.28864312880258203</v>
      </c>
      <c r="AD6" s="5">
        <v>1.0462822974266601E-5</v>
      </c>
      <c r="AE6">
        <v>1.97224213064927E-3</v>
      </c>
      <c r="AF6" t="str">
        <f t="shared" si="0"/>
        <v>normal</v>
      </c>
      <c r="AG6">
        <f t="shared" si="1"/>
        <v>1</v>
      </c>
      <c r="AH6" t="s">
        <v>58</v>
      </c>
    </row>
    <row r="7" spans="1:34" x14ac:dyDescent="0.2">
      <c r="A7">
        <v>16193</v>
      </c>
      <c r="B7" s="6">
        <v>0</v>
      </c>
      <c r="C7" s="3">
        <v>11</v>
      </c>
      <c r="D7" s="6">
        <v>0</v>
      </c>
      <c r="E7" s="1">
        <v>310</v>
      </c>
      <c r="F7" s="1">
        <v>42</v>
      </c>
      <c r="G7" s="6">
        <v>0</v>
      </c>
      <c r="H7">
        <v>2522</v>
      </c>
      <c r="I7" s="3">
        <v>12826</v>
      </c>
      <c r="J7" s="3">
        <v>200551</v>
      </c>
      <c r="K7" t="s">
        <v>48</v>
      </c>
      <c r="L7" t="s">
        <v>478</v>
      </c>
      <c r="M7" t="s">
        <v>48</v>
      </c>
      <c r="N7" t="s">
        <v>499</v>
      </c>
      <c r="O7" t="s">
        <v>500</v>
      </c>
      <c r="P7" t="s">
        <v>48</v>
      </c>
      <c r="Q7" t="s">
        <v>501</v>
      </c>
      <c r="R7" t="s">
        <v>502</v>
      </c>
      <c r="S7" t="s">
        <v>503</v>
      </c>
      <c r="T7">
        <v>1675399171.6696701</v>
      </c>
      <c r="U7">
        <v>1675730248.8536401</v>
      </c>
      <c r="V7" s="1">
        <v>91.965884435661494</v>
      </c>
      <c r="W7">
        <v>23</v>
      </c>
      <c r="X7" t="s">
        <v>504</v>
      </c>
      <c r="Y7" t="s">
        <v>56</v>
      </c>
      <c r="Z7" t="s">
        <v>67</v>
      </c>
      <c r="AA7" t="s">
        <v>57</v>
      </c>
      <c r="AB7">
        <v>7.2423242845257599E-2</v>
      </c>
      <c r="AC7">
        <v>0.30515471042132303</v>
      </c>
      <c r="AD7">
        <v>2.2593223627727401E-4</v>
      </c>
      <c r="AE7" s="1">
        <v>9.8719097121623307E-3</v>
      </c>
      <c r="AF7" t="str">
        <f t="shared" si="0"/>
        <v>suspicious</v>
      </c>
      <c r="AG7">
        <f t="shared" si="1"/>
        <v>5</v>
      </c>
      <c r="AH7" t="s">
        <v>127</v>
      </c>
    </row>
    <row r="8" spans="1:34" x14ac:dyDescent="0.2">
      <c r="A8">
        <v>13145</v>
      </c>
      <c r="B8" s="4">
        <v>1</v>
      </c>
      <c r="C8">
        <v>9</v>
      </c>
      <c r="D8" s="6">
        <v>0</v>
      </c>
      <c r="E8" s="1">
        <v>241</v>
      </c>
      <c r="F8">
        <v>23</v>
      </c>
      <c r="G8" s="3">
        <v>6</v>
      </c>
      <c r="H8">
        <v>2775</v>
      </c>
      <c r="I8">
        <v>4101</v>
      </c>
      <c r="J8">
        <v>74433</v>
      </c>
      <c r="K8" t="s">
        <v>468</v>
      </c>
      <c r="L8" t="s">
        <v>505</v>
      </c>
      <c r="M8" t="s">
        <v>48</v>
      </c>
      <c r="N8" t="s">
        <v>506</v>
      </c>
      <c r="O8" t="s">
        <v>507</v>
      </c>
      <c r="P8" t="s">
        <v>508</v>
      </c>
      <c r="Q8" t="s">
        <v>509</v>
      </c>
      <c r="R8" t="s">
        <v>510</v>
      </c>
      <c r="S8" t="s">
        <v>511</v>
      </c>
      <c r="T8">
        <v>1675474246.0021999</v>
      </c>
      <c r="U8">
        <v>1675673179.55108</v>
      </c>
      <c r="V8">
        <v>55.2593191327501</v>
      </c>
      <c r="W8">
        <v>16</v>
      </c>
      <c r="X8" t="s">
        <v>512</v>
      </c>
      <c r="Y8" t="s">
        <v>56</v>
      </c>
      <c r="Z8" t="s">
        <v>67</v>
      </c>
      <c r="AA8" t="s">
        <v>57</v>
      </c>
      <c r="AB8">
        <v>6.1341371514694799E-2</v>
      </c>
      <c r="AC8">
        <v>0.31398360964581701</v>
      </c>
      <c r="AD8" s="3">
        <v>9.32554634513941E-4</v>
      </c>
      <c r="AE8" s="1">
        <v>9.8671816126601301E-3</v>
      </c>
      <c r="AF8" t="str">
        <f t="shared" si="0"/>
        <v>normal</v>
      </c>
      <c r="AG8">
        <f t="shared" si="1"/>
        <v>2</v>
      </c>
      <c r="AH8" t="s">
        <v>58</v>
      </c>
    </row>
    <row r="9" spans="1:34" x14ac:dyDescent="0.2">
      <c r="A9" s="4">
        <v>5876</v>
      </c>
      <c r="B9" s="2">
        <v>10</v>
      </c>
      <c r="C9">
        <v>9</v>
      </c>
      <c r="D9" s="6">
        <v>0</v>
      </c>
      <c r="E9" s="2">
        <v>3385</v>
      </c>
      <c r="F9" s="2">
        <v>122</v>
      </c>
      <c r="G9" s="1">
        <v>3</v>
      </c>
      <c r="H9" s="2">
        <v>15135</v>
      </c>
      <c r="I9" s="1">
        <v>6929</v>
      </c>
      <c r="J9" s="1">
        <v>174584</v>
      </c>
      <c r="K9" t="s">
        <v>513</v>
      </c>
      <c r="L9" t="s">
        <v>505</v>
      </c>
      <c r="M9" t="s">
        <v>48</v>
      </c>
      <c r="N9" t="s">
        <v>514</v>
      </c>
      <c r="O9" t="s">
        <v>515</v>
      </c>
      <c r="P9" t="s">
        <v>472</v>
      </c>
      <c r="Q9" t="s">
        <v>516</v>
      </c>
      <c r="R9" t="s">
        <v>517</v>
      </c>
      <c r="S9" t="s">
        <v>518</v>
      </c>
      <c r="T9">
        <v>1675250658.6970699</v>
      </c>
      <c r="U9">
        <v>1675895442.8706601</v>
      </c>
      <c r="V9" s="2">
        <v>179.10671488540899</v>
      </c>
      <c r="W9" s="2">
        <v>266</v>
      </c>
      <c r="X9" t="s">
        <v>519</v>
      </c>
      <c r="Y9" t="s">
        <v>56</v>
      </c>
      <c r="Z9" t="s">
        <v>67</v>
      </c>
      <c r="AA9" t="s">
        <v>520</v>
      </c>
      <c r="AB9" s="6">
        <v>2.2102450668221699E-2</v>
      </c>
      <c r="AC9" s="3">
        <v>0.358876270860573</v>
      </c>
      <c r="AD9" s="1">
        <v>5.5315210469265798E-4</v>
      </c>
      <c r="AE9" s="2">
        <v>1.44068657290333E-2</v>
      </c>
      <c r="AF9" t="str">
        <f t="shared" si="0"/>
        <v>suspicious</v>
      </c>
      <c r="AG9">
        <f t="shared" si="1"/>
        <v>6</v>
      </c>
      <c r="AH9" t="s">
        <v>118</v>
      </c>
    </row>
    <row r="10" spans="1:34" x14ac:dyDescent="0.2">
      <c r="A10" s="1">
        <v>26149</v>
      </c>
      <c r="B10" s="3">
        <v>2</v>
      </c>
      <c r="C10" s="3">
        <v>11</v>
      </c>
      <c r="D10" s="3">
        <v>1</v>
      </c>
      <c r="E10" s="1">
        <v>232</v>
      </c>
      <c r="F10" s="4">
        <v>7</v>
      </c>
      <c r="G10" s="2">
        <v>7</v>
      </c>
      <c r="H10">
        <v>2201</v>
      </c>
      <c r="I10" s="1">
        <v>6134</v>
      </c>
      <c r="J10">
        <v>86587</v>
      </c>
      <c r="K10" t="s">
        <v>477</v>
      </c>
      <c r="L10" t="s">
        <v>478</v>
      </c>
      <c r="M10" t="s">
        <v>153</v>
      </c>
      <c r="N10" t="s">
        <v>521</v>
      </c>
      <c r="O10" t="s">
        <v>522</v>
      </c>
      <c r="P10" t="s">
        <v>523</v>
      </c>
      <c r="Q10" t="s">
        <v>524</v>
      </c>
      <c r="R10" t="s">
        <v>525</v>
      </c>
      <c r="S10" t="s">
        <v>526</v>
      </c>
      <c r="T10">
        <v>1675540015.35305</v>
      </c>
      <c r="U10">
        <v>1675600841.3838699</v>
      </c>
      <c r="V10" s="4">
        <v>16.896119673155098</v>
      </c>
      <c r="W10" s="4">
        <v>6</v>
      </c>
      <c r="X10" t="s">
        <v>527</v>
      </c>
      <c r="Y10" t="s">
        <v>56</v>
      </c>
      <c r="Z10" t="s">
        <v>528</v>
      </c>
      <c r="AA10" t="s">
        <v>57</v>
      </c>
      <c r="AB10">
        <v>6.3611018306240705E-2</v>
      </c>
      <c r="AC10" s="1">
        <v>0.32548012119676001</v>
      </c>
      <c r="AD10" s="5">
        <v>6.3363325307312104E-5</v>
      </c>
      <c r="AE10">
        <v>4.8386539325583804E-3</v>
      </c>
      <c r="AF10" t="str">
        <f t="shared" si="0"/>
        <v>suspicious</v>
      </c>
      <c r="AG10">
        <f t="shared" si="1"/>
        <v>6</v>
      </c>
      <c r="AH10" s="9" t="s">
        <v>127</v>
      </c>
    </row>
    <row r="11" spans="1:34" x14ac:dyDescent="0.2">
      <c r="A11">
        <f>AVERAGE(A2:A10)</f>
        <v>17428.666666666668</v>
      </c>
      <c r="B11">
        <f t="shared" ref="B11:J11" si="2">AVERAGE(B2:B10)</f>
        <v>1.8888888888888888</v>
      </c>
      <c r="C11">
        <f t="shared" si="2"/>
        <v>9.3333333333333339</v>
      </c>
      <c r="D11">
        <f t="shared" si="2"/>
        <v>0.33333333333333331</v>
      </c>
      <c r="E11">
        <f>AVERAGE(E2:E8,E10)</f>
        <v>189.625</v>
      </c>
      <c r="F11">
        <f t="shared" si="2"/>
        <v>32.222222222222221</v>
      </c>
      <c r="G11">
        <f t="shared" si="2"/>
        <v>3</v>
      </c>
      <c r="H11">
        <f t="shared" si="2"/>
        <v>3582.2222222222222</v>
      </c>
      <c r="I11">
        <f t="shared" si="2"/>
        <v>6031.333333333333</v>
      </c>
      <c r="J11">
        <f t="shared" si="2"/>
        <v>126888.77777777778</v>
      </c>
      <c r="T11">
        <f>AVERAGE(T2:T10)</f>
        <v>1675438735.8447697</v>
      </c>
      <c r="U11">
        <f t="shared" ref="U11:W11" si="3">AVERAGE(U2:U10)</f>
        <v>1675688540.5536766</v>
      </c>
      <c r="V11">
        <f t="shared" si="3"/>
        <v>69.390196918383651</v>
      </c>
      <c r="W11">
        <f t="shared" si="3"/>
        <v>43</v>
      </c>
      <c r="AB11">
        <f>AVERAGE(AB2:AB10)</f>
        <v>7.3991128585119401E-2</v>
      </c>
      <c r="AC11">
        <f t="shared" ref="AC11:AE11" si="4">AVERAGE(AC2:AC10)</f>
        <v>0.32223100470884553</v>
      </c>
      <c r="AD11">
        <f t="shared" si="4"/>
        <v>3.7197302969618729E-4</v>
      </c>
      <c r="AE11">
        <f t="shared" si="4"/>
        <v>7.5950698026640544E-3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813D6-1483-0542-BF35-D61D46904540}">
  <dimension ref="A1:AH10"/>
  <sheetViews>
    <sheetView topLeftCell="M1" workbookViewId="0">
      <selection activeCell="AE20" sqref="A12:AE20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 s="6">
        <v>5422</v>
      </c>
      <c r="B2" s="6">
        <v>0</v>
      </c>
      <c r="C2" s="4">
        <v>3</v>
      </c>
      <c r="D2" s="6">
        <v>0</v>
      </c>
      <c r="E2">
        <v>187</v>
      </c>
      <c r="F2">
        <v>11</v>
      </c>
      <c r="G2" s="1">
        <v>3</v>
      </c>
      <c r="H2" s="4">
        <v>1582</v>
      </c>
      <c r="I2">
        <v>2572</v>
      </c>
      <c r="J2" s="4">
        <v>53169</v>
      </c>
      <c r="K2" t="s">
        <v>48</v>
      </c>
      <c r="L2" t="s">
        <v>529</v>
      </c>
      <c r="M2" t="s">
        <v>48</v>
      </c>
      <c r="N2" t="s">
        <v>530</v>
      </c>
      <c r="O2" t="s">
        <v>531</v>
      </c>
      <c r="P2" t="s">
        <v>532</v>
      </c>
      <c r="Q2" t="s">
        <v>533</v>
      </c>
      <c r="R2" t="s">
        <v>534</v>
      </c>
      <c r="S2" t="s">
        <v>535</v>
      </c>
      <c r="T2">
        <v>1676551890.9033501</v>
      </c>
      <c r="U2">
        <v>1676919134.61637</v>
      </c>
      <c r="V2" s="3">
        <v>102.01214250584</v>
      </c>
      <c r="W2">
        <v>27</v>
      </c>
      <c r="X2" t="s">
        <v>536</v>
      </c>
      <c r="Y2" t="s">
        <v>56</v>
      </c>
      <c r="Z2" t="s">
        <v>67</v>
      </c>
      <c r="AA2" t="s">
        <v>476</v>
      </c>
      <c r="AB2">
        <v>4.6550562622145998E-2</v>
      </c>
      <c r="AC2">
        <v>0.30925208273580401</v>
      </c>
      <c r="AD2" s="2">
        <v>2.0210374658991598E-3</v>
      </c>
      <c r="AE2" s="1">
        <v>1.40738912641822E-2</v>
      </c>
      <c r="AF2" t="str">
        <f>IF(COUNTIF(B2, "&gt;"&amp;B$10) + COUNTIF(C2, "&gt;"&amp;C$10) + COUNTIF(D2, "&gt;"&amp;D$10) + COUNTIF(E2, "&gt;"&amp;E$10) + COUNTIF(F2, "&gt;"&amp;F$10) + COUNTIF(G2, "&gt;"&amp;G$10) + COUNTIF(H2, "&gt;"&amp;H$10) + COUNTIF(I2, "&gt;"&amp;I$10) + COUNTIF(J2, "&gt;"&amp;J$10) &gt;= 5, "suspicious", "normal")</f>
        <v>normal</v>
      </c>
      <c r="AG2">
        <f>COUNTIF(B2, "&gt;"&amp;B$10) + COUNTIF(C2, "&gt;"&amp;C$10) + COUNTIF(D2, "&gt;"&amp;D$10) + COUNTIF(E2, "&gt;"&amp;E$10) + COUNTIF(F2, "&gt;"&amp;F$10) + COUNTIF(G2, "&gt;"&amp;G$10) + COUNTIF(H2, "&gt;"&amp;H$10) + COUNTIF(I2, "&gt;"&amp;I$10) + COUNTIF(J2, "&gt;"&amp;J$10)</f>
        <v>1</v>
      </c>
      <c r="AH2" t="s">
        <v>69</v>
      </c>
    </row>
    <row r="3" spans="1:34" x14ac:dyDescent="0.2">
      <c r="A3">
        <v>18070</v>
      </c>
      <c r="B3" s="2">
        <v>11</v>
      </c>
      <c r="C3" s="2">
        <v>35</v>
      </c>
      <c r="D3" s="6">
        <v>0</v>
      </c>
      <c r="E3" s="2">
        <v>2330</v>
      </c>
      <c r="F3" s="2">
        <v>42</v>
      </c>
      <c r="G3" s="2">
        <v>28</v>
      </c>
      <c r="H3" s="2">
        <v>13902</v>
      </c>
      <c r="I3" s="2">
        <v>17312</v>
      </c>
      <c r="J3" s="2">
        <v>379156</v>
      </c>
      <c r="K3" t="s">
        <v>537</v>
      </c>
      <c r="L3" t="s">
        <v>538</v>
      </c>
      <c r="M3" t="s">
        <v>48</v>
      </c>
      <c r="N3" t="s">
        <v>539</v>
      </c>
      <c r="O3" t="s">
        <v>540</v>
      </c>
      <c r="P3" t="s">
        <v>541</v>
      </c>
      <c r="Q3" t="s">
        <v>542</v>
      </c>
      <c r="R3" t="s">
        <v>543</v>
      </c>
      <c r="S3" t="s">
        <v>544</v>
      </c>
      <c r="T3">
        <v>1676490115.5407801</v>
      </c>
      <c r="U3">
        <v>1677009615.33447</v>
      </c>
      <c r="V3" s="2">
        <v>144.30549824755499</v>
      </c>
      <c r="W3" s="2">
        <v>94</v>
      </c>
      <c r="X3" t="s">
        <v>545</v>
      </c>
      <c r="Y3" t="s">
        <v>56</v>
      </c>
      <c r="Z3" t="s">
        <v>67</v>
      </c>
      <c r="AA3" t="s">
        <v>235</v>
      </c>
      <c r="AB3" s="4">
        <v>3.6848722134142899E-2</v>
      </c>
      <c r="AC3" s="3">
        <v>0.34265091594306502</v>
      </c>
      <c r="AD3" s="3">
        <v>6.9454009430506398E-4</v>
      </c>
      <c r="AE3" s="2">
        <v>1.81582672250339E-2</v>
      </c>
      <c r="AF3" t="str">
        <f t="shared" ref="AF3:AF9" si="0">IF(COUNTIF(B3, "&gt;"&amp;B$10) + COUNTIF(C3, "&gt;"&amp;C$10) + COUNTIF(D3, "&gt;"&amp;D$10) + COUNTIF(E3, "&gt;"&amp;E$10) + COUNTIF(F3, "&gt;"&amp;F$10) + COUNTIF(G3, "&gt;"&amp;G$10) + COUNTIF(H3, "&gt;"&amp;H$10) + COUNTIF(I3, "&gt;"&amp;I$10) + COUNTIF(J3, "&gt;"&amp;J$10) &gt;= 5, "suspicious", "normal")</f>
        <v>suspicious</v>
      </c>
      <c r="AG3">
        <f t="shared" ref="AG3:AG9" si="1">COUNTIF(B3, "&gt;"&amp;B$10) + COUNTIF(C3, "&gt;"&amp;C$10) + COUNTIF(D3, "&gt;"&amp;D$10) + COUNTIF(E3, "&gt;"&amp;E$10) + COUNTIF(F3, "&gt;"&amp;F$10) + COUNTIF(G3, "&gt;"&amp;G$10) + COUNTIF(H3, "&gt;"&amp;H$10) + COUNTIF(I3, "&gt;"&amp;I$10) + COUNTIF(J3, "&gt;"&amp;J$10)</f>
        <v>8</v>
      </c>
      <c r="AH3" t="s">
        <v>546</v>
      </c>
    </row>
    <row r="4" spans="1:34" x14ac:dyDescent="0.2">
      <c r="A4" s="2">
        <v>35813</v>
      </c>
      <c r="B4" s="6">
        <v>0</v>
      </c>
      <c r="C4" s="1">
        <v>14</v>
      </c>
      <c r="D4" s="6">
        <v>0</v>
      </c>
      <c r="E4">
        <v>140</v>
      </c>
      <c r="F4" s="4">
        <v>9</v>
      </c>
      <c r="G4" s="3">
        <v>5</v>
      </c>
      <c r="H4">
        <v>2294</v>
      </c>
      <c r="I4">
        <v>5004</v>
      </c>
      <c r="J4">
        <v>147384</v>
      </c>
      <c r="K4" t="s">
        <v>48</v>
      </c>
      <c r="L4" t="s">
        <v>547</v>
      </c>
      <c r="M4" t="s">
        <v>48</v>
      </c>
      <c r="N4" t="s">
        <v>548</v>
      </c>
      <c r="O4" t="s">
        <v>549</v>
      </c>
      <c r="P4" t="s">
        <v>550</v>
      </c>
      <c r="Q4" t="s">
        <v>551</v>
      </c>
      <c r="R4" t="s">
        <v>552</v>
      </c>
      <c r="S4" t="s">
        <v>553</v>
      </c>
      <c r="T4">
        <v>1676670411.2135501</v>
      </c>
      <c r="U4">
        <v>1676713040.7479601</v>
      </c>
      <c r="V4" s="6">
        <v>11.841537337465899</v>
      </c>
      <c r="W4" s="6">
        <v>6</v>
      </c>
      <c r="X4" t="s">
        <v>554</v>
      </c>
      <c r="Y4" t="s">
        <v>42</v>
      </c>
      <c r="Z4" t="s">
        <v>79</v>
      </c>
      <c r="AA4" t="s">
        <v>57</v>
      </c>
      <c r="AB4">
        <v>6.1067107425737899E-2</v>
      </c>
      <c r="AC4">
        <v>0.31588868357274802</v>
      </c>
      <c r="AD4" s="5">
        <v>3.7142618368881902E-5</v>
      </c>
      <c r="AE4">
        <v>2.7949820322583602E-3</v>
      </c>
      <c r="AF4" t="str">
        <f t="shared" si="0"/>
        <v>normal</v>
      </c>
      <c r="AG4">
        <f t="shared" si="1"/>
        <v>2</v>
      </c>
      <c r="AH4" t="s">
        <v>58</v>
      </c>
    </row>
    <row r="5" spans="1:34" x14ac:dyDescent="0.2">
      <c r="A5" s="1">
        <v>32340</v>
      </c>
      <c r="B5" s="6">
        <v>0</v>
      </c>
      <c r="C5">
        <v>9</v>
      </c>
      <c r="D5" s="6">
        <v>0</v>
      </c>
      <c r="E5" s="1">
        <v>233</v>
      </c>
      <c r="F5" s="1">
        <v>15</v>
      </c>
      <c r="G5" s="3">
        <v>5</v>
      </c>
      <c r="H5">
        <v>2165</v>
      </c>
      <c r="I5" s="1">
        <v>6621</v>
      </c>
      <c r="J5">
        <v>123328</v>
      </c>
      <c r="K5" t="s">
        <v>48</v>
      </c>
      <c r="L5" t="s">
        <v>555</v>
      </c>
      <c r="M5" t="s">
        <v>48</v>
      </c>
      <c r="N5" t="s">
        <v>556</v>
      </c>
      <c r="O5" t="s">
        <v>557</v>
      </c>
      <c r="P5" t="s">
        <v>550</v>
      </c>
      <c r="Q5" t="s">
        <v>558</v>
      </c>
      <c r="R5" t="s">
        <v>559</v>
      </c>
      <c r="S5" t="s">
        <v>560</v>
      </c>
      <c r="T5">
        <v>1676675669.09202</v>
      </c>
      <c r="U5">
        <v>1676754535.8794</v>
      </c>
      <c r="V5" s="4">
        <v>21.9074409400123</v>
      </c>
      <c r="W5">
        <v>9</v>
      </c>
      <c r="X5" t="s">
        <v>561</v>
      </c>
      <c r="Y5" t="s">
        <v>56</v>
      </c>
      <c r="Z5" t="s">
        <v>67</v>
      </c>
      <c r="AA5" t="s">
        <v>57</v>
      </c>
      <c r="AB5">
        <v>5.6880519650039998E-2</v>
      </c>
      <c r="AC5">
        <v>0.31210261095977898</v>
      </c>
      <c r="AD5">
        <v>1.1679072819019E-4</v>
      </c>
      <c r="AE5">
        <v>5.2315376186370501E-3</v>
      </c>
      <c r="AF5" t="str">
        <f t="shared" si="0"/>
        <v>normal</v>
      </c>
      <c r="AG5">
        <f t="shared" si="1"/>
        <v>4</v>
      </c>
      <c r="AH5" t="s">
        <v>58</v>
      </c>
    </row>
    <row r="6" spans="1:34" x14ac:dyDescent="0.2">
      <c r="A6" s="4">
        <v>6301</v>
      </c>
      <c r="B6" s="6">
        <v>0</v>
      </c>
      <c r="C6" s="6">
        <v>2</v>
      </c>
      <c r="D6" s="6">
        <v>0</v>
      </c>
      <c r="E6" s="3">
        <v>583</v>
      </c>
      <c r="F6" s="4">
        <v>9</v>
      </c>
      <c r="G6" s="4">
        <v>2</v>
      </c>
      <c r="H6" s="3">
        <v>6428</v>
      </c>
      <c r="I6" s="4">
        <v>1561</v>
      </c>
      <c r="J6">
        <v>57880</v>
      </c>
      <c r="K6" t="s">
        <v>48</v>
      </c>
      <c r="L6" t="s">
        <v>562</v>
      </c>
      <c r="M6" t="s">
        <v>48</v>
      </c>
      <c r="N6" t="s">
        <v>563</v>
      </c>
      <c r="O6" t="s">
        <v>549</v>
      </c>
      <c r="P6" t="s">
        <v>564</v>
      </c>
      <c r="Q6" t="s">
        <v>565</v>
      </c>
      <c r="R6" t="s">
        <v>566</v>
      </c>
      <c r="S6" t="s">
        <v>567</v>
      </c>
      <c r="T6">
        <v>1676591284.4505601</v>
      </c>
      <c r="U6">
        <v>1676868818.8965199</v>
      </c>
      <c r="V6" s="1">
        <v>77.092901655821805</v>
      </c>
      <c r="W6" s="3">
        <v>74</v>
      </c>
      <c r="X6" t="s">
        <v>568</v>
      </c>
      <c r="Y6" t="s">
        <v>381</v>
      </c>
      <c r="Z6" t="s">
        <v>254</v>
      </c>
      <c r="AA6" t="s">
        <v>569</v>
      </c>
      <c r="AB6" s="6">
        <v>2.47875716625716E-2</v>
      </c>
      <c r="AC6">
        <v>0.30788032350532302</v>
      </c>
      <c r="AD6" s="1">
        <v>5.8652402402402403E-4</v>
      </c>
      <c r="AE6" s="3">
        <v>1.6339492901992901E-2</v>
      </c>
      <c r="AF6" t="str">
        <f t="shared" si="0"/>
        <v>normal</v>
      </c>
      <c r="AG6">
        <f t="shared" si="1"/>
        <v>2</v>
      </c>
      <c r="AH6" t="s">
        <v>69</v>
      </c>
    </row>
    <row r="7" spans="1:34" x14ac:dyDescent="0.2">
      <c r="A7" s="1">
        <v>34206</v>
      </c>
      <c r="B7" s="4">
        <v>1</v>
      </c>
      <c r="C7" s="3">
        <v>19</v>
      </c>
      <c r="D7" s="2">
        <v>2</v>
      </c>
      <c r="E7">
        <v>126</v>
      </c>
      <c r="F7" s="3">
        <v>17</v>
      </c>
      <c r="G7" s="1">
        <v>3</v>
      </c>
      <c r="H7">
        <v>2988</v>
      </c>
      <c r="I7" s="3">
        <v>10755</v>
      </c>
      <c r="J7" s="3">
        <v>261373</v>
      </c>
      <c r="K7" t="s">
        <v>570</v>
      </c>
      <c r="L7" t="s">
        <v>571</v>
      </c>
      <c r="M7" t="s">
        <v>129</v>
      </c>
      <c r="N7" t="s">
        <v>572</v>
      </c>
      <c r="O7" t="s">
        <v>573</v>
      </c>
      <c r="P7" t="s">
        <v>532</v>
      </c>
      <c r="Q7" t="s">
        <v>574</v>
      </c>
      <c r="R7" t="s">
        <v>575</v>
      </c>
      <c r="S7" t="s">
        <v>576</v>
      </c>
      <c r="T7">
        <v>1676610217.7051301</v>
      </c>
      <c r="U7">
        <v>1676812816.39975</v>
      </c>
      <c r="V7">
        <v>56.277415170827702</v>
      </c>
      <c r="W7">
        <v>10</v>
      </c>
      <c r="X7" t="s">
        <v>577</v>
      </c>
      <c r="Y7" t="s">
        <v>42</v>
      </c>
      <c r="Z7" t="s">
        <v>302</v>
      </c>
      <c r="AA7" t="s">
        <v>270</v>
      </c>
      <c r="AB7" s="1">
        <v>8.1916660525704094E-2</v>
      </c>
      <c r="AC7" s="6">
        <v>0.29828638803702701</v>
      </c>
      <c r="AD7" s="5">
        <v>2.5508613408460901E-5</v>
      </c>
      <c r="AE7" s="4">
        <v>2.69257585978198E-3</v>
      </c>
      <c r="AF7" t="str">
        <f t="shared" si="0"/>
        <v>suspicious</v>
      </c>
      <c r="AG7">
        <f t="shared" si="1"/>
        <v>6</v>
      </c>
      <c r="AH7" t="s">
        <v>127</v>
      </c>
    </row>
    <row r="8" spans="1:34" x14ac:dyDescent="0.2">
      <c r="A8">
        <v>9505</v>
      </c>
      <c r="B8" s="3">
        <v>4</v>
      </c>
      <c r="C8">
        <v>4</v>
      </c>
      <c r="D8" s="6">
        <v>0</v>
      </c>
      <c r="E8" s="6">
        <v>0</v>
      </c>
      <c r="F8" s="6">
        <v>0</v>
      </c>
      <c r="G8" s="6">
        <v>0</v>
      </c>
      <c r="H8" s="6">
        <v>3</v>
      </c>
      <c r="I8" s="6">
        <v>1142</v>
      </c>
      <c r="J8" s="6">
        <v>43738</v>
      </c>
      <c r="K8" t="s">
        <v>578</v>
      </c>
      <c r="L8" t="s">
        <v>579</v>
      </c>
      <c r="M8" t="s">
        <v>48</v>
      </c>
      <c r="N8" t="s">
        <v>48</v>
      </c>
      <c r="O8" t="s">
        <v>48</v>
      </c>
      <c r="P8" t="s">
        <v>48</v>
      </c>
      <c r="Q8" t="s">
        <v>580</v>
      </c>
      <c r="R8" t="s">
        <v>581</v>
      </c>
      <c r="S8" t="s">
        <v>582</v>
      </c>
      <c r="T8">
        <v>1676661075.3013101</v>
      </c>
      <c r="U8">
        <v>1676773252.6218801</v>
      </c>
      <c r="V8">
        <v>31.160366824478299</v>
      </c>
      <c r="W8">
        <v>9</v>
      </c>
      <c r="X8" t="s">
        <v>583</v>
      </c>
      <c r="Y8" t="s">
        <v>88</v>
      </c>
      <c r="Z8" t="s">
        <v>584</v>
      </c>
      <c r="AA8" t="s">
        <v>585</v>
      </c>
      <c r="AB8" s="3">
        <v>9.27669849632312E-2</v>
      </c>
      <c r="AC8" s="2">
        <v>0.393568214246515</v>
      </c>
      <c r="AD8" s="6">
        <v>0</v>
      </c>
      <c r="AE8" s="6">
        <v>0</v>
      </c>
      <c r="AF8" t="str">
        <f t="shared" si="0"/>
        <v>normal</v>
      </c>
      <c r="AG8">
        <f t="shared" si="1"/>
        <v>1</v>
      </c>
      <c r="AH8" t="s">
        <v>58</v>
      </c>
    </row>
    <row r="9" spans="1:34" x14ac:dyDescent="0.2">
      <c r="A9" s="3">
        <v>34262</v>
      </c>
      <c r="B9" s="6">
        <v>0</v>
      </c>
      <c r="C9">
        <v>9</v>
      </c>
      <c r="D9" s="6">
        <v>0</v>
      </c>
      <c r="E9" s="4">
        <v>112</v>
      </c>
      <c r="F9" s="1">
        <v>15</v>
      </c>
      <c r="G9" s="4">
        <v>2</v>
      </c>
      <c r="H9">
        <v>1881</v>
      </c>
      <c r="I9">
        <v>4764</v>
      </c>
      <c r="J9" s="1">
        <v>165753</v>
      </c>
      <c r="K9" t="s">
        <v>48</v>
      </c>
      <c r="L9" t="s">
        <v>555</v>
      </c>
      <c r="M9" t="s">
        <v>48</v>
      </c>
      <c r="N9" t="s">
        <v>586</v>
      </c>
      <c r="O9" t="s">
        <v>557</v>
      </c>
      <c r="P9" t="s">
        <v>564</v>
      </c>
      <c r="Q9" t="s">
        <v>587</v>
      </c>
      <c r="R9" t="s">
        <v>588</v>
      </c>
      <c r="S9" t="s">
        <v>589</v>
      </c>
      <c r="T9">
        <v>1676674328.48315</v>
      </c>
      <c r="U9">
        <v>1676768955.9065399</v>
      </c>
      <c r="V9">
        <v>26.285395384585399</v>
      </c>
      <c r="W9" s="4">
        <v>7</v>
      </c>
      <c r="X9" t="s">
        <v>590</v>
      </c>
      <c r="Y9" t="s">
        <v>88</v>
      </c>
      <c r="Z9" t="s">
        <v>591</v>
      </c>
      <c r="AA9" t="s">
        <v>235</v>
      </c>
      <c r="AB9" s="2">
        <v>9.5285403122557899E-2</v>
      </c>
      <c r="AC9" s="4">
        <v>0.30725936517965502</v>
      </c>
      <c r="AD9" s="8">
        <v>8.3135194453219795E-6</v>
      </c>
      <c r="AE9">
        <v>3.9239811781919699E-3</v>
      </c>
      <c r="AF9" t="str">
        <f t="shared" si="0"/>
        <v>normal</v>
      </c>
      <c r="AG9">
        <f t="shared" si="1"/>
        <v>2</v>
      </c>
      <c r="AH9" t="s">
        <v>58</v>
      </c>
    </row>
    <row r="10" spans="1:34" x14ac:dyDescent="0.2">
      <c r="A10">
        <f>AVERAGE(A2:A9)</f>
        <v>21989.875</v>
      </c>
      <c r="B10">
        <f t="shared" ref="B10:J10" si="2">AVERAGE(B2:B9)</f>
        <v>2</v>
      </c>
      <c r="C10">
        <f t="shared" si="2"/>
        <v>11.875</v>
      </c>
      <c r="D10">
        <f t="shared" si="2"/>
        <v>0.25</v>
      </c>
      <c r="E10">
        <f>AVERAGE(E2,E4:E9)</f>
        <v>197.28571428571428</v>
      </c>
      <c r="F10">
        <f t="shared" si="2"/>
        <v>14.75</v>
      </c>
      <c r="G10">
        <f>AVERAGE(G2,G4:G9)</f>
        <v>2.8571428571428572</v>
      </c>
      <c r="H10">
        <f>AVERAGE(H2:H9)</f>
        <v>3905.375</v>
      </c>
      <c r="I10">
        <f t="shared" si="2"/>
        <v>6216.375</v>
      </c>
      <c r="J10">
        <f t="shared" si="2"/>
        <v>153972.625</v>
      </c>
      <c r="T10">
        <f>AVERAGE(T2:T9)</f>
        <v>1676615624.0862312</v>
      </c>
      <c r="U10">
        <f t="shared" ref="U10:W10" si="3">AVERAGE(U2:U9)</f>
        <v>1676827521.3003612</v>
      </c>
      <c r="V10">
        <f t="shared" si="3"/>
        <v>58.860337258323298</v>
      </c>
      <c r="W10">
        <f t="shared" si="3"/>
        <v>29.5</v>
      </c>
      <c r="AB10">
        <f>AVERAGE(AB2:AB9)</f>
        <v>6.2012941513266445E-2</v>
      </c>
      <c r="AC10">
        <f t="shared" ref="AC10:AE10" si="4">AVERAGE(AC2:AC9)</f>
        <v>0.32336107302248951</v>
      </c>
      <c r="AD10">
        <f t="shared" si="4"/>
        <v>4.3623213295513772E-4</v>
      </c>
      <c r="AE10">
        <f t="shared" si="4"/>
        <v>7.9018410100097948E-3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84EE-E1F9-674A-9E2F-D6220F8FF8B0}">
  <dimension ref="A1:AH9"/>
  <sheetViews>
    <sheetView topLeftCell="J1" workbookViewId="0">
      <selection activeCell="AE19" sqref="A11:AE19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</row>
    <row r="2" spans="1:34" x14ac:dyDescent="0.2">
      <c r="A2">
        <v>5169</v>
      </c>
      <c r="B2" s="2">
        <v>6</v>
      </c>
      <c r="C2">
        <v>3</v>
      </c>
      <c r="D2" s="6">
        <v>0</v>
      </c>
      <c r="E2" s="3">
        <v>538</v>
      </c>
      <c r="F2" s="3">
        <v>5</v>
      </c>
      <c r="G2" s="4">
        <v>1</v>
      </c>
      <c r="H2" s="3">
        <v>2441</v>
      </c>
      <c r="I2" s="6">
        <v>0</v>
      </c>
      <c r="J2" s="2">
        <v>28682</v>
      </c>
      <c r="K2" t="s">
        <v>592</v>
      </c>
      <c r="L2" t="s">
        <v>593</v>
      </c>
      <c r="M2" t="s">
        <v>135</v>
      </c>
      <c r="N2" t="s">
        <v>594</v>
      </c>
      <c r="O2" t="s">
        <v>595</v>
      </c>
      <c r="P2" t="s">
        <v>596</v>
      </c>
      <c r="Q2" t="s">
        <v>597</v>
      </c>
      <c r="R2" t="s">
        <v>135</v>
      </c>
      <c r="S2" t="s">
        <v>598</v>
      </c>
      <c r="T2">
        <v>1672739101.9228001</v>
      </c>
      <c r="U2">
        <v>1672973138.94892</v>
      </c>
      <c r="V2" s="2">
        <v>65.010285032565903</v>
      </c>
      <c r="W2" s="3">
        <v>62</v>
      </c>
      <c r="X2" t="s">
        <v>599</v>
      </c>
      <c r="Y2" t="s">
        <v>199</v>
      </c>
      <c r="Z2" t="s">
        <v>600</v>
      </c>
      <c r="AA2" t="s">
        <v>344</v>
      </c>
      <c r="AB2" s="4">
        <v>3.7816911819055297E-2</v>
      </c>
      <c r="AC2">
        <v>0.43792963264099299</v>
      </c>
      <c r="AD2">
        <v>6.2827999113016398E-4</v>
      </c>
      <c r="AE2" s="3">
        <v>2.3760686919456899E-2</v>
      </c>
      <c r="AF2" t="str">
        <f>IF(COUNTIF(B2, "&gt;"&amp;B$9) + COUNTIF(C2, "&gt;"&amp;C$9) + COUNTIF(D2, "&gt;"&amp;D$9) + COUNTIF(E2, "&gt;"&amp;E$9) + COUNTIF(F2, "&gt;"&amp;F$9) + COUNTIF(G2, "&gt;"&amp;G$9) + COUNTIF(H2, "&gt;"&amp;H$9) + COUNTIF(I2, "&gt;"&amp;I$9) + COUNTIF(J2, "&gt;"&amp;J$9) &gt;= 5, "suspicious", "normal")</f>
        <v>suspicious</v>
      </c>
      <c r="AG2">
        <f>COUNTIF(B2, "&gt;"&amp;B$9) + COUNTIF(C2, "&gt;"&amp;C$9) + COUNTIF(D2, "&gt;"&amp;D$9) + COUNTIF(E2, "&gt;"&amp;E$9) + COUNTIF(F2, "&gt;"&amp;F$9) + COUNTIF(G2, "&gt;"&amp;G$9) + COUNTIF(H2, "&gt;"&amp;H$9) + COUNTIF(I2, "&gt;"&amp;I$9) + COUNTIF(J2, "&gt;"&amp;J$9)</f>
        <v>6</v>
      </c>
      <c r="AH2" t="s">
        <v>118</v>
      </c>
    </row>
    <row r="3" spans="1:34" x14ac:dyDescent="0.2">
      <c r="A3" s="6">
        <v>1882</v>
      </c>
      <c r="B3">
        <v>2</v>
      </c>
      <c r="C3" s="4">
        <v>2</v>
      </c>
      <c r="D3" s="6">
        <v>0</v>
      </c>
      <c r="E3" s="2">
        <v>701</v>
      </c>
      <c r="F3" s="2">
        <v>7</v>
      </c>
      <c r="G3" s="6">
        <v>0</v>
      </c>
      <c r="H3" s="2">
        <v>2873</v>
      </c>
      <c r="I3" s="6">
        <v>0</v>
      </c>
      <c r="J3" s="3">
        <v>19760</v>
      </c>
      <c r="K3" t="s">
        <v>408</v>
      </c>
      <c r="L3" t="s">
        <v>601</v>
      </c>
      <c r="M3" t="s">
        <v>135</v>
      </c>
      <c r="N3" t="s">
        <v>602</v>
      </c>
      <c r="O3" t="s">
        <v>603</v>
      </c>
      <c r="P3" t="s">
        <v>48</v>
      </c>
      <c r="Q3" t="s">
        <v>604</v>
      </c>
      <c r="R3" t="s">
        <v>135</v>
      </c>
      <c r="S3" t="s">
        <v>605</v>
      </c>
      <c r="T3">
        <v>1672743328.3751299</v>
      </c>
      <c r="U3">
        <v>1672959067.8756599</v>
      </c>
      <c r="V3" s="3">
        <v>59.927639036485999</v>
      </c>
      <c r="W3" s="2">
        <v>120</v>
      </c>
      <c r="X3" t="s">
        <v>606</v>
      </c>
      <c r="Y3" t="s">
        <v>381</v>
      </c>
      <c r="Z3" t="s">
        <v>607</v>
      </c>
      <c r="AA3" t="s">
        <v>608</v>
      </c>
      <c r="AB3" s="6">
        <v>2.9671345717407701E-2</v>
      </c>
      <c r="AC3" s="4">
        <v>0.37782634277548899</v>
      </c>
      <c r="AD3" s="1">
        <v>7.1667780024154695E-4</v>
      </c>
      <c r="AE3" s="2">
        <v>2.9335126502479599E-2</v>
      </c>
      <c r="AF3" t="str">
        <f t="shared" ref="AF3:AF8" si="0">IF(COUNTIF(B3, "&gt;"&amp;B$9) + COUNTIF(C3, "&gt;"&amp;C$9) + COUNTIF(D3, "&gt;"&amp;D$9) + COUNTIF(E3, "&gt;"&amp;E$9) + COUNTIF(F3, "&gt;"&amp;F$9) + COUNTIF(G3, "&gt;"&amp;G$9) + COUNTIF(H3, "&gt;"&amp;H$9) + COUNTIF(I3, "&gt;"&amp;I$9) + COUNTIF(J3, "&gt;"&amp;J$9) &gt;= 5, "suspicious", "normal")</f>
        <v>normal</v>
      </c>
      <c r="AG3">
        <f t="shared" ref="AG3:AG8" si="1">COUNTIF(B3, "&gt;"&amp;B$9) + COUNTIF(C3, "&gt;"&amp;C$9) + COUNTIF(D3, "&gt;"&amp;D$9) + COUNTIF(E3, "&gt;"&amp;E$9) + COUNTIF(F3, "&gt;"&amp;F$9) + COUNTIF(G3, "&gt;"&amp;G$9) + COUNTIF(H3, "&gt;"&amp;H$9) + COUNTIF(I3, "&gt;"&amp;I$9) + COUNTIF(J3, "&gt;"&amp;J$9)</f>
        <v>4</v>
      </c>
      <c r="AH3" t="s">
        <v>69</v>
      </c>
    </row>
    <row r="4" spans="1:34" x14ac:dyDescent="0.2">
      <c r="A4" s="4">
        <v>1913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52</v>
      </c>
      <c r="I4" s="6">
        <v>0</v>
      </c>
      <c r="J4" s="6">
        <v>1817</v>
      </c>
      <c r="K4" t="s">
        <v>48</v>
      </c>
      <c r="L4" t="s">
        <v>48</v>
      </c>
      <c r="M4" t="s">
        <v>135</v>
      </c>
      <c r="N4" t="s">
        <v>48</v>
      </c>
      <c r="O4" t="s">
        <v>48</v>
      </c>
      <c r="P4" t="s">
        <v>48</v>
      </c>
      <c r="Q4" t="s">
        <v>609</v>
      </c>
      <c r="R4" t="s">
        <v>135</v>
      </c>
      <c r="S4" t="s">
        <v>610</v>
      </c>
      <c r="T4">
        <v>1672747823.02509</v>
      </c>
      <c r="U4">
        <v>1672763337.5885999</v>
      </c>
      <c r="V4" s="6">
        <v>4.30960097577975</v>
      </c>
      <c r="W4">
        <v>8</v>
      </c>
      <c r="X4" t="s">
        <v>611</v>
      </c>
      <c r="Y4" t="s">
        <v>612</v>
      </c>
      <c r="Z4" t="s">
        <v>613</v>
      </c>
      <c r="AA4" t="s">
        <v>310</v>
      </c>
      <c r="AB4">
        <v>6.4504101416853005E-2</v>
      </c>
      <c r="AC4" s="2">
        <v>0.65778026348496099</v>
      </c>
      <c r="AD4" s="6">
        <v>0</v>
      </c>
      <c r="AE4" s="6">
        <v>0</v>
      </c>
      <c r="AF4" t="str">
        <f t="shared" si="0"/>
        <v>normal</v>
      </c>
      <c r="AG4">
        <f t="shared" si="1"/>
        <v>0</v>
      </c>
      <c r="AH4" t="s">
        <v>58</v>
      </c>
    </row>
    <row r="5" spans="1:34" x14ac:dyDescent="0.2">
      <c r="A5">
        <v>3502</v>
      </c>
      <c r="B5" s="6">
        <v>0</v>
      </c>
      <c r="C5" s="6">
        <v>0</v>
      </c>
      <c r="D5" s="6">
        <v>0</v>
      </c>
      <c r="E5">
        <v>108</v>
      </c>
      <c r="F5" s="6">
        <v>0</v>
      </c>
      <c r="G5" s="6">
        <v>0</v>
      </c>
      <c r="H5">
        <v>1059</v>
      </c>
      <c r="I5" s="6">
        <v>0</v>
      </c>
      <c r="J5" s="4">
        <v>7944</v>
      </c>
      <c r="K5" t="s">
        <v>48</v>
      </c>
      <c r="L5" t="s">
        <v>48</v>
      </c>
      <c r="M5" t="s">
        <v>135</v>
      </c>
      <c r="N5" t="s">
        <v>614</v>
      </c>
      <c r="O5" t="s">
        <v>48</v>
      </c>
      <c r="P5" t="s">
        <v>48</v>
      </c>
      <c r="Q5" t="s">
        <v>615</v>
      </c>
      <c r="R5" t="s">
        <v>135</v>
      </c>
      <c r="S5" t="s">
        <v>616</v>
      </c>
      <c r="T5">
        <v>1672788397.3643601</v>
      </c>
      <c r="U5">
        <v>1672883738.4129</v>
      </c>
      <c r="V5">
        <v>26.483624595469198</v>
      </c>
      <c r="W5">
        <v>22</v>
      </c>
      <c r="X5" t="s">
        <v>617</v>
      </c>
      <c r="Y5" t="s">
        <v>381</v>
      </c>
      <c r="Z5" t="s">
        <v>67</v>
      </c>
      <c r="AA5" t="s">
        <v>618</v>
      </c>
      <c r="AB5" s="3">
        <v>7.4630726647178999E-2</v>
      </c>
      <c r="AC5" s="6">
        <v>0.353338334583645</v>
      </c>
      <c r="AD5" s="2">
        <v>2.32816824895879E-3</v>
      </c>
      <c r="AE5" s="1">
        <v>2.0190392425692601E-2</v>
      </c>
      <c r="AF5" t="str">
        <f t="shared" si="0"/>
        <v>normal</v>
      </c>
      <c r="AG5">
        <f t="shared" si="1"/>
        <v>0</v>
      </c>
      <c r="AH5" t="s">
        <v>58</v>
      </c>
    </row>
    <row r="6" spans="1:34" x14ac:dyDescent="0.2">
      <c r="A6" s="1">
        <v>10670</v>
      </c>
      <c r="B6" s="4">
        <v>1</v>
      </c>
      <c r="C6" s="4">
        <v>2</v>
      </c>
      <c r="D6" s="6">
        <v>0</v>
      </c>
      <c r="E6" s="4">
        <v>44</v>
      </c>
      <c r="F6" s="1">
        <v>4</v>
      </c>
      <c r="G6" s="3">
        <v>2</v>
      </c>
      <c r="H6" s="4">
        <v>299</v>
      </c>
      <c r="I6" s="6">
        <v>0</v>
      </c>
      <c r="J6">
        <v>11843</v>
      </c>
      <c r="K6" t="s">
        <v>439</v>
      </c>
      <c r="L6" t="s">
        <v>601</v>
      </c>
      <c r="M6" t="s">
        <v>135</v>
      </c>
      <c r="N6" t="s">
        <v>619</v>
      </c>
      <c r="O6" t="s">
        <v>620</v>
      </c>
      <c r="P6" t="s">
        <v>621</v>
      </c>
      <c r="Q6" t="s">
        <v>622</v>
      </c>
      <c r="R6" t="s">
        <v>135</v>
      </c>
      <c r="S6" t="s">
        <v>623</v>
      </c>
      <c r="T6">
        <v>1672834415.13833</v>
      </c>
      <c r="U6">
        <v>1672867574.2727201</v>
      </c>
      <c r="V6" s="4">
        <v>9.2108706654170494</v>
      </c>
      <c r="W6" s="4">
        <v>7</v>
      </c>
      <c r="X6" t="s">
        <v>624</v>
      </c>
      <c r="Y6" t="s">
        <v>199</v>
      </c>
      <c r="Z6" t="s">
        <v>350</v>
      </c>
      <c r="AA6" t="s">
        <v>328</v>
      </c>
      <c r="AB6">
        <v>5.9702232021205399E-2</v>
      </c>
      <c r="AC6" s="3">
        <v>0.44221765303341798</v>
      </c>
      <c r="AD6">
        <v>1.36249907102336E-4</v>
      </c>
      <c r="AE6">
        <v>3.69113384695419E-3</v>
      </c>
      <c r="AF6" t="str">
        <f t="shared" si="0"/>
        <v>normal</v>
      </c>
      <c r="AG6">
        <f t="shared" si="1"/>
        <v>2</v>
      </c>
      <c r="AH6" t="s">
        <v>58</v>
      </c>
    </row>
    <row r="7" spans="1:34" x14ac:dyDescent="0.2">
      <c r="A7" s="3">
        <v>10700</v>
      </c>
      <c r="B7">
        <v>2</v>
      </c>
      <c r="C7" s="3">
        <v>10</v>
      </c>
      <c r="D7" s="6">
        <v>0</v>
      </c>
      <c r="E7">
        <v>114</v>
      </c>
      <c r="F7" s="4">
        <v>2</v>
      </c>
      <c r="G7" s="2">
        <v>8</v>
      </c>
      <c r="H7">
        <v>660</v>
      </c>
      <c r="I7" s="6">
        <v>0</v>
      </c>
      <c r="J7">
        <v>9519</v>
      </c>
      <c r="K7" t="s">
        <v>408</v>
      </c>
      <c r="L7" t="s">
        <v>625</v>
      </c>
      <c r="M7" t="s">
        <v>135</v>
      </c>
      <c r="N7" t="s">
        <v>626</v>
      </c>
      <c r="O7" t="s">
        <v>627</v>
      </c>
      <c r="P7" t="s">
        <v>628</v>
      </c>
      <c r="Q7" t="s">
        <v>629</v>
      </c>
      <c r="R7" t="s">
        <v>135</v>
      </c>
      <c r="S7" t="s">
        <v>630</v>
      </c>
      <c r="T7">
        <v>1672846986.00261</v>
      </c>
      <c r="U7">
        <v>1672924634.9386899</v>
      </c>
      <c r="V7">
        <v>21.569148909657301</v>
      </c>
      <c r="W7">
        <v>9</v>
      </c>
      <c r="X7" t="s">
        <v>631</v>
      </c>
      <c r="Y7" t="s">
        <v>199</v>
      </c>
      <c r="Z7" t="s">
        <v>376</v>
      </c>
      <c r="AA7" t="s">
        <v>336</v>
      </c>
      <c r="AB7" s="1">
        <v>7.1916424382792096E-2</v>
      </c>
      <c r="AC7">
        <v>0.38820282856157201</v>
      </c>
      <c r="AD7" s="3">
        <v>9.2642783225742797E-4</v>
      </c>
      <c r="AE7" s="1">
        <v>1.4418765091410801E-2</v>
      </c>
      <c r="AF7" t="str">
        <f t="shared" si="0"/>
        <v>normal</v>
      </c>
      <c r="AG7">
        <f t="shared" si="1"/>
        <v>2</v>
      </c>
      <c r="AH7" t="s">
        <v>58</v>
      </c>
    </row>
    <row r="8" spans="1:34" x14ac:dyDescent="0.2">
      <c r="A8" s="2">
        <v>16062</v>
      </c>
      <c r="B8" s="3">
        <v>4</v>
      </c>
      <c r="C8" s="2">
        <v>12</v>
      </c>
      <c r="D8" s="6">
        <v>0</v>
      </c>
      <c r="E8">
        <v>160</v>
      </c>
      <c r="F8" s="6">
        <v>0</v>
      </c>
      <c r="G8" s="3">
        <v>2</v>
      </c>
      <c r="H8">
        <v>473</v>
      </c>
      <c r="I8" s="6">
        <v>0</v>
      </c>
      <c r="J8">
        <v>11810</v>
      </c>
      <c r="K8" t="s">
        <v>632</v>
      </c>
      <c r="L8" t="s">
        <v>633</v>
      </c>
      <c r="M8" t="s">
        <v>135</v>
      </c>
      <c r="N8" t="s">
        <v>634</v>
      </c>
      <c r="O8" t="s">
        <v>48</v>
      </c>
      <c r="P8" t="s">
        <v>621</v>
      </c>
      <c r="Q8" t="s">
        <v>635</v>
      </c>
      <c r="R8" t="s">
        <v>135</v>
      </c>
      <c r="S8" t="s">
        <v>636</v>
      </c>
      <c r="T8">
        <v>1672903385.03212</v>
      </c>
      <c r="U8">
        <v>1672948392.48599</v>
      </c>
      <c r="V8">
        <v>12.5020705184078</v>
      </c>
      <c r="W8" s="6">
        <v>6</v>
      </c>
      <c r="X8" t="s">
        <v>637</v>
      </c>
      <c r="Y8" t="s">
        <v>56</v>
      </c>
      <c r="Z8" t="s">
        <v>638</v>
      </c>
      <c r="AA8" t="s">
        <v>344</v>
      </c>
      <c r="AB8" s="2">
        <v>0.117574801172789</v>
      </c>
      <c r="AC8">
        <v>0.43154695191385201</v>
      </c>
      <c r="AD8" s="8">
        <v>2.6898833487254399E-5</v>
      </c>
      <c r="AE8" s="4">
        <v>3.12026468452151E-3</v>
      </c>
      <c r="AF8" t="str">
        <f t="shared" si="0"/>
        <v>normal</v>
      </c>
      <c r="AG8">
        <f t="shared" si="1"/>
        <v>3</v>
      </c>
      <c r="AH8" t="s">
        <v>58</v>
      </c>
    </row>
    <row r="9" spans="1:34" x14ac:dyDescent="0.2">
      <c r="A9">
        <f>AVERAGE(A2:A8)</f>
        <v>7128.2857142857147</v>
      </c>
      <c r="B9">
        <f t="shared" ref="B9:J9" si="2">AVERAGE(B2:B8)</f>
        <v>2.1428571428571428</v>
      </c>
      <c r="C9">
        <f t="shared" si="2"/>
        <v>4.1428571428571432</v>
      </c>
      <c r="D9">
        <f t="shared" si="2"/>
        <v>0</v>
      </c>
      <c r="E9">
        <f t="shared" si="2"/>
        <v>237.85714285714286</v>
      </c>
      <c r="F9">
        <f t="shared" si="2"/>
        <v>2.5714285714285716</v>
      </c>
      <c r="G9">
        <f>AVERAGE(G2:G6,G8)</f>
        <v>0.83333333333333337</v>
      </c>
      <c r="H9">
        <f t="shared" si="2"/>
        <v>1122.4285714285713</v>
      </c>
      <c r="I9">
        <f t="shared" si="2"/>
        <v>0</v>
      </c>
      <c r="J9">
        <f t="shared" si="2"/>
        <v>13053.571428571429</v>
      </c>
      <c r="T9">
        <f>AVERAGE(T2:T8)</f>
        <v>1672800490.9800627</v>
      </c>
      <c r="U9">
        <f t="shared" ref="U9:W9" si="3">AVERAGE(U2:U8)</f>
        <v>1672902840.6462116</v>
      </c>
      <c r="V9">
        <f t="shared" si="3"/>
        <v>28.43046281911186</v>
      </c>
      <c r="W9">
        <f t="shared" si="3"/>
        <v>33.428571428571431</v>
      </c>
      <c r="AB9">
        <f>AVERAGE(AB2:AB8)</f>
        <v>6.5116649025325934E-2</v>
      </c>
      <c r="AC9">
        <f t="shared" ref="AC9:AE9" si="4">AVERAGE(AC2:AC8)</f>
        <v>0.44126314385627569</v>
      </c>
      <c r="AD9">
        <f t="shared" si="4"/>
        <v>6.8038608759678838E-4</v>
      </c>
      <c r="AE9">
        <f t="shared" si="4"/>
        <v>1.3502338495787941E-2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8C04-A8A7-7242-A476-4560959E3458}">
  <dimension ref="A1:AH9"/>
  <sheetViews>
    <sheetView topLeftCell="M1" workbookViewId="0">
      <selection activeCell="AF18" sqref="AF18"/>
    </sheetView>
  </sheetViews>
  <sheetFormatPr baseColWidth="10" defaultRowHeight="16" x14ac:dyDescent="0.2"/>
  <sheetData>
    <row r="1" spans="1:34" x14ac:dyDescent="0.2">
      <c r="A1" t="s">
        <v>0</v>
      </c>
      <c r="B1" t="s">
        <v>1</v>
      </c>
      <c r="C1" t="s">
        <v>2</v>
      </c>
      <c r="D1" t="s">
        <v>128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132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s="9" t="s">
        <v>31</v>
      </c>
    </row>
    <row r="2" spans="1:34" x14ac:dyDescent="0.2">
      <c r="A2">
        <v>5018</v>
      </c>
      <c r="B2" s="1">
        <v>3</v>
      </c>
      <c r="C2" s="6">
        <v>4</v>
      </c>
      <c r="D2" s="6">
        <v>0</v>
      </c>
      <c r="E2" s="2">
        <v>945</v>
      </c>
      <c r="F2" s="1">
        <v>9</v>
      </c>
      <c r="G2" s="3">
        <v>3</v>
      </c>
      <c r="H2" s="3">
        <v>3856</v>
      </c>
      <c r="I2" s="6">
        <v>0</v>
      </c>
      <c r="J2" s="3">
        <v>20663</v>
      </c>
      <c r="K2" t="s">
        <v>639</v>
      </c>
      <c r="L2" t="s">
        <v>640</v>
      </c>
      <c r="M2" t="s">
        <v>48</v>
      </c>
      <c r="N2" t="s">
        <v>641</v>
      </c>
      <c r="O2" t="s">
        <v>642</v>
      </c>
      <c r="P2" t="s">
        <v>639</v>
      </c>
      <c r="Q2" t="s">
        <v>643</v>
      </c>
      <c r="R2" t="s">
        <v>135</v>
      </c>
      <c r="S2" t="s">
        <v>644</v>
      </c>
      <c r="T2">
        <v>1673377816.7488999</v>
      </c>
      <c r="U2">
        <v>1673545851.6703801</v>
      </c>
      <c r="V2" s="3">
        <v>46.676367078517302</v>
      </c>
      <c r="W2" s="3">
        <v>62</v>
      </c>
      <c r="X2" t="s">
        <v>645</v>
      </c>
      <c r="Y2" t="s">
        <v>56</v>
      </c>
      <c r="Z2" t="s">
        <v>67</v>
      </c>
      <c r="AA2" t="s">
        <v>355</v>
      </c>
      <c r="AB2" s="4">
        <v>3.3778995306089299E-2</v>
      </c>
      <c r="AC2" s="3">
        <v>0.35550096452395102</v>
      </c>
      <c r="AD2">
        <v>6.8009267057137304E-4</v>
      </c>
      <c r="AE2" s="3">
        <v>2.0644308355288001E-2</v>
      </c>
      <c r="AF2" t="str">
        <f>IF(COUNTIF(B2, "&gt;"&amp;B$9) + COUNTIF(C2, "&gt;"&amp;C$9) + COUNTIF(D2, "&gt;"&amp;D$9) + COUNTIF(E2, "&gt;"&amp;E$9) + COUNTIF(F2, "&gt;"&amp;F$9) + COUNTIF(G2, "&gt;"&amp;G$9) + COUNTIF(H2, "&gt;"&amp;H$9) + COUNTIF(I2, "&gt;"&amp;I$9) + COUNTIF(J2, "&gt;"&amp;J$9) &gt;= 5, "suspicious", "normal")</f>
        <v>suspicious</v>
      </c>
      <c r="AG2">
        <f>COUNTIF(B2, "&gt;"&amp;B$9) + COUNTIF(C2, "&gt;"&amp;C$9) + COUNTIF(D2, "&gt;"&amp;D$9) + COUNTIF(E2, "&gt;"&amp;E$9) + COUNTIF(F2, "&gt;"&amp;F$9) + COUNTIF(G2, "&gt;"&amp;G$9) + COUNTIF(H2, "&gt;"&amp;H$9) + COUNTIF(I2, "&gt;"&amp;I$9) + COUNTIF(J2, "&gt;"&amp;J$9)</f>
        <v>6</v>
      </c>
      <c r="AH2" s="9" t="s">
        <v>127</v>
      </c>
    </row>
    <row r="3" spans="1:34" x14ac:dyDescent="0.2">
      <c r="A3" s="1">
        <v>15313</v>
      </c>
      <c r="B3" s="3">
        <v>4</v>
      </c>
      <c r="C3" s="4">
        <v>6</v>
      </c>
      <c r="D3" s="2">
        <v>2</v>
      </c>
      <c r="E3">
        <v>205</v>
      </c>
      <c r="F3">
        <v>3</v>
      </c>
      <c r="G3" s="4">
        <v>2</v>
      </c>
      <c r="H3">
        <v>960</v>
      </c>
      <c r="I3" s="6">
        <v>0</v>
      </c>
      <c r="J3">
        <v>12009</v>
      </c>
      <c r="K3" t="s">
        <v>578</v>
      </c>
      <c r="L3" t="s">
        <v>646</v>
      </c>
      <c r="M3" t="s">
        <v>129</v>
      </c>
      <c r="N3" t="s">
        <v>647</v>
      </c>
      <c r="O3" t="s">
        <v>648</v>
      </c>
      <c r="P3" t="s">
        <v>649</v>
      </c>
      <c r="Q3" t="s">
        <v>650</v>
      </c>
      <c r="R3" t="s">
        <v>135</v>
      </c>
      <c r="S3" t="s">
        <v>651</v>
      </c>
      <c r="T3">
        <v>1673429255.9623101</v>
      </c>
      <c r="U3">
        <v>1673490327.44485</v>
      </c>
      <c r="V3">
        <v>16.964300703106201</v>
      </c>
      <c r="W3">
        <v>8</v>
      </c>
      <c r="X3" t="s">
        <v>652</v>
      </c>
      <c r="Y3" t="s">
        <v>56</v>
      </c>
      <c r="Z3" t="s">
        <v>67</v>
      </c>
      <c r="AA3" t="s">
        <v>336</v>
      </c>
      <c r="AB3" s="3">
        <v>7.1804458706548197E-2</v>
      </c>
      <c r="AC3">
        <v>0.33132649831823302</v>
      </c>
      <c r="AD3" s="3">
        <v>1.0009641640109201E-3</v>
      </c>
      <c r="AE3">
        <v>6.4105866680405302E-3</v>
      </c>
      <c r="AF3" t="str">
        <f t="shared" ref="AF3:AF8" si="0">IF(COUNTIF(B3, "&gt;"&amp;B$9) + COUNTIF(C3, "&gt;"&amp;C$9) + COUNTIF(D3, "&gt;"&amp;D$9) + COUNTIF(E3, "&gt;"&amp;E$9) + COUNTIF(F3, "&gt;"&amp;F$9) + COUNTIF(G3, "&gt;"&amp;G$9) + COUNTIF(H3, "&gt;"&amp;H$9) + COUNTIF(I3, "&gt;"&amp;I$9) + COUNTIF(J3, "&gt;"&amp;J$9) &gt;= 5, "suspicious", "normal")</f>
        <v>normal</v>
      </c>
      <c r="AG3">
        <f t="shared" ref="AG3:AG8" si="1">COUNTIF(B3, "&gt;"&amp;B$9) + COUNTIF(C3, "&gt;"&amp;C$9) + COUNTIF(D3, "&gt;"&amp;D$9) + COUNTIF(E3, "&gt;"&amp;E$9) + COUNTIF(F3, "&gt;"&amp;F$9) + COUNTIF(G3, "&gt;"&amp;G$9) + COUNTIF(H3, "&gt;"&amp;H$9) + COUNTIF(I3, "&gt;"&amp;I$9) + COUNTIF(J3, "&gt;"&amp;J$9)</f>
        <v>3</v>
      </c>
      <c r="AH3" s="9" t="s">
        <v>58</v>
      </c>
    </row>
    <row r="4" spans="1:34" x14ac:dyDescent="0.2">
      <c r="A4" s="4">
        <v>4428</v>
      </c>
      <c r="B4">
        <v>2</v>
      </c>
      <c r="C4" s="6">
        <v>4</v>
      </c>
      <c r="D4" s="6">
        <v>0</v>
      </c>
      <c r="E4" s="6">
        <v>0</v>
      </c>
      <c r="F4" s="6">
        <v>0</v>
      </c>
      <c r="G4" s="6">
        <v>0</v>
      </c>
      <c r="H4" s="6">
        <v>6</v>
      </c>
      <c r="I4" s="6">
        <v>0</v>
      </c>
      <c r="J4" s="6">
        <v>6360</v>
      </c>
      <c r="K4" t="s">
        <v>649</v>
      </c>
      <c r="L4" t="s">
        <v>640</v>
      </c>
      <c r="M4" t="s">
        <v>48</v>
      </c>
      <c r="N4" t="s">
        <v>48</v>
      </c>
      <c r="O4" t="s">
        <v>48</v>
      </c>
      <c r="P4" t="s">
        <v>48</v>
      </c>
      <c r="Q4" t="s">
        <v>653</v>
      </c>
      <c r="R4" t="s">
        <v>135</v>
      </c>
      <c r="S4" t="s">
        <v>654</v>
      </c>
      <c r="T4">
        <v>1673405826.9972899</v>
      </c>
      <c r="U4">
        <v>1673472291.7235701</v>
      </c>
      <c r="V4">
        <v>18.462423968684099</v>
      </c>
      <c r="W4">
        <v>11</v>
      </c>
      <c r="X4" t="s">
        <v>655</v>
      </c>
      <c r="Y4" t="s">
        <v>88</v>
      </c>
      <c r="Z4" t="s">
        <v>656</v>
      </c>
      <c r="AA4" t="s">
        <v>657</v>
      </c>
      <c r="AB4" s="1">
        <v>6.7068991775814796E-2</v>
      </c>
      <c r="AC4" s="2">
        <v>0.42763859275053301</v>
      </c>
      <c r="AD4" s="6">
        <v>0</v>
      </c>
      <c r="AE4" s="6">
        <v>0</v>
      </c>
      <c r="AF4" t="str">
        <f t="shared" si="0"/>
        <v>normal</v>
      </c>
      <c r="AG4">
        <f t="shared" si="1"/>
        <v>0</v>
      </c>
      <c r="AH4" s="9" t="s">
        <v>58</v>
      </c>
    </row>
    <row r="5" spans="1:34" x14ac:dyDescent="0.2">
      <c r="A5">
        <v>5010</v>
      </c>
      <c r="B5" s="2">
        <v>6</v>
      </c>
      <c r="C5" s="4">
        <v>6</v>
      </c>
      <c r="D5" s="6">
        <v>0</v>
      </c>
      <c r="E5" s="3">
        <v>855</v>
      </c>
      <c r="F5" s="2">
        <v>11</v>
      </c>
      <c r="G5" s="3">
        <v>3</v>
      </c>
      <c r="H5" s="2">
        <v>5731</v>
      </c>
      <c r="I5" s="6">
        <v>0</v>
      </c>
      <c r="J5" s="2">
        <v>39727</v>
      </c>
      <c r="K5" t="s">
        <v>658</v>
      </c>
      <c r="L5" t="s">
        <v>646</v>
      </c>
      <c r="M5" t="s">
        <v>48</v>
      </c>
      <c r="N5" t="s">
        <v>659</v>
      </c>
      <c r="O5" t="s">
        <v>660</v>
      </c>
      <c r="P5" t="s">
        <v>639</v>
      </c>
      <c r="Q5" t="s">
        <v>661</v>
      </c>
      <c r="R5" t="s">
        <v>135</v>
      </c>
      <c r="S5" t="s">
        <v>662</v>
      </c>
      <c r="T5">
        <v>1673323923.3640699</v>
      </c>
      <c r="U5">
        <v>1673599745.52934</v>
      </c>
      <c r="V5" s="2">
        <v>76.617268130405805</v>
      </c>
      <c r="W5" s="2">
        <v>94</v>
      </c>
      <c r="X5" t="s">
        <v>663</v>
      </c>
      <c r="Y5" t="s">
        <v>56</v>
      </c>
      <c r="Z5" t="s">
        <v>67</v>
      </c>
      <c r="AA5" t="s">
        <v>664</v>
      </c>
      <c r="AB5" s="6">
        <v>2.93496973985783E-2</v>
      </c>
      <c r="AC5" s="1">
        <v>0.35227030281266097</v>
      </c>
      <c r="AD5">
        <v>5.49224220788136E-4</v>
      </c>
      <c r="AE5" s="2">
        <v>2.3447649425955001E-2</v>
      </c>
      <c r="AF5" t="str">
        <f t="shared" si="0"/>
        <v>suspicious</v>
      </c>
      <c r="AG5">
        <f t="shared" si="1"/>
        <v>7</v>
      </c>
      <c r="AH5" s="9" t="s">
        <v>118</v>
      </c>
    </row>
    <row r="6" spans="1:34" x14ac:dyDescent="0.2">
      <c r="A6" s="3">
        <v>17254</v>
      </c>
      <c r="B6" s="4">
        <v>1</v>
      </c>
      <c r="C6" s="2">
        <v>9</v>
      </c>
      <c r="D6" s="6">
        <v>0</v>
      </c>
      <c r="E6" s="4">
        <v>45</v>
      </c>
      <c r="F6" s="4">
        <v>2</v>
      </c>
      <c r="G6" s="2">
        <v>6</v>
      </c>
      <c r="H6" s="4">
        <v>288</v>
      </c>
      <c r="I6" s="6">
        <v>0</v>
      </c>
      <c r="J6" s="4">
        <v>8305</v>
      </c>
      <c r="K6" t="s">
        <v>570</v>
      </c>
      <c r="L6" t="s">
        <v>665</v>
      </c>
      <c r="M6" t="s">
        <v>48</v>
      </c>
      <c r="N6" t="s">
        <v>666</v>
      </c>
      <c r="O6" t="s">
        <v>667</v>
      </c>
      <c r="P6" t="s">
        <v>658</v>
      </c>
      <c r="Q6" t="s">
        <v>668</v>
      </c>
      <c r="R6" t="s">
        <v>135</v>
      </c>
      <c r="S6" t="s">
        <v>669</v>
      </c>
      <c r="T6">
        <v>1673451089.2281201</v>
      </c>
      <c r="U6">
        <v>1673464267.78405</v>
      </c>
      <c r="V6" s="6">
        <v>3.6607099802944201</v>
      </c>
      <c r="W6" s="6">
        <v>4</v>
      </c>
      <c r="X6" t="s">
        <v>670</v>
      </c>
      <c r="Y6" t="s">
        <v>349</v>
      </c>
      <c r="Z6" t="s">
        <v>43</v>
      </c>
      <c r="AA6" t="s">
        <v>336</v>
      </c>
      <c r="AB6" s="1">
        <v>7.0493160589133894E-2</v>
      </c>
      <c r="AC6" s="4">
        <v>0.32671743262626302</v>
      </c>
      <c r="AD6" s="8">
        <v>5.8306998005900598E-5</v>
      </c>
      <c r="AE6">
        <v>4.6179142420673296E-3</v>
      </c>
      <c r="AF6" t="str">
        <f t="shared" si="0"/>
        <v>normal</v>
      </c>
      <c r="AG6">
        <f t="shared" si="1"/>
        <v>2</v>
      </c>
      <c r="AH6" s="9" t="s">
        <v>58</v>
      </c>
    </row>
    <row r="7" spans="1:34" x14ac:dyDescent="0.2">
      <c r="A7" s="2">
        <v>26608</v>
      </c>
      <c r="B7" s="6">
        <v>0</v>
      </c>
      <c r="C7" s="3">
        <v>7</v>
      </c>
      <c r="D7" s="6">
        <v>0</v>
      </c>
      <c r="E7">
        <v>46</v>
      </c>
      <c r="F7" s="6">
        <v>0</v>
      </c>
      <c r="G7" s="4">
        <v>2</v>
      </c>
      <c r="H7">
        <v>514</v>
      </c>
      <c r="I7" s="6">
        <v>0</v>
      </c>
      <c r="J7">
        <v>13402</v>
      </c>
      <c r="K7" t="s">
        <v>48</v>
      </c>
      <c r="L7" t="s">
        <v>671</v>
      </c>
      <c r="M7" t="s">
        <v>48</v>
      </c>
      <c r="N7" t="s">
        <v>672</v>
      </c>
      <c r="O7" t="s">
        <v>48</v>
      </c>
      <c r="P7" t="s">
        <v>649</v>
      </c>
      <c r="Q7" t="s">
        <v>673</v>
      </c>
      <c r="R7" t="s">
        <v>135</v>
      </c>
      <c r="S7" t="s">
        <v>674</v>
      </c>
      <c r="T7">
        <v>1673439678.8589799</v>
      </c>
      <c r="U7">
        <v>1673495660.56779</v>
      </c>
      <c r="V7" s="4">
        <v>15.550474669272299</v>
      </c>
      <c r="W7" s="4">
        <v>6</v>
      </c>
      <c r="X7" t="s">
        <v>637</v>
      </c>
      <c r="Y7" t="s">
        <v>88</v>
      </c>
      <c r="Z7" t="s">
        <v>675</v>
      </c>
      <c r="AA7" t="s">
        <v>676</v>
      </c>
      <c r="AB7" s="2">
        <v>0.143718499159977</v>
      </c>
      <c r="AC7">
        <v>0.33734677369174199</v>
      </c>
      <c r="AD7">
        <v>4.9779105220583604E-4</v>
      </c>
      <c r="AE7" s="4">
        <v>3.0303030303030299E-3</v>
      </c>
      <c r="AF7" t="str">
        <f t="shared" si="0"/>
        <v>normal</v>
      </c>
      <c r="AG7">
        <f t="shared" si="1"/>
        <v>1</v>
      </c>
      <c r="AH7" s="9" t="s">
        <v>58</v>
      </c>
    </row>
    <row r="8" spans="1:34" x14ac:dyDescent="0.2">
      <c r="A8" s="6">
        <v>3734</v>
      </c>
      <c r="B8" s="6">
        <v>0</v>
      </c>
      <c r="C8" s="6">
        <v>4</v>
      </c>
      <c r="D8" s="6">
        <v>0</v>
      </c>
      <c r="E8">
        <v>210</v>
      </c>
      <c r="F8" s="3">
        <v>10</v>
      </c>
      <c r="G8" s="6">
        <v>0</v>
      </c>
      <c r="H8" s="1">
        <v>2557</v>
      </c>
      <c r="I8" s="6">
        <v>0</v>
      </c>
      <c r="J8">
        <v>8834</v>
      </c>
      <c r="K8" t="s">
        <v>48</v>
      </c>
      <c r="L8" t="s">
        <v>640</v>
      </c>
      <c r="M8" t="s">
        <v>48</v>
      </c>
      <c r="N8" t="s">
        <v>677</v>
      </c>
      <c r="O8" t="s">
        <v>678</v>
      </c>
      <c r="P8" t="s">
        <v>48</v>
      </c>
      <c r="Q8" t="s">
        <v>679</v>
      </c>
      <c r="R8" t="s">
        <v>135</v>
      </c>
      <c r="S8" t="s">
        <v>680</v>
      </c>
      <c r="T8">
        <v>1673407453.4391999</v>
      </c>
      <c r="U8">
        <v>1673526740.12694</v>
      </c>
      <c r="V8" s="1">
        <v>33.135191037314698</v>
      </c>
      <c r="W8">
        <v>27</v>
      </c>
      <c r="X8" t="s">
        <v>681</v>
      </c>
      <c r="Y8" t="s">
        <v>199</v>
      </c>
      <c r="Z8" t="s">
        <v>67</v>
      </c>
      <c r="AA8" t="s">
        <v>682</v>
      </c>
      <c r="AB8">
        <v>5.1916856470227903E-2</v>
      </c>
      <c r="AC8" s="6">
        <v>0.30265852584837399</v>
      </c>
      <c r="AD8" s="2">
        <v>2.8518383830650499E-3</v>
      </c>
      <c r="AE8" s="1">
        <v>2.0422225199532899E-2</v>
      </c>
      <c r="AF8" t="str">
        <f t="shared" si="0"/>
        <v>normal</v>
      </c>
      <c r="AG8">
        <f t="shared" si="1"/>
        <v>2</v>
      </c>
      <c r="AH8" s="9" t="s">
        <v>69</v>
      </c>
    </row>
    <row r="9" spans="1:34" x14ac:dyDescent="0.2">
      <c r="A9">
        <f>AVERAGE(A2:A8)</f>
        <v>11052.142857142857</v>
      </c>
      <c r="B9">
        <f t="shared" ref="B9:J9" si="2">AVERAGE(B2:B8)</f>
        <v>2.2857142857142856</v>
      </c>
      <c r="C9">
        <f t="shared" si="2"/>
        <v>5.7142857142857144</v>
      </c>
      <c r="D9">
        <f t="shared" si="2"/>
        <v>0.2857142857142857</v>
      </c>
      <c r="E9">
        <f t="shared" si="2"/>
        <v>329.42857142857144</v>
      </c>
      <c r="F9">
        <f t="shared" si="2"/>
        <v>5</v>
      </c>
      <c r="G9">
        <f t="shared" si="2"/>
        <v>2.2857142857142856</v>
      </c>
      <c r="H9">
        <f t="shared" si="2"/>
        <v>1987.4285714285713</v>
      </c>
      <c r="I9">
        <f t="shared" si="2"/>
        <v>0</v>
      </c>
      <c r="J9">
        <f t="shared" si="2"/>
        <v>15614.285714285714</v>
      </c>
      <c r="T9">
        <f>AVERAGE(T2:T8)</f>
        <v>1673405006.3712671</v>
      </c>
      <c r="U9">
        <f t="shared" ref="U9:W9" si="3">AVERAGE(U2:U8)</f>
        <v>1673513554.9781315</v>
      </c>
      <c r="V9">
        <f t="shared" si="3"/>
        <v>30.152390795370689</v>
      </c>
      <c r="W9">
        <f t="shared" si="3"/>
        <v>30.285714285714285</v>
      </c>
      <c r="AB9">
        <f>AVERAGE(AB2:AB8)</f>
        <v>6.6875808486624208E-2</v>
      </c>
      <c r="AC9">
        <f t="shared" ref="AC9:AE9" si="4">AVERAGE(AC2:AC8)</f>
        <v>0.34763701293882238</v>
      </c>
      <c r="AD9">
        <f t="shared" si="4"/>
        <v>8.0545964123531649E-4</v>
      </c>
      <c r="AE9">
        <f t="shared" si="4"/>
        <v>1.1224712417312399E-2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507654c-1543-47e1-81c5-300c2627be14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cluster_summary_2months_s32_f16</vt:lpstr>
      <vt:lpstr>cluster_summary_1stmonth_s32_f8</vt:lpstr>
      <vt:lpstr>cluster_summary_2ndmonth_s32_f8</vt:lpstr>
      <vt:lpstr>cluster_summary_1st2week_s16_f8</vt:lpstr>
      <vt:lpstr>cluster_summary_2nd2week_s16_f8</vt:lpstr>
      <vt:lpstr>cluster_summary_3rd2week_s16_f8</vt:lpstr>
      <vt:lpstr>cluster_summary_4th2week_s16_f8</vt:lpstr>
      <vt:lpstr>cluster_summary_1stweek_s8_f8</vt:lpstr>
      <vt:lpstr>cluster_summary_2ndweek_s8_f8</vt:lpstr>
      <vt:lpstr>cluster_summary_3rdweek_s8_f8</vt:lpstr>
      <vt:lpstr>cluster_summary_4thweek_s8_f8</vt:lpstr>
      <vt:lpstr>cluster_summary_5thweek_s8_f8</vt:lpstr>
      <vt:lpstr>cluster_summary_6thweek_s8_f8</vt:lpstr>
      <vt:lpstr>cluster_summary_7thweek_s8_f8</vt:lpstr>
      <vt:lpstr>cluster_summary_8thweek_s8_f8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Dora Zelenyanszki</dc:creator>
  <cp:lastModifiedBy>Dora Zelenyanszki</cp:lastModifiedBy>
  <dcterms:created xsi:type="dcterms:W3CDTF">2025-05-16T10:06:59Z</dcterms:created>
  <dcterms:modified xsi:type="dcterms:W3CDTF">2025-05-16T23:35:50Z</dcterms:modified>
</cp:coreProperties>
</file>