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8_{EDE63864-ECFF-469F-851A-E494828560AB}" xr6:coauthVersionLast="45" xr6:coauthVersionMax="45" xr10:uidLastSave="{00000000-0000-0000-0000-000000000000}"/>
  <bookViews>
    <workbookView xWindow="-28920" yWindow="-120" windowWidth="29040" windowHeight="15840" tabRatio="613" activeTab="3" xr2:uid="{71CD5D0D-8255-4AE4-8B30-47FBD678940F}"/>
  </bookViews>
  <sheets>
    <sheet name="MAUs by app" sheetId="6" r:id="rId1"/>
    <sheet name="Mobile Apps by OS" sheetId="2" r:id="rId2"/>
    <sheet name="Pew Smartphones" sheetId="5" r:id="rId3"/>
    <sheet name="Smartphone ownership" sheetId="4" r:id="rId4"/>
    <sheet name="US ownership by demo" sheetId="9" r:id="rId5"/>
    <sheet name="Google Apps" sheetId="3" r:id="rId6"/>
    <sheet name="2019 US Mobile Msngr" sheetId="7" r:id="rId7"/>
    <sheet name="Msngr Apps -releases" sheetId="8" r:id="rId8"/>
  </sheets>
  <externalReferences>
    <externalReference r:id="rId9"/>
  </externalReferences>
  <definedNames>
    <definedName name="_xlnm._FilterDatabase" localSheetId="0" hidden="1">'MAUs by app'!$B$1:$C$143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8" l="1"/>
  <c r="B16" i="8"/>
  <c r="B15" i="8"/>
  <c r="B14" i="8"/>
  <c r="D13" i="8"/>
  <c r="B13" i="8"/>
  <c r="B12" i="8"/>
  <c r="D11" i="8"/>
  <c r="B11" i="8"/>
  <c r="B10" i="8"/>
  <c r="B9" i="8"/>
  <c r="D8" i="8"/>
  <c r="B8" i="8"/>
  <c r="D7" i="8"/>
  <c r="B7" i="8"/>
  <c r="D6" i="8"/>
  <c r="B6" i="8"/>
  <c r="D5" i="8"/>
  <c r="B5" i="8"/>
  <c r="D4" i="8"/>
  <c r="B4" i="8"/>
  <c r="B3" i="8"/>
  <c r="D2" i="8"/>
  <c r="B2" i="8"/>
  <c r="X8" i="6" l="1"/>
  <c r="W15" i="6"/>
  <c r="X21" i="6"/>
  <c r="D17" i="7"/>
  <c r="D16" i="7"/>
  <c r="D15" i="7"/>
  <c r="D14" i="7"/>
  <c r="D13" i="7"/>
  <c r="D12" i="7"/>
  <c r="D11" i="7"/>
  <c r="D10" i="7"/>
  <c r="D9" i="7"/>
  <c r="D8" i="7"/>
  <c r="D7" i="7"/>
  <c r="D6" i="7"/>
  <c r="C70" i="5" l="1"/>
  <c r="C69" i="5"/>
  <c r="C68" i="5"/>
  <c r="C67" i="5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O11" i="2"/>
  <c r="N11" i="2"/>
  <c r="M11" i="2"/>
  <c r="M11" i="2" a="1"/>
  <c r="L11" i="2"/>
  <c r="L11" i="2" a="1"/>
  <c r="D11" i="2"/>
  <c r="C11" i="2"/>
  <c r="O10" i="2"/>
  <c r="N10" i="2"/>
  <c r="M10" i="2"/>
  <c r="M10" i="2" a="1"/>
  <c r="L10" i="2"/>
  <c r="L10" i="2" a="1"/>
  <c r="D10" i="2"/>
  <c r="C10" i="2"/>
  <c r="O9" i="2"/>
  <c r="N9" i="2"/>
  <c r="M9" i="2"/>
  <c r="M9" i="2" a="1"/>
  <c r="L9" i="2"/>
  <c r="L9" i="2" a="1"/>
  <c r="D9" i="2"/>
  <c r="C9" i="2"/>
  <c r="O8" i="2"/>
  <c r="N8" i="2"/>
  <c r="M8" i="2"/>
  <c r="M8" i="2" a="1"/>
  <c r="L8" i="2"/>
  <c r="L8" i="2" a="1"/>
  <c r="D8" i="2"/>
  <c r="C8" i="2"/>
  <c r="O7" i="2"/>
  <c r="N7" i="2"/>
  <c r="M7" i="2"/>
  <c r="M7" i="2" a="1"/>
  <c r="L7" i="2"/>
  <c r="L7" i="2" a="1"/>
  <c r="D7" i="2"/>
  <c r="C7" i="2"/>
  <c r="O6" i="2"/>
  <c r="N6" i="2"/>
  <c r="M6" i="2"/>
  <c r="M6" i="2" a="1"/>
  <c r="L6" i="2"/>
  <c r="L6" i="2" a="1"/>
  <c r="D6" i="2"/>
  <c r="C6" i="2"/>
  <c r="O5" i="2"/>
  <c r="N5" i="2"/>
  <c r="M5" i="2"/>
  <c r="M5" i="2" a="1"/>
  <c r="L5" i="2"/>
  <c r="L5" i="2" a="1"/>
  <c r="D5" i="2"/>
  <c r="C5" i="2"/>
  <c r="O4" i="2"/>
  <c r="N4" i="2"/>
  <c r="M4" i="2"/>
  <c r="M4" i="2" a="1"/>
  <c r="L4" i="2"/>
  <c r="L4" i="2" a="1"/>
  <c r="D4" i="2"/>
  <c r="C4" i="2"/>
  <c r="N3" i="2"/>
  <c r="M3" i="2"/>
  <c r="M3" i="2" a="1"/>
  <c r="L3" i="2"/>
  <c r="L3" i="2" a="1"/>
  <c r="D3" i="2"/>
  <c r="C3" i="2"/>
  <c r="L2" i="2"/>
  <c r="L2" i="2" a="1"/>
  <c r="D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<sst xmlns="http://schemas.openxmlformats.org/spreadsheetml/2006/main" count="446" uniqueCount="224">
  <si>
    <r>
      <t>130,000,000,000+</t>
    </r>
    <r>
      <rPr>
        <vertAlign val="superscript"/>
        <sz val="6"/>
        <color rgb="FF0B0080"/>
        <rFont val="Arial"/>
        <family val="2"/>
      </rPr>
      <t>[94][138][139]</t>
    </r>
  </si>
  <si>
    <r>
      <t>2,200,000</t>
    </r>
    <r>
      <rPr>
        <vertAlign val="superscript"/>
        <sz val="6"/>
        <color rgb="FF0B0080"/>
        <rFont val="Arial"/>
        <family val="2"/>
      </rPr>
      <t>[140][141]</t>
    </r>
  </si>
  <si>
    <t>130,000,000,000+[94][138][139]</t>
  </si>
  <si>
    <t>2,200,000[140][141]</t>
  </si>
  <si>
    <r>
      <t>2,000,000+</t>
    </r>
    <r>
      <rPr>
        <vertAlign val="superscript"/>
        <sz val="6"/>
        <color rgb="FF0B0080"/>
        <rFont val="Arial"/>
        <family val="2"/>
      </rPr>
      <t>[94][138][139]</t>
    </r>
  </si>
  <si>
    <t>2,000,000+[94][138][139]</t>
  </si>
  <si>
    <r>
      <t>100,000,000,000+</t>
    </r>
    <r>
      <rPr>
        <vertAlign val="superscript"/>
        <sz val="6"/>
        <color rgb="FF0B0080"/>
        <rFont val="Arial"/>
        <family val="2"/>
      </rPr>
      <t>[136][135][137]</t>
    </r>
  </si>
  <si>
    <t>1,500,000+[135]</t>
  </si>
  <si>
    <t>100,000,000,000+[136][135][137]</t>
  </si>
  <si>
    <t>75,000,000,000+[130]</t>
  </si>
  <si>
    <r>
      <t>1,400,000+</t>
    </r>
    <r>
      <rPr>
        <vertAlign val="superscript"/>
        <sz val="6"/>
        <color rgb="FF0B0080"/>
        <rFont val="Arial"/>
        <family val="2"/>
      </rPr>
      <t>[133][134]</t>
    </r>
  </si>
  <si>
    <t>1,400,000+[133][134]</t>
  </si>
  <si>
    <r>
      <t>1,300,000+</t>
    </r>
    <r>
      <rPr>
        <vertAlign val="superscript"/>
        <sz val="6"/>
        <color rgb="FF0B0080"/>
        <rFont val="Arial"/>
        <family val="2"/>
      </rPr>
      <t>[131][132]</t>
    </r>
  </si>
  <si>
    <t>1,300,000+[131][132]</t>
  </si>
  <si>
    <t>1,200,000+[130]</t>
  </si>
  <si>
    <r>
      <t>60,000,000,000+</t>
    </r>
    <r>
      <rPr>
        <vertAlign val="superscript"/>
        <sz val="6"/>
        <color rgb="FF0B0080"/>
        <rFont val="Arial"/>
        <family val="2"/>
      </rPr>
      <t>[93][129]</t>
    </r>
  </si>
  <si>
    <r>
      <t>1,000,000+</t>
    </r>
    <r>
      <rPr>
        <vertAlign val="superscript"/>
        <sz val="6"/>
        <color rgb="FF0B0080"/>
        <rFont val="Arial"/>
        <family val="2"/>
      </rPr>
      <t>[93][129]</t>
    </r>
  </si>
  <si>
    <t>60,000,000,000+[93][129]</t>
  </si>
  <si>
    <t>1,000,000+[93][129]</t>
  </si>
  <si>
    <r>
      <t>50,000,000,000+</t>
    </r>
    <r>
      <rPr>
        <vertAlign val="superscript"/>
        <sz val="6"/>
        <color rgb="FF0B0080"/>
        <rFont val="Arial"/>
        <family val="2"/>
      </rPr>
      <t>[127][128]</t>
    </r>
  </si>
  <si>
    <r>
      <t>900,000+</t>
    </r>
    <r>
      <rPr>
        <vertAlign val="superscript"/>
        <sz val="6"/>
        <color rgb="FF0B0080"/>
        <rFont val="Arial"/>
        <family val="2"/>
      </rPr>
      <t>[127][128]</t>
    </r>
  </si>
  <si>
    <t>50,000,000,000+[127][128]</t>
  </si>
  <si>
    <t>900,000+[127][128]</t>
  </si>
  <si>
    <r>
      <t>50,000,000,000+</t>
    </r>
    <r>
      <rPr>
        <vertAlign val="superscript"/>
        <sz val="6"/>
        <color rgb="FF0B0080"/>
        <rFont val="Arial"/>
        <family val="2"/>
      </rPr>
      <t>[125][126]</t>
    </r>
  </si>
  <si>
    <t>850,000+[124]</t>
  </si>
  <si>
    <t>50,000,000,000+[125][126]</t>
  </si>
  <si>
    <t>45,000,000,000+[123]</t>
  </si>
  <si>
    <t>800,000+[122]</t>
  </si>
  <si>
    <t>40,000,000,000+[120]</t>
  </si>
  <si>
    <r>
      <t>40,000,000,000+</t>
    </r>
    <r>
      <rPr>
        <vertAlign val="superscript"/>
        <sz val="6"/>
        <color rgb="FF0B0080"/>
        <rFont val="Arial"/>
        <family val="2"/>
      </rPr>
      <t>[120][119][121]</t>
    </r>
  </si>
  <si>
    <t>775,000+[119]</t>
  </si>
  <si>
    <t>40,000,000,000+[120][119][121]</t>
  </si>
  <si>
    <t>30,000,000,000+[117]</t>
  </si>
  <si>
    <t>700,000+[118]</t>
  </si>
  <si>
    <t>650,000+[117]</t>
  </si>
  <si>
    <t>25,000,000,000[116]</t>
  </si>
  <si>
    <t>500,000+[92]</t>
  </si>
  <si>
    <r>
      <t>18,000,000,000+</t>
    </r>
    <r>
      <rPr>
        <vertAlign val="superscript"/>
        <sz val="6"/>
        <color rgb="FF0B0080"/>
        <rFont val="Arial"/>
        <family val="2"/>
      </rPr>
      <t>[92][115]</t>
    </r>
  </si>
  <si>
    <r>
      <t>500,000+</t>
    </r>
    <r>
      <rPr>
        <vertAlign val="superscript"/>
        <sz val="6"/>
        <color rgb="FF0B0080"/>
        <rFont val="Arial"/>
        <family val="2"/>
      </rPr>
      <t>[92][115]</t>
    </r>
  </si>
  <si>
    <t>18,000,000,000+[92][115]</t>
  </si>
  <si>
    <t>500,000+[92][115]</t>
  </si>
  <si>
    <r>
      <t>15,000,000,000+</t>
    </r>
    <r>
      <rPr>
        <vertAlign val="superscript"/>
        <sz val="6"/>
        <color rgb="FF0B0080"/>
        <rFont val="Arial"/>
        <family val="2"/>
      </rPr>
      <t>[113][114]</t>
    </r>
  </si>
  <si>
    <r>
      <t>425,000+</t>
    </r>
    <r>
      <rPr>
        <vertAlign val="superscript"/>
        <sz val="6"/>
        <color rgb="FF0B0080"/>
        <rFont val="Arial"/>
        <family val="2"/>
      </rPr>
      <t>[113][114]</t>
    </r>
  </si>
  <si>
    <t>15,000,000,000+[113][114]</t>
  </si>
  <si>
    <t>425,000+[113][114]</t>
  </si>
  <si>
    <r>
      <t>10,000,000,000+</t>
    </r>
    <r>
      <rPr>
        <vertAlign val="superscript"/>
        <sz val="6"/>
        <color rgb="FF0B0080"/>
        <rFont val="Arial"/>
        <family val="2"/>
      </rPr>
      <t>[111][112]</t>
    </r>
  </si>
  <si>
    <t>350,000+[111]</t>
  </si>
  <si>
    <t>10,000,000,000+[111][112]</t>
  </si>
  <si>
    <t>7,000,000,000[110]</t>
  </si>
  <si>
    <t>300,000[109]</t>
  </si>
  <si>
    <t>6,500,000,000[108]</t>
  </si>
  <si>
    <t>250,000+[91]</t>
  </si>
  <si>
    <t>5,000,000,000+[106]</t>
  </si>
  <si>
    <r>
      <t>250,000+</t>
    </r>
    <r>
      <rPr>
        <vertAlign val="superscript"/>
        <sz val="6"/>
        <color rgb="FF0B0080"/>
        <rFont val="Arial"/>
        <family val="2"/>
      </rPr>
      <t>[91][107]</t>
    </r>
  </si>
  <si>
    <t>250,000+[91][107]</t>
  </si>
  <si>
    <t>225,000+[106]</t>
  </si>
  <si>
    <t>3,000,000,000+[104]</t>
  </si>
  <si>
    <t>150,000+[103]</t>
  </si>
  <si>
    <r>
      <t>3,000,000,000+</t>
    </r>
    <r>
      <rPr>
        <vertAlign val="superscript"/>
        <sz val="6"/>
        <color rgb="FF0B0080"/>
        <rFont val="Arial"/>
        <family val="2"/>
      </rPr>
      <t>[104][105]</t>
    </r>
  </si>
  <si>
    <t>140,000+[103]</t>
  </si>
  <si>
    <t>3,000,000,000+[104][105]</t>
  </si>
  <si>
    <t>2,000,000,000+[100]</t>
  </si>
  <si>
    <r>
      <t>100,000</t>
    </r>
    <r>
      <rPr>
        <vertAlign val="superscript"/>
        <sz val="6"/>
        <color rgb="FF0B0080"/>
        <rFont val="Arial"/>
        <family val="2"/>
      </rPr>
      <t>[90][102]</t>
    </r>
  </si>
  <si>
    <t>100,000[90][102]</t>
  </si>
  <si>
    <t>2,000,000,000[100]</t>
  </si>
  <si>
    <r>
      <t>85,000</t>
    </r>
    <r>
      <rPr>
        <vertAlign val="superscript"/>
        <sz val="6"/>
        <color rgb="FF0B0080"/>
        <rFont val="Arial"/>
        <family val="2"/>
      </rPr>
      <t>[100][101]</t>
    </r>
  </si>
  <si>
    <t>85,000[100][101]</t>
  </si>
  <si>
    <t>1,500,000,000[99]</t>
  </si>
  <si>
    <t>50,000[89]</t>
  </si>
  <si>
    <t>1,000,000,000+[95]</t>
  </si>
  <si>
    <t>1,000,000,000[95]</t>
  </si>
  <si>
    <t>35,000[95]</t>
  </si>
  <si>
    <t>800,000,000[98]</t>
  </si>
  <si>
    <t>25,000[98]</t>
  </si>
  <si>
    <t>500,000,000[97]</t>
  </si>
  <si>
    <t>15,000[97]</t>
  </si>
  <si>
    <t>100,000,000[88]</t>
  </si>
  <si>
    <t>3,000[88]</t>
  </si>
  <si>
    <r>
      <t>10,000,000</t>
    </r>
    <r>
      <rPr>
        <vertAlign val="superscript"/>
        <sz val="6"/>
        <color rgb="FF0B0080"/>
        <rFont val="Arial"/>
        <family val="2"/>
      </rPr>
      <t>[87][96]</t>
    </r>
  </si>
  <si>
    <r>
      <t>800</t>
    </r>
    <r>
      <rPr>
        <vertAlign val="superscript"/>
        <sz val="6"/>
        <color rgb="FF0B0080"/>
        <rFont val="Arial"/>
        <family val="2"/>
      </rPr>
      <t>[87][96]</t>
    </r>
  </si>
  <si>
    <t>10,000,000[87][96]</t>
  </si>
  <si>
    <t>800[87][96]</t>
  </si>
  <si>
    <t>0[3]</t>
  </si>
  <si>
    <t>500[3]</t>
  </si>
  <si>
    <t>downloads to date</t>
  </si>
  <si>
    <t>Avail apps</t>
  </si>
  <si>
    <t>Date</t>
  </si>
  <si>
    <t>number of avail apps in google store</t>
  </si>
  <si>
    <t>*statista 2020</t>
  </si>
  <si>
    <t>number of smartphone users in US</t>
  </si>
  <si>
    <t>share of population with smartphones</t>
  </si>
  <si>
    <t>year</t>
  </si>
  <si>
    <t>PEW RESEARCH CENTER</t>
  </si>
  <si>
    <t>Source: Surveys conducted 2002-2019.</t>
  </si>
  <si>
    <t>Smartphone</t>
  </si>
  <si>
    <t>Cellphone</t>
  </si>
  <si>
    <t>YouTube</t>
  </si>
  <si>
    <t>Whatsapp</t>
  </si>
  <si>
    <t>Weibo</t>
  </si>
  <si>
    <t>WeChat</t>
  </si>
  <si>
    <t>Twitter</t>
  </si>
  <si>
    <t>Tumblr</t>
  </si>
  <si>
    <t>TikTok</t>
  </si>
  <si>
    <t>Snapchat</t>
  </si>
  <si>
    <t>Reddit</t>
  </si>
  <si>
    <t>Pinterest</t>
  </si>
  <si>
    <t>Orkut</t>
  </si>
  <si>
    <t>MySpace</t>
  </si>
  <si>
    <t>Instagram</t>
  </si>
  <si>
    <t>Hi5</t>
  </si>
  <si>
    <t>Google+</t>
  </si>
  <si>
    <t>Google Buzz</t>
  </si>
  <si>
    <t>Friendster</t>
  </si>
  <si>
    <t>Flickr</t>
  </si>
  <si>
    <t>Facebook</t>
  </si>
  <si>
    <t>Code</t>
  </si>
  <si>
    <t>Monthly active users (Statista and TNW (2019)) (MAU)</t>
  </si>
  <si>
    <t>Year</t>
  </si>
  <si>
    <t>Entity</t>
  </si>
  <si>
    <t>Worldwide</t>
  </si>
  <si>
    <t>*</t>
  </si>
  <si>
    <t>Google</t>
  </si>
  <si>
    <t>Apple</t>
  </si>
  <si>
    <t>Total downloads</t>
  </si>
  <si>
    <t>Number of installs</t>
  </si>
  <si>
    <t>Number of applications</t>
  </si>
  <si>
    <t>5 billion+</t>
  </si>
  <si>
    <t>1 – 5 billion</t>
  </si>
  <si>
    <t>500 million – 1 billion</t>
  </si>
  <si>
    <t>100–500 million</t>
  </si>
  <si>
    <t>50–100 million</t>
  </si>
  <si>
    <t>10–50 million</t>
  </si>
  <si>
    <t>5–10 million</t>
  </si>
  <si>
    <t>1–5 million</t>
  </si>
  <si>
    <t>500,000 – 1 million</t>
  </si>
  <si>
    <t>100,000 – 500,000</t>
  </si>
  <si>
    <t>50,000 – 100,000</t>
  </si>
  <si>
    <t>10,000 – 50,000</t>
  </si>
  <si>
    <t>change - Apple</t>
  </si>
  <si>
    <t>change - Google</t>
  </si>
  <si>
    <t>SnapChat</t>
  </si>
  <si>
    <t>WhatsApp</t>
  </si>
  <si>
    <t>Missing:</t>
  </si>
  <si>
    <t>Leading mobile messengers in the U.S. 2019, by users</t>
  </si>
  <si>
    <t>Most popular mobile messaging apps in the United States as of September 2019, by monthly active users (in millions)</t>
  </si>
  <si>
    <t>Facebook Messenger</t>
  </si>
  <si>
    <t>Messenger by Google</t>
  </si>
  <si>
    <t>Discord - Chat for Games</t>
  </si>
  <si>
    <t>Google Hangouts (main)</t>
  </si>
  <si>
    <t>GroupMe</t>
  </si>
  <si>
    <t>Kik</t>
  </si>
  <si>
    <t>Skype (main)</t>
  </si>
  <si>
    <t>Telegram</t>
  </si>
  <si>
    <t>LINE</t>
  </si>
  <si>
    <t>Statistic as Excel data file</t>
  </si>
  <si>
    <t>Access data</t>
  </si>
  <si>
    <t>Source</t>
  </si>
  <si>
    <t>Verto Analytics</t>
  </si>
  <si>
    <t>Conducted by</t>
  </si>
  <si>
    <t>Survey period</t>
  </si>
  <si>
    <t>September 2019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</si>
  <si>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</si>
  <si>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</si>
  <si>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</si>
  <si>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</si>
  <si>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</si>
  <si>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</si>
  <si>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</si>
  <si>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</si>
  <si>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</si>
  <si>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Data was gathered from 20,000 U.S. panelists that use and own multiple devices.</t>
  </si>
  <si>
    <t>Publication</t>
  </si>
  <si>
    <t>Published by</t>
  </si>
  <si>
    <t>Publication date</t>
  </si>
  <si>
    <t>November 2019</t>
  </si>
  <si>
    <t>Original source</t>
  </si>
  <si>
    <t>Verto Statista Report September 2019</t>
  </si>
  <si>
    <t>ID</t>
  </si>
  <si>
    <t>350461</t>
  </si>
  <si>
    <t>Google Messenger</t>
  </si>
  <si>
    <t>Mobile / Social App</t>
  </si>
  <si>
    <t>release date</t>
  </si>
  <si>
    <t>parent company</t>
  </si>
  <si>
    <t>US users 9/19* (millions, MAUs)</t>
  </si>
  <si>
    <t>Skype</t>
  </si>
  <si>
    <t>groupme</t>
  </si>
  <si>
    <t>Google Hangouts</t>
  </si>
  <si>
    <t>dead - I think</t>
  </si>
  <si>
    <t>Google Messages</t>
  </si>
  <si>
    <t>FB Messenger</t>
  </si>
  <si>
    <t>Youtube</t>
  </si>
  <si>
    <t>Google Talk / Chat</t>
  </si>
  <si>
    <t>dead</t>
  </si>
  <si>
    <t>TikTok?</t>
  </si>
  <si>
    <t>Twitch?</t>
  </si>
  <si>
    <t>*https://www.statista.com/statistics/350461/mobile-messenger-app-usage-usa/</t>
  </si>
  <si>
    <t>**Twitter data from: https://www.omnicoreagency.com/twitter-statistics/</t>
  </si>
  <si>
    <t>***Instgram data from: https://www.omnicoreagency.com/instagram-statistics/</t>
  </si>
  <si>
    <t>Any cellphone</t>
  </si>
  <si>
    <t>Cellphone, but not smartphone</t>
  </si>
  <si>
    <t>Total</t>
  </si>
  <si>
    <t>Men</t>
  </si>
  <si>
    <t>Women</t>
  </si>
  <si>
    <t>Ages 18-29</t>
  </si>
  <si>
    <t>30-49</t>
  </si>
  <si>
    <t>50-64</t>
  </si>
  <si>
    <t>65+</t>
  </si>
  <si>
    <t>White</t>
  </si>
  <si>
    <t>Black</t>
  </si>
  <si>
    <t>Hispanic</t>
  </si>
  <si>
    <t>Less than high school graduate</t>
  </si>
  <si>
    <t>High school graduate</t>
  </si>
  <si>
    <t>Some college</t>
  </si>
  <si>
    <t>College graduate</t>
  </si>
  <si>
    <t>Less than $30,000</t>
  </si>
  <si>
    <t>$30,000-$49,999</t>
  </si>
  <si>
    <t>$50,000-$74,999</t>
  </si>
  <si>
    <t>$75,000+</t>
  </si>
  <si>
    <t>Urban</t>
  </si>
  <si>
    <t>Suburban</t>
  </si>
  <si>
    <t>Rural</t>
  </si>
  <si>
    <t>https://www.pewresearch.org/internet/fact-sheet/mobile/</t>
  </si>
  <si>
    <t>1/8-2/8 2019</t>
  </si>
  <si>
    <t>2019,U.S.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</si>
</sst>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_);\(0\)"/>
    <numFmt numFmtId="166" formatCode="_(* #,##0_);_(* \(#,##0\);_(* &quot;-&quot;??_);_(@_)"/>
    <numFmt numFmtId="167" formatCode="#,##0.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7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2" applyFill="1" applyBorder="1" applyAlignment="1">
      <alignment vertical="center" wrapText="1"/>
    </xf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" fontId="0" fillId="0" borderId="0" xfId="0" applyNumberFormat="1"/>
    <xf numFmtId="9" fontId="0" fillId="0" borderId="0" xfId="1" applyFont="1"/>
    <xf numFmtId="14" fontId="5" fillId="0" borderId="0" xfId="0" applyNumberFormat="1" applyFont="1"/>
    <xf numFmtId="14" fontId="6" fillId="2" borderId="1" xfId="0" applyNumberFormat="1" applyFont="1" applyFill="1" applyBorder="1" applyAlignment="1">
      <alignment vertical="center" wrapText="1"/>
    </xf>
    <xf numFmtId="43" fontId="0" fillId="0" borderId="0" xfId="3" applyFont="1"/>
    <xf numFmtId="165" fontId="0" fillId="0" borderId="0" xfId="3" applyNumberFormat="1" applyFont="1"/>
    <xf numFmtId="166" fontId="0" fillId="0" borderId="0" xfId="3" applyNumberFormat="1" applyFont="1"/>
    <xf numFmtId="3" fontId="0" fillId="0" borderId="0" xfId="0" applyNumberFormat="1"/>
    <xf numFmtId="0" fontId="7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0" fillId="0" borderId="0" xfId="4" applyFont="1" applyAlignment="1">
      <alignment horizontal="left" vertical="center" wrapText="1"/>
    </xf>
    <xf numFmtId="0" fontId="9" fillId="0" borderId="0" xfId="4"/>
    <xf numFmtId="0" fontId="9" fillId="0" borderId="0" xfId="4" applyAlignment="1">
      <alignment horizontal="left" vertical="center" wrapText="1"/>
    </xf>
    <xf numFmtId="0" fontId="9" fillId="0" borderId="0" xfId="4" applyAlignment="1">
      <alignment horizontal="left" vertical="center"/>
    </xf>
    <xf numFmtId="167" fontId="9" fillId="0" borderId="0" xfId="4" applyNumberFormat="1" applyAlignment="1">
      <alignment horizontal="right" vertical="center"/>
    </xf>
    <xf numFmtId="0" fontId="10" fillId="0" borderId="0" xfId="4" applyFont="1" applyAlignment="1">
      <alignment horizontal="left" vertical="center"/>
    </xf>
    <xf numFmtId="0" fontId="11" fillId="0" borderId="0" xfId="4" applyFont="1"/>
    <xf numFmtId="0" fontId="12" fillId="0" borderId="0" xfId="4" applyFont="1" applyAlignment="1">
      <alignment horizontal="left" vertical="center"/>
    </xf>
    <xf numFmtId="0" fontId="8" fillId="0" borderId="0" xfId="0" applyFont="1"/>
    <xf numFmtId="0" fontId="4" fillId="0" borderId="0" xfId="2"/>
  </cellXfs>
  <cellStyles count="5">
    <cellStyle name="Comma" xfId="3" builtinId="3"/>
    <cellStyle name="Hyperlink" xfId="2" builtinId="8"/>
    <cellStyle name="Normal" xfId="0" builtinId="0"/>
    <cellStyle name="Normal 2" xfId="4" xr:uid="{B9684934-8843-4BD7-B95D-068BC498387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</a:t>
            </a:r>
            <a:r>
              <a:rPr lang="en-US" baseline="0"/>
              <a:t> </a:t>
            </a:r>
            <a:r>
              <a:rPr lang="en-US"/>
              <a:t>Mobile App</a:t>
            </a:r>
            <a:r>
              <a:rPr lang="en-US" baseline="0"/>
              <a:t> MAUs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'MAUs by app'!$F$3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app'!$G$3:$W$3</c:f>
              <c:numCache>
                <c:formatCode>General</c:formatCode>
                <c:ptCount val="17"/>
                <c:pt idx="6">
                  <c:v>100000000</c:v>
                </c:pt>
                <c:pt idx="7">
                  <c:v>276000000</c:v>
                </c:pt>
                <c:pt idx="8">
                  <c:v>517750000</c:v>
                </c:pt>
                <c:pt idx="9">
                  <c:v>766000000</c:v>
                </c:pt>
                <c:pt idx="10">
                  <c:v>979750000</c:v>
                </c:pt>
                <c:pt idx="11">
                  <c:v>1170500000</c:v>
                </c:pt>
                <c:pt idx="12">
                  <c:v>1334000000</c:v>
                </c:pt>
                <c:pt idx="13">
                  <c:v>1516750000</c:v>
                </c:pt>
                <c:pt idx="14">
                  <c:v>1753500000</c:v>
                </c:pt>
                <c:pt idx="15">
                  <c:v>2035750000</c:v>
                </c:pt>
                <c:pt idx="16">
                  <c:v>2255250000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A-456C-AF8F-41C4A2A331D4}"/>
            </c:ext>
          </c:extLst>
        </c:ser>
        <c:ser>
          <c:idx val="1"/>
          <c:order val="1"/>
          <c:tx>
            <c:strRef>
              <c:f>'MAUs by app'!$F$4</c:f>
              <c:strCache>
                <c:ptCount val="1"/>
                <c:pt idx="0">
                  <c:v>Flickr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app'!$G$4:$W$4</c:f>
              <c:numCache>
                <c:formatCode>General</c:formatCode>
                <c:ptCount val="17"/>
                <c:pt idx="2">
                  <c:v>3675135</c:v>
                </c:pt>
                <c:pt idx="3">
                  <c:v>7399354</c:v>
                </c:pt>
                <c:pt idx="4">
                  <c:v>14949270</c:v>
                </c:pt>
                <c:pt idx="5">
                  <c:v>29299875</c:v>
                </c:pt>
                <c:pt idx="6">
                  <c:v>30000000</c:v>
                </c:pt>
                <c:pt idx="7">
                  <c:v>41834525</c:v>
                </c:pt>
                <c:pt idx="8">
                  <c:v>54708063</c:v>
                </c:pt>
                <c:pt idx="9">
                  <c:v>66954600</c:v>
                </c:pt>
                <c:pt idx="10">
                  <c:v>79664888</c:v>
                </c:pt>
                <c:pt idx="1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DA-456C-AF8F-41C4A2A331D4}"/>
            </c:ext>
          </c:extLst>
        </c:ser>
        <c:ser>
          <c:idx val="2"/>
          <c:order val="2"/>
          <c:tx>
            <c:strRef>
              <c:f>'MAUs by app'!$F$5</c:f>
              <c:strCache>
                <c:ptCount val="1"/>
                <c:pt idx="0">
                  <c:v>Friendster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app'!$G$5:$W$5</c:f>
              <c:numCache>
                <c:formatCode>General</c:formatCode>
                <c:ptCount val="17"/>
                <c:pt idx="0">
                  <c:v>3000000</c:v>
                </c:pt>
                <c:pt idx="1">
                  <c:v>4470000</c:v>
                </c:pt>
                <c:pt idx="2">
                  <c:v>5970054</c:v>
                </c:pt>
                <c:pt idx="3">
                  <c:v>7459742</c:v>
                </c:pt>
                <c:pt idx="4">
                  <c:v>8989854</c:v>
                </c:pt>
                <c:pt idx="5">
                  <c:v>24253200</c:v>
                </c:pt>
                <c:pt idx="6">
                  <c:v>51008911</c:v>
                </c:pt>
                <c:pt idx="7">
                  <c:v>28804331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DA-456C-AF8F-41C4A2A331D4}"/>
            </c:ext>
          </c:extLst>
        </c:ser>
        <c:ser>
          <c:idx val="3"/>
          <c:order val="3"/>
          <c:tx>
            <c:strRef>
              <c:f>'MAUs by app'!$F$6</c:f>
              <c:strCache>
                <c:ptCount val="1"/>
                <c:pt idx="0">
                  <c:v>Google Buzz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app'!$G$6:$W$6</c:f>
              <c:numCache>
                <c:formatCode>General</c:formatCode>
                <c:ptCount val="17"/>
                <c:pt idx="8">
                  <c:v>166029650</c:v>
                </c:pt>
                <c:pt idx="9">
                  <c:v>170000000</c:v>
                </c:pt>
                <c:pt idx="10">
                  <c:v>170000000</c:v>
                </c:pt>
                <c:pt idx="11">
                  <c:v>170000000</c:v>
                </c:pt>
                <c:pt idx="12">
                  <c:v>170000000</c:v>
                </c:pt>
                <c:pt idx="13">
                  <c:v>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DA-456C-AF8F-41C4A2A331D4}"/>
            </c:ext>
          </c:extLst>
        </c:ser>
        <c:ser>
          <c:idx val="4"/>
          <c:order val="4"/>
          <c:tx>
            <c:strRef>
              <c:f>'MAUs by app'!$F$7</c:f>
              <c:strCache>
                <c:ptCount val="1"/>
                <c:pt idx="0">
                  <c:v>Google+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app'!$G$7:$W$7</c:f>
              <c:numCache>
                <c:formatCode>General</c:formatCode>
                <c:ptCount val="17"/>
                <c:pt idx="10">
                  <c:v>107319100</c:v>
                </c:pt>
                <c:pt idx="11">
                  <c:v>205654700</c:v>
                </c:pt>
                <c:pt idx="12">
                  <c:v>254859015</c:v>
                </c:pt>
                <c:pt idx="13">
                  <c:v>298950015</c:v>
                </c:pt>
                <c:pt idx="14">
                  <c:v>398648000</c:v>
                </c:pt>
                <c:pt idx="15">
                  <c:v>495657000</c:v>
                </c:pt>
                <c:pt idx="16">
                  <c:v>430000000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DA-456C-AF8F-41C4A2A331D4}"/>
            </c:ext>
          </c:extLst>
        </c:ser>
        <c:ser>
          <c:idx val="5"/>
          <c:order val="5"/>
          <c:tx>
            <c:strRef>
              <c:f>'MAUs by app'!$F$8</c:f>
              <c:strCache>
                <c:ptCount val="1"/>
                <c:pt idx="0">
                  <c:v>Google Messenger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app'!$G$8:$W$8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5-78DA-456C-AF8F-41C4A2A331D4}"/>
            </c:ext>
          </c:extLst>
        </c:ser>
        <c:ser>
          <c:idx val="6"/>
          <c:order val="6"/>
          <c:tx>
            <c:strRef>
              <c:f>'MAUs by app'!$F$9</c:f>
              <c:strCache>
                <c:ptCount val="1"/>
                <c:pt idx="0">
                  <c:v>Hi5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app'!$G$9:$W$9</c:f>
              <c:numCache>
                <c:formatCode>General</c:formatCode>
                <c:ptCount val="17"/>
                <c:pt idx="3">
                  <c:v>9731610</c:v>
                </c:pt>
                <c:pt idx="4">
                  <c:v>19932360</c:v>
                </c:pt>
                <c:pt idx="5">
                  <c:v>29533250</c:v>
                </c:pt>
                <c:pt idx="6">
                  <c:v>55045618</c:v>
                </c:pt>
                <c:pt idx="7">
                  <c:v>57893524</c:v>
                </c:pt>
                <c:pt idx="8">
                  <c:v>59953290</c:v>
                </c:pt>
                <c:pt idx="9">
                  <c:v>46610848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DA-456C-AF8F-41C4A2A331D4}"/>
            </c:ext>
          </c:extLst>
        </c:ser>
        <c:ser>
          <c:idx val="7"/>
          <c:order val="7"/>
          <c:tx>
            <c:strRef>
              <c:f>'MAUs by app'!$F$10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app'!$G$10:$W$10</c:f>
              <c:numCache>
                <c:formatCode>General</c:formatCode>
                <c:ptCount val="17"/>
                <c:pt idx="11">
                  <c:v>117500000</c:v>
                </c:pt>
                <c:pt idx="12">
                  <c:v>250000000</c:v>
                </c:pt>
                <c:pt idx="13">
                  <c:v>400000000</c:v>
                </c:pt>
                <c:pt idx="14">
                  <c:v>550000000</c:v>
                </c:pt>
                <c:pt idx="15">
                  <c:v>750000000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DA-456C-AF8F-41C4A2A331D4}"/>
            </c:ext>
          </c:extLst>
        </c:ser>
        <c:ser>
          <c:idx val="8"/>
          <c:order val="8"/>
          <c:tx>
            <c:strRef>
              <c:f>'MAUs by app'!$F$11</c:f>
              <c:strCache>
                <c:ptCount val="1"/>
                <c:pt idx="0">
                  <c:v>MySpace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app'!$G$11:$W$11</c:f>
              <c:numCache>
                <c:formatCode>General</c:formatCode>
                <c:ptCount val="17"/>
                <c:pt idx="2">
                  <c:v>980036</c:v>
                </c:pt>
                <c:pt idx="3">
                  <c:v>19490059</c:v>
                </c:pt>
                <c:pt idx="4">
                  <c:v>54763260</c:v>
                </c:pt>
                <c:pt idx="5">
                  <c:v>69299875</c:v>
                </c:pt>
                <c:pt idx="6">
                  <c:v>72408233</c:v>
                </c:pt>
                <c:pt idx="7">
                  <c:v>70133095</c:v>
                </c:pt>
                <c:pt idx="8">
                  <c:v>68046710</c:v>
                </c:pt>
                <c:pt idx="9">
                  <c:v>46003536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DA-456C-AF8F-41C4A2A331D4}"/>
            </c:ext>
          </c:extLst>
        </c:ser>
        <c:ser>
          <c:idx val="9"/>
          <c:order val="9"/>
          <c:tx>
            <c:strRef>
              <c:f>'MAUs by app'!$F$12</c:f>
              <c:strCache>
                <c:ptCount val="1"/>
                <c:pt idx="0">
                  <c:v>Orkut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app'!$G$12:$W$12</c:f>
              <c:numCache>
                <c:formatCode>General</c:formatCode>
                <c:ptCount val="17"/>
                <c:pt idx="2">
                  <c:v>4900180</c:v>
                </c:pt>
                <c:pt idx="3">
                  <c:v>9865805</c:v>
                </c:pt>
                <c:pt idx="4">
                  <c:v>14966180</c:v>
                </c:pt>
                <c:pt idx="5">
                  <c:v>26916562</c:v>
                </c:pt>
                <c:pt idx="6">
                  <c:v>44357628</c:v>
                </c:pt>
                <c:pt idx="7">
                  <c:v>47366905</c:v>
                </c:pt>
                <c:pt idx="8">
                  <c:v>49941613</c:v>
                </c:pt>
                <c:pt idx="9">
                  <c:v>47609080</c:v>
                </c:pt>
                <c:pt idx="10">
                  <c:v>45067022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DA-456C-AF8F-41C4A2A331D4}"/>
            </c:ext>
          </c:extLst>
        </c:ser>
        <c:ser>
          <c:idx val="10"/>
          <c:order val="10"/>
          <c:tx>
            <c:strRef>
              <c:f>'MAUs by app'!$F$13</c:f>
              <c:strCache>
                <c:ptCount val="1"/>
                <c:pt idx="0">
                  <c:v>Pinterest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app'!$G$13:$W$13</c:f>
              <c:numCache>
                <c:formatCode>General</c:formatCode>
                <c:ptCount val="17"/>
                <c:pt idx="14">
                  <c:v>143250000</c:v>
                </c:pt>
                <c:pt idx="15">
                  <c:v>195000000</c:v>
                </c:pt>
                <c:pt idx="16">
                  <c:v>246500000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DA-456C-AF8F-41C4A2A331D4}"/>
            </c:ext>
          </c:extLst>
        </c:ser>
        <c:ser>
          <c:idx val="11"/>
          <c:order val="11"/>
          <c:tx>
            <c:strRef>
              <c:f>'MAUs by app'!$F$14</c:f>
              <c:strCache>
                <c:ptCount val="1"/>
                <c:pt idx="0">
                  <c:v>Reddit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app'!$G$14:$W$14</c:f>
              <c:numCache>
                <c:formatCode>General</c:formatCode>
                <c:ptCount val="17"/>
                <c:pt idx="4">
                  <c:v>248309</c:v>
                </c:pt>
                <c:pt idx="5">
                  <c:v>488331</c:v>
                </c:pt>
                <c:pt idx="6">
                  <c:v>1944940</c:v>
                </c:pt>
                <c:pt idx="7">
                  <c:v>3893524</c:v>
                </c:pt>
                <c:pt idx="8">
                  <c:v>135786956</c:v>
                </c:pt>
                <c:pt idx="9">
                  <c:v>163346676</c:v>
                </c:pt>
                <c:pt idx="10">
                  <c:v>238972480</c:v>
                </c:pt>
                <c:pt idx="11">
                  <c:v>297394200</c:v>
                </c:pt>
                <c:pt idx="12">
                  <c:v>355000000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DA-456C-AF8F-41C4A2A331D4}"/>
            </c:ext>
          </c:extLst>
        </c:ser>
        <c:ser>
          <c:idx val="12"/>
          <c:order val="12"/>
          <c:tx>
            <c:strRef>
              <c:f>'MAUs by app'!$F$15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app'!$G$15:$W$15</c:f>
              <c:numCache>
                <c:formatCode>General</c:formatCode>
                <c:ptCount val="17"/>
                <c:pt idx="14">
                  <c:v>238648000</c:v>
                </c:pt>
                <c:pt idx="16">
                  <c:v>45980000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DA-456C-AF8F-41C4A2A331D4}"/>
            </c:ext>
          </c:extLst>
        </c:ser>
        <c:ser>
          <c:idx val="13"/>
          <c:order val="13"/>
          <c:tx>
            <c:strRef>
              <c:f>'MAUs by app'!$F$16</c:f>
              <c:strCache>
                <c:ptCount val="1"/>
                <c:pt idx="0">
                  <c:v>TikTok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app'!$G$16:$W$16</c:f>
              <c:numCache>
                <c:formatCode>General</c:formatCode>
                <c:ptCount val="17"/>
                <c:pt idx="15">
                  <c:v>239142500</c:v>
                </c:pt>
                <c:pt idx="16">
                  <c:v>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DA-456C-AF8F-41C4A2A331D4}"/>
            </c:ext>
          </c:extLst>
        </c:ser>
        <c:ser>
          <c:idx val="14"/>
          <c:order val="14"/>
          <c:tx>
            <c:strRef>
              <c:f>'MAUs by app'!$F$17</c:f>
              <c:strCache>
                <c:ptCount val="1"/>
                <c:pt idx="0">
                  <c:v>Tumblr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app'!$G$17:$W$17</c:f>
              <c:numCache>
                <c:formatCode>General</c:formatCode>
                <c:ptCount val="17"/>
                <c:pt idx="10">
                  <c:v>146890156</c:v>
                </c:pt>
                <c:pt idx="11">
                  <c:v>293482050</c:v>
                </c:pt>
                <c:pt idx="12">
                  <c:v>388721163</c:v>
                </c:pt>
                <c:pt idx="13">
                  <c:v>475923363</c:v>
                </c:pt>
                <c:pt idx="14">
                  <c:v>565796720</c:v>
                </c:pt>
                <c:pt idx="15">
                  <c:v>593783960</c:v>
                </c:pt>
                <c:pt idx="16">
                  <c:v>624000000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DA-456C-AF8F-41C4A2A331D4}"/>
            </c:ext>
          </c:extLst>
        </c:ser>
        <c:ser>
          <c:idx val="15"/>
          <c:order val="15"/>
          <c:tx>
            <c:strRef>
              <c:f>'MAUs by app'!$F$18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app'!$G$18:$W$18</c:f>
              <c:numCache>
                <c:formatCode>General</c:formatCode>
                <c:ptCount val="17"/>
                <c:pt idx="9">
                  <c:v>92750000</c:v>
                </c:pt>
                <c:pt idx="10">
                  <c:v>160250000</c:v>
                </c:pt>
                <c:pt idx="11">
                  <c:v>223675000</c:v>
                </c:pt>
                <c:pt idx="12">
                  <c:v>223675000</c:v>
                </c:pt>
                <c:pt idx="13">
                  <c:v>304500000</c:v>
                </c:pt>
                <c:pt idx="14">
                  <c:v>314500000</c:v>
                </c:pt>
                <c:pt idx="15">
                  <c:v>328250000</c:v>
                </c:pt>
                <c:pt idx="16">
                  <c:v>329500000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DA-456C-AF8F-41C4A2A331D4}"/>
            </c:ext>
          </c:extLst>
        </c:ser>
        <c:ser>
          <c:idx val="16"/>
          <c:order val="16"/>
          <c:tx>
            <c:strRef>
              <c:f>'MAUs by app'!$F$19</c:f>
              <c:strCache>
                <c:ptCount val="1"/>
                <c:pt idx="0">
                  <c:v>WeChat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app'!$G$19:$W$19</c:f>
              <c:numCache>
                <c:formatCode>General</c:formatCode>
                <c:ptCount val="17"/>
                <c:pt idx="9">
                  <c:v>47818400</c:v>
                </c:pt>
                <c:pt idx="10">
                  <c:v>118123370</c:v>
                </c:pt>
                <c:pt idx="11">
                  <c:v>196523760</c:v>
                </c:pt>
                <c:pt idx="12">
                  <c:v>444232415</c:v>
                </c:pt>
                <c:pt idx="13">
                  <c:v>660843407</c:v>
                </c:pt>
                <c:pt idx="14">
                  <c:v>847512320</c:v>
                </c:pt>
                <c:pt idx="15">
                  <c:v>921742750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DA-456C-AF8F-41C4A2A331D4}"/>
            </c:ext>
          </c:extLst>
        </c:ser>
        <c:ser>
          <c:idx val="17"/>
          <c:order val="17"/>
          <c:tx>
            <c:strRef>
              <c:f>'MAUs by app'!$F$20</c:f>
              <c:strCache>
                <c:ptCount val="1"/>
                <c:pt idx="0">
                  <c:v>Weibo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app'!$G$20:$W$20</c:f>
              <c:numCache>
                <c:formatCode>General</c:formatCode>
                <c:ptCount val="17"/>
                <c:pt idx="8">
                  <c:v>19532900</c:v>
                </c:pt>
                <c:pt idx="9">
                  <c:v>48691040</c:v>
                </c:pt>
                <c:pt idx="10">
                  <c:v>79195730</c:v>
                </c:pt>
                <c:pt idx="11">
                  <c:v>118261880</c:v>
                </c:pt>
                <c:pt idx="12">
                  <c:v>154890345</c:v>
                </c:pt>
                <c:pt idx="13">
                  <c:v>208716685</c:v>
                </c:pt>
                <c:pt idx="14">
                  <c:v>281026560</c:v>
                </c:pt>
                <c:pt idx="15">
                  <c:v>357569030</c:v>
                </c:pt>
                <c:pt idx="16">
                  <c:v>431000000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DA-456C-AF8F-41C4A2A331D4}"/>
            </c:ext>
          </c:extLst>
        </c:ser>
        <c:ser>
          <c:idx val="18"/>
          <c:order val="18"/>
          <c:tx>
            <c:strRef>
              <c:f>'MAUs by app'!$F$21</c:f>
              <c:strCache>
                <c:ptCount val="1"/>
                <c:pt idx="0">
                  <c:v>WhatsApp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app'!$G$21:$W$21</c:f>
              <c:numCache>
                <c:formatCode>General</c:formatCode>
                <c:ptCount val="17"/>
                <c:pt idx="11">
                  <c:v>300000000</c:v>
                </c:pt>
                <c:pt idx="12">
                  <c:v>498750000</c:v>
                </c:pt>
                <c:pt idx="13">
                  <c:v>800000000</c:v>
                </c:pt>
                <c:pt idx="14">
                  <c:v>1000000000</c:v>
                </c:pt>
                <c:pt idx="15">
                  <c:v>1333333333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8DA-456C-AF8F-41C4A2A331D4}"/>
            </c:ext>
          </c:extLst>
        </c:ser>
        <c:ser>
          <c:idx val="19"/>
          <c:order val="19"/>
          <c:tx>
            <c:strRef>
              <c:f>'MAUs by app'!$F$22</c:f>
              <c:strCache>
                <c:ptCount val="1"/>
                <c:pt idx="0">
                  <c:v>YouTube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app'!$G$22:$W$22</c:f>
              <c:numCache>
                <c:formatCode>General</c:formatCode>
                <c:ptCount val="17"/>
                <c:pt idx="3">
                  <c:v>1946322</c:v>
                </c:pt>
                <c:pt idx="4">
                  <c:v>19878248</c:v>
                </c:pt>
                <c:pt idx="5">
                  <c:v>143932250</c:v>
                </c:pt>
                <c:pt idx="6">
                  <c:v>294493950</c:v>
                </c:pt>
                <c:pt idx="7">
                  <c:v>413611440</c:v>
                </c:pt>
                <c:pt idx="8">
                  <c:v>480551990</c:v>
                </c:pt>
                <c:pt idx="9">
                  <c:v>642669824</c:v>
                </c:pt>
                <c:pt idx="10">
                  <c:v>844638200</c:v>
                </c:pt>
                <c:pt idx="11">
                  <c:v>1065223075</c:v>
                </c:pt>
                <c:pt idx="12">
                  <c:v>1249451725</c:v>
                </c:pt>
                <c:pt idx="13">
                  <c:v>1328133360</c:v>
                </c:pt>
                <c:pt idx="14">
                  <c:v>1399053600</c:v>
                </c:pt>
                <c:pt idx="15">
                  <c:v>1495657000</c:v>
                </c:pt>
                <c:pt idx="16">
                  <c:v>1900000000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DA-456C-AF8F-41C4A2A3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16941663"/>
        <c:axId val="570224959"/>
      </c:areaChart>
      <c:catAx>
        <c:axId val="5169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24959"/>
        <c:crosses val="autoZero"/>
        <c:auto val="1"/>
        <c:lblAlgn val="ctr"/>
        <c:lblOffset val="100"/>
        <c:noMultiLvlLbl val="0"/>
      </c:catAx>
      <c:valAx>
        <c:axId val="57022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416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54638978453245"/>
          <c:y val="3.4375951624831425E-2"/>
          <c:w val="0.12987982772992496"/>
          <c:h val="0.96126267020489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Apps Available for Download (iOS and Android)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'Mobile Apps by OS'!$L$1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OS'!$L$2:$L$11</c:f>
              <c:numCache>
                <c:formatCode>General</c:formatCode>
                <c:ptCount val="10"/>
                <c:pt idx="0">
                  <c:v>3000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1400000</c:v>
                </c:pt>
                <c:pt idx="8">
                  <c:v>2000000</c:v>
                </c:pt>
                <c:pt idx="9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C-48D5-9E19-7229433E4A19}"/>
            </c:ext>
          </c:extLst>
        </c:ser>
        <c:ser>
          <c:idx val="1"/>
          <c:order val="1"/>
          <c:tx>
            <c:strRef>
              <c:f>'Mobile Apps by OS'!$M$1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OS'!$M$2:$M$11</c:f>
              <c:numCache>
                <c:formatCode>General</c:formatCode>
                <c:ptCount val="10"/>
                <c:pt idx="1">
                  <c:v>16000</c:v>
                </c:pt>
                <c:pt idx="2">
                  <c:v>100000</c:v>
                </c:pt>
                <c:pt idx="3">
                  <c:v>400000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1800000</c:v>
                </c:pt>
                <c:pt idx="8">
                  <c:v>2600000</c:v>
                </c:pt>
                <c:pt idx="9">
                  <c:v>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C-48D5-9E19-7229433E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796048"/>
        <c:axId val="2131918784"/>
      </c:barChart>
      <c:catAx>
        <c:axId val="21277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18784"/>
        <c:crosses val="autoZero"/>
        <c:auto val="1"/>
        <c:lblAlgn val="ctr"/>
        <c:lblOffset val="100"/>
        <c:noMultiLvlLbl val="0"/>
      </c:catAx>
      <c:valAx>
        <c:axId val="21319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9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</a:t>
            </a:r>
            <a:r>
              <a:rPr lang="en-US"/>
              <a:t>ell phone and</a:t>
            </a:r>
            <a:r>
              <a:rPr lang="en-US" baseline="0"/>
              <a:t> smart phone ownership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'Pew Smartphones'!$B$1</c:f>
              <c:strCache>
                <c:ptCount val="1"/>
                <c:pt idx="0">
                  <c:v>Cellphone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Smartphones'!$B$2:$B$53</c:f>
              <c:numCache>
                <c:formatCode>0%</c:formatCode>
                <c:ptCount val="52"/>
                <c:pt idx="0">
                  <c:v>0.62</c:v>
                </c:pt>
                <c:pt idx="1">
                  <c:v>0.65</c:v>
                </c:pt>
                <c:pt idx="2">
                  <c:v>0.66</c:v>
                </c:pt>
                <c:pt idx="3">
                  <c:v>0.67</c:v>
                </c:pt>
                <c:pt idx="4">
                  <c:v>0.66</c:v>
                </c:pt>
                <c:pt idx="5">
                  <c:v>0.73</c:v>
                </c:pt>
                <c:pt idx="6">
                  <c:v>0.76</c:v>
                </c:pt>
                <c:pt idx="7">
                  <c:v>0.75</c:v>
                </c:pt>
                <c:pt idx="8">
                  <c:v>0.77</c:v>
                </c:pt>
                <c:pt idx="9">
                  <c:v>0.78</c:v>
                </c:pt>
                <c:pt idx="10">
                  <c:v>0.82</c:v>
                </c:pt>
                <c:pt idx="11">
                  <c:v>0.84</c:v>
                </c:pt>
                <c:pt idx="12">
                  <c:v>0.85</c:v>
                </c:pt>
                <c:pt idx="13">
                  <c:v>0.85</c:v>
                </c:pt>
                <c:pt idx="14">
                  <c:v>0.84</c:v>
                </c:pt>
                <c:pt idx="15">
                  <c:v>0.83</c:v>
                </c:pt>
                <c:pt idx="16">
                  <c:v>0.8</c:v>
                </c:pt>
                <c:pt idx="17">
                  <c:v>0.82</c:v>
                </c:pt>
                <c:pt idx="18">
                  <c:v>0.85</c:v>
                </c:pt>
                <c:pt idx="19">
                  <c:v>0.84</c:v>
                </c:pt>
                <c:pt idx="20">
                  <c:v>0.82</c:v>
                </c:pt>
                <c:pt idx="21">
                  <c:v>0.82</c:v>
                </c:pt>
                <c:pt idx="22">
                  <c:v>0.81</c:v>
                </c:pt>
                <c:pt idx="23">
                  <c:v>0.86</c:v>
                </c:pt>
                <c:pt idx="24">
                  <c:v>0.83</c:v>
                </c:pt>
                <c:pt idx="25">
                  <c:v>0.87</c:v>
                </c:pt>
                <c:pt idx="26">
                  <c:v>0.88</c:v>
                </c:pt>
                <c:pt idx="27">
                  <c:v>0.88</c:v>
                </c:pt>
                <c:pt idx="28">
                  <c:v>0.87</c:v>
                </c:pt>
                <c:pt idx="29">
                  <c:v>0.85</c:v>
                </c:pt>
                <c:pt idx="30">
                  <c:v>0.88</c:v>
                </c:pt>
                <c:pt idx="31">
                  <c:v>0.84</c:v>
                </c:pt>
                <c:pt idx="32">
                  <c:v>0.87</c:v>
                </c:pt>
                <c:pt idx="33">
                  <c:v>0.89</c:v>
                </c:pt>
                <c:pt idx="34">
                  <c:v>0.91</c:v>
                </c:pt>
                <c:pt idx="35">
                  <c:v>0.9</c:v>
                </c:pt>
                <c:pt idx="36">
                  <c:v>0.91</c:v>
                </c:pt>
                <c:pt idx="37">
                  <c:v>0.89</c:v>
                </c:pt>
                <c:pt idx="38">
                  <c:v>0.91</c:v>
                </c:pt>
                <c:pt idx="39">
                  <c:v>0.92</c:v>
                </c:pt>
                <c:pt idx="40">
                  <c:v>0.92</c:v>
                </c:pt>
                <c:pt idx="41">
                  <c:v>0.9</c:v>
                </c:pt>
                <c:pt idx="42">
                  <c:v>0.91</c:v>
                </c:pt>
                <c:pt idx="43">
                  <c:v>0.89</c:v>
                </c:pt>
                <c:pt idx="44">
                  <c:v>0.92</c:v>
                </c:pt>
                <c:pt idx="45">
                  <c:v>0.92</c:v>
                </c:pt>
                <c:pt idx="46">
                  <c:v>0.91</c:v>
                </c:pt>
                <c:pt idx="47">
                  <c:v>0.92</c:v>
                </c:pt>
                <c:pt idx="48">
                  <c:v>0.92</c:v>
                </c:pt>
                <c:pt idx="49">
                  <c:v>0.95</c:v>
                </c:pt>
                <c:pt idx="50">
                  <c:v>0.95</c:v>
                </c:pt>
                <c:pt idx="51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0-48F7-8C6D-4C9A6BA08581}"/>
            </c:ext>
          </c:extLst>
        </c:ser>
        <c:ser>
          <c:idx val="1"/>
          <c:order val="1"/>
          <c:tx>
            <c:strRef>
              <c:f>'Pew Smartphones'!$C$1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Smartphones'!$C$2:$C$53</c:f>
              <c:numCache>
                <c:formatCode>General</c:formatCode>
                <c:ptCount val="52"/>
                <c:pt idx="24" formatCode="0%">
                  <c:v>0.35</c:v>
                </c:pt>
                <c:pt idx="25" formatCode="0%">
                  <c:v>0.39</c:v>
                </c:pt>
                <c:pt idx="26" formatCode="0%">
                  <c:v>0.45</c:v>
                </c:pt>
                <c:pt idx="27" formatCode="0%">
                  <c:v>0.46</c:v>
                </c:pt>
                <c:pt idx="28" formatCode="0%">
                  <c:v>0.44</c:v>
                </c:pt>
                <c:pt idx="29" formatCode="0%">
                  <c:v>0.45</c:v>
                </c:pt>
                <c:pt idx="30" formatCode="0%">
                  <c:v>0.43</c:v>
                </c:pt>
                <c:pt idx="31" formatCode="0%">
                  <c:v>0.46</c:v>
                </c:pt>
                <c:pt idx="32" formatCode="0%">
                  <c:v>0.45</c:v>
                </c:pt>
                <c:pt idx="33" formatCode="0%">
                  <c:v>0.51</c:v>
                </c:pt>
                <c:pt idx="34" formatCode="0%">
                  <c:v>0.56000000000000005</c:v>
                </c:pt>
                <c:pt idx="35" formatCode="0%">
                  <c:v>0.53</c:v>
                </c:pt>
                <c:pt idx="36" formatCode="0%">
                  <c:v>0.53</c:v>
                </c:pt>
                <c:pt idx="37" formatCode="0%">
                  <c:v>0.54</c:v>
                </c:pt>
                <c:pt idx="38" formatCode="0%">
                  <c:v>0.55000000000000004</c:v>
                </c:pt>
                <c:pt idx="39" formatCode="0%">
                  <c:v>0.57999999999999996</c:v>
                </c:pt>
                <c:pt idx="40" formatCode="0%">
                  <c:v>0.55000000000000004</c:v>
                </c:pt>
                <c:pt idx="41" formatCode="0%">
                  <c:v>0.57999999999999996</c:v>
                </c:pt>
                <c:pt idx="42" formatCode="0%">
                  <c:v>0.55000000000000004</c:v>
                </c:pt>
                <c:pt idx="43" formatCode="0%">
                  <c:v>0.59</c:v>
                </c:pt>
                <c:pt idx="44" formatCode="0%">
                  <c:v>0.67</c:v>
                </c:pt>
                <c:pt idx="45" formatCode="0%">
                  <c:v>0.68</c:v>
                </c:pt>
                <c:pt idx="46" formatCode="0%">
                  <c:v>0.69</c:v>
                </c:pt>
                <c:pt idx="47" formatCode="0%">
                  <c:v>0.72</c:v>
                </c:pt>
                <c:pt idx="48" formatCode="0%">
                  <c:v>0.7</c:v>
                </c:pt>
                <c:pt idx="49" formatCode="0%">
                  <c:v>0.77</c:v>
                </c:pt>
                <c:pt idx="50" formatCode="0%">
                  <c:v>0.77</c:v>
                </c:pt>
                <c:pt idx="51" formatCode="0%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0-48F7-8C6D-4C9A6BA0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31615"/>
        <c:axId val="250855759"/>
      </c:areaChart>
      <c:dateAx>
        <c:axId val="562131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55759"/>
        <c:crosses val="autoZero"/>
        <c:auto val="1"/>
        <c:lblOffset val="100"/>
        <c:baseTimeUnit val="days"/>
      </c:dateAx>
      <c:valAx>
        <c:axId val="2508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Smartphone penetration rate as share of the population in</a:t>
            </a:r>
            <a:r>
              <a:rPr lang="en-US" baseline="0"/>
              <a:t> the U.S. from 2010 to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1600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'Smartphone ownership'!$B$2:$B$13</c:f>
              <c:numCache>
                <c:formatCode>0.0%</c:formatCode>
                <c:ptCount val="12"/>
                <c:pt idx="0">
                  <c:v>0.20200000000000001</c:v>
                </c:pt>
                <c:pt idx="1">
                  <c:v>0.29799999999999999</c:v>
                </c:pt>
                <c:pt idx="2">
                  <c:v>0.38800000000000001</c:v>
                </c:pt>
                <c:pt idx="3">
                  <c:v>0.45700000000000002</c:v>
                </c:pt>
                <c:pt idx="4">
                  <c:v>0.53600000000000003</c:v>
                </c:pt>
                <c:pt idx="5">
                  <c:v>0.59399999999999997</c:v>
                </c:pt>
                <c:pt idx="6">
                  <c:v>0.63900000000000001</c:v>
                </c:pt>
                <c:pt idx="7">
                  <c:v>0.67300000000000004</c:v>
                </c:pt>
                <c:pt idx="8">
                  <c:v>0.69599999999999995</c:v>
                </c:pt>
                <c:pt idx="9">
                  <c:v>0.71399999999999997</c:v>
                </c:pt>
                <c:pt idx="10">
                  <c:v>0.72199999999999998</c:v>
                </c:pt>
                <c:pt idx="11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1-4D19-9666-E922F747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181551"/>
        <c:axId val="522828495"/>
      </c:barChart>
      <c:catAx>
        <c:axId val="20651815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8495"/>
        <c:crosses val="autoZero"/>
        <c:auto val="1"/>
        <c:lblAlgn val="ctr"/>
        <c:lblOffset val="100"/>
        <c:noMultiLvlLbl val="0"/>
      </c:catAx>
      <c:valAx>
        <c:axId val="5228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</a:t>
                </a:r>
                <a:r>
                  <a:rPr lang="en-US" baseline="0"/>
                  <a:t> of population with a smartphone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smartphone users in US from 2010 to 2023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4775" cap="sq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'Smartphone ownership'!$C$2:$C$15</c:f>
              <c:numCache>
                <c:formatCode>General</c:formatCode>
                <c:ptCount val="14"/>
                <c:pt idx="0">
                  <c:v>62.6</c:v>
                </c:pt>
                <c:pt idx="1">
                  <c:v>92.8</c:v>
                </c:pt>
                <c:pt idx="2">
                  <c:v>122</c:v>
                </c:pt>
                <c:pt idx="3">
                  <c:v>144.5</c:v>
                </c:pt>
                <c:pt idx="4">
                  <c:v>171</c:v>
                </c:pt>
                <c:pt idx="5">
                  <c:v>190.64</c:v>
                </c:pt>
                <c:pt idx="6">
                  <c:v>208.61</c:v>
                </c:pt>
                <c:pt idx="7">
                  <c:v>246.6</c:v>
                </c:pt>
                <c:pt idx="8">
                  <c:v>257.3</c:v>
                </c:pt>
                <c:pt idx="9">
                  <c:v>265.5</c:v>
                </c:pt>
                <c:pt idx="10">
                  <c:v>272.60000000000002</c:v>
                </c:pt>
                <c:pt idx="11">
                  <c:v>277.8</c:v>
                </c:pt>
                <c:pt idx="12">
                  <c:v>281.89999999999998</c:v>
                </c:pt>
                <c:pt idx="13">
                  <c:v>285.3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40F-A142-7B57DD8E9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992191"/>
        <c:axId val="371405199"/>
      </c:barChart>
      <c:catAx>
        <c:axId val="20779921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05199"/>
        <c:crosses val="autoZero"/>
        <c:auto val="1"/>
        <c:lblAlgn val="ctr"/>
        <c:lblOffset val="100"/>
        <c:noMultiLvlLbl val="0"/>
      </c:catAx>
      <c:valAx>
        <c:axId val="3714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Smartphone users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9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Apps in U.S. (MAUs)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'Msngr Apps -releases'!$A$2:$E$15</c15:sqref>
                  </c15:fullRef>
                  <c15:levelRef>
                    <c15:sqref>'Msngr Apps -releases'!$A$2:$A$15</c15:sqref>
                  </c15:levelRef>
                </c:ext>
              </c:extLst>
              <c:f>'Msngr Apps -releases'!$A$2:$A$15</c:f>
              <c:strCache>
                <c:ptCount val="14"/>
                <c:pt idx="0">
                  <c:v>WeChat</c:v>
                </c:pt>
                <c:pt idx="1">
                  <c:v>LINE</c:v>
                </c:pt>
                <c:pt idx="2">
                  <c:v>Telegram</c:v>
                </c:pt>
                <c:pt idx="3">
                  <c:v>Skype</c:v>
                </c:pt>
                <c:pt idx="4">
                  <c:v>Kik</c:v>
                </c:pt>
                <c:pt idx="5">
                  <c:v>groupme</c:v>
                </c:pt>
                <c:pt idx="6">
                  <c:v>Google Hangouts</c:v>
                </c:pt>
                <c:pt idx="7">
                  <c:v>Google Messages</c:v>
                </c:pt>
                <c:pt idx="8">
                  <c:v>WhatsApp</c:v>
                </c:pt>
                <c:pt idx="9">
                  <c:v>SnapChat</c:v>
                </c:pt>
                <c:pt idx="10">
                  <c:v>Twitter</c:v>
                </c:pt>
                <c:pt idx="11">
                  <c:v>FB Messenger</c:v>
                </c:pt>
                <c:pt idx="12">
                  <c:v>Youtube</c:v>
                </c:pt>
                <c:pt idx="13">
                  <c:v>Instagram</c:v>
                </c:pt>
              </c:strCache>
            </c:strRef>
          </c:cat>
          <c:val>
            <c:numRef>
              <c:f>'Msngr Apps -releases'!$F$2:$F$15</c:f>
              <c:numCache>
                <c:formatCode>General</c:formatCode>
                <c:ptCount val="14"/>
                <c:pt idx="0">
                  <c:v>1.48</c:v>
                </c:pt>
                <c:pt idx="1">
                  <c:v>3.15</c:v>
                </c:pt>
                <c:pt idx="2">
                  <c:v>3.47</c:v>
                </c:pt>
                <c:pt idx="3">
                  <c:v>5.53</c:v>
                </c:pt>
                <c:pt idx="4">
                  <c:v>7.72</c:v>
                </c:pt>
                <c:pt idx="5">
                  <c:v>10.75</c:v>
                </c:pt>
                <c:pt idx="6">
                  <c:v>14.19</c:v>
                </c:pt>
                <c:pt idx="7">
                  <c:v>17.46</c:v>
                </c:pt>
                <c:pt idx="8">
                  <c:v>25.58</c:v>
                </c:pt>
                <c:pt idx="9">
                  <c:v>45.98</c:v>
                </c:pt>
                <c:pt idx="10">
                  <c:v>69.64</c:v>
                </c:pt>
                <c:pt idx="11">
                  <c:v>106.4</c:v>
                </c:pt>
                <c:pt idx="12">
                  <c:v>110</c:v>
                </c:pt>
                <c:pt idx="1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0-41A4-81A8-7116DF3A0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425663"/>
        <c:axId val="172505535"/>
      </c:barChart>
      <c:catAx>
        <c:axId val="20774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5535"/>
        <c:crosses val="autoZero"/>
        <c:auto val="1"/>
        <c:lblAlgn val="ctr"/>
        <c:lblOffset val="100"/>
        <c:noMultiLvlLbl val="0"/>
      </c:catAx>
      <c:valAx>
        <c:axId val="1725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5</xdr:row>
      <xdr:rowOff>171449</xdr:rowOff>
    </xdr:from>
    <xdr:to>
      <xdr:col>17</xdr:col>
      <xdr:colOff>314326</xdr:colOff>
      <xdr:row>31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D42C6-35F8-4404-88C1-D88A8410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815975</xdr:colOff>
      <xdr:row>7</xdr:row>
      <xdr:rowOff>111125</xdr:rowOff>
    </xdr:from>
    <xdr:to>
      <xdr:col>12</xdr:col>
      <xdr:colOff>307975</xdr:colOff>
      <xdr:row>21</xdr:row>
      <xdr:rowOff>187325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0A7C78-4621-419B-B491-F8F0678A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320674</xdr:colOff>
      <xdr:row>3</xdr:row>
      <xdr:rowOff>47624</xdr:rowOff>
    </xdr:from>
    <xdr:to>
      <xdr:col>12</xdr:col>
      <xdr:colOff>95249</xdr:colOff>
      <xdr:row>23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FF066-5969-4E49-A13F-2DC997A06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292099</xdr:colOff>
      <xdr:row>3</xdr:row>
      <xdr:rowOff>53975</xdr:rowOff>
    </xdr:from>
    <xdr:to>
      <xdr:col>12</xdr:col>
      <xdr:colOff>85724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7726E-91CD-4665-A8A3-614AEAAC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244474</xdr:colOff>
      <xdr:row>3</xdr:row>
      <xdr:rowOff>53975</xdr:rowOff>
    </xdr:from>
    <xdr:to>
      <xdr:col>19</xdr:col>
      <xdr:colOff>457199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6620-5C00-4327-AF95-2C4BBB321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6</xdr:row>
      <xdr:rowOff>15875</xdr:rowOff>
    </xdr:from>
    <xdr:to>
      <xdr:col>21</xdr:col>
      <xdr:colOff>215900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DDE4E-88D3-4AA8-9950-765159584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egs/Desktop/DU%20Bootcamp/Project%201/messenger%20wik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YouTube"/>
      <sheetName val="Insta"/>
      <sheetName val="Twitter"/>
      <sheetName val="Kik"/>
      <sheetName val="Skype"/>
      <sheetName val="G Messages"/>
      <sheetName val="WeChat"/>
      <sheetName val="LINE"/>
      <sheetName val="Telegram"/>
      <sheetName val="G Talk"/>
      <sheetName val="G Hangouts"/>
      <sheetName val="WhatsApp"/>
      <sheetName val="groupme"/>
      <sheetName val="FB Mess"/>
      <sheetName val="SnapChat"/>
    </sheetNames>
    <sheetDataSet>
      <sheetData sheetId="0">
        <row r="2">
          <cell r="A2" t="str">
            <v>WeChat</v>
          </cell>
          <cell r="B2" t="str">
            <v>21 January 2011; 9 years ago (as Weixin)</v>
          </cell>
          <cell r="C2">
            <v>40564</v>
          </cell>
          <cell r="D2" t="str">
            <v>Tencent Holdings Limited</v>
          </cell>
          <cell r="F2">
            <v>1.48</v>
          </cell>
        </row>
        <row r="3">
          <cell r="A3" t="str">
            <v>LINE</v>
          </cell>
          <cell r="B3" t="str">
            <v>March 2012</v>
          </cell>
          <cell r="C3">
            <v>40969</v>
          </cell>
          <cell r="F3">
            <v>3.15</v>
          </cell>
        </row>
        <row r="4">
          <cell r="A4" t="str">
            <v>Telegram</v>
          </cell>
          <cell r="B4" t="str">
            <v>14 August 2013; 6 years ago</v>
          </cell>
          <cell r="C4">
            <v>41500</v>
          </cell>
          <cell r="D4" t="str">
            <v>Telegram FZ LLC</v>
          </cell>
          <cell r="F4">
            <v>3.47</v>
          </cell>
        </row>
        <row r="5">
          <cell r="A5" t="str">
            <v>Skype</v>
          </cell>
          <cell r="B5" t="str">
            <v>29 August 2003; 16 years ago</v>
          </cell>
          <cell r="C5">
            <v>37862</v>
          </cell>
          <cell r="D5" t="str">
            <v>Skype Technologies</v>
          </cell>
          <cell r="F5">
            <v>5.53</v>
          </cell>
        </row>
        <row r="6">
          <cell r="A6" t="str">
            <v>Kik</v>
          </cell>
          <cell r="B6" t="str">
            <v>October 19, 2010; 9 years ago</v>
          </cell>
          <cell r="C6">
            <v>40470</v>
          </cell>
          <cell r="D6" t="str">
            <v>Kik Interactive Inc.</v>
          </cell>
          <cell r="F6">
            <v>7.72</v>
          </cell>
        </row>
        <row r="7">
          <cell r="A7" t="str">
            <v>groupme</v>
          </cell>
          <cell r="B7" t="str">
            <v>May 2010; 9 years ago</v>
          </cell>
          <cell r="C7">
            <v>40299</v>
          </cell>
          <cell r="D7" t="str">
            <v>Skype Technologies S.A.</v>
          </cell>
          <cell r="F7">
            <v>10.75</v>
          </cell>
        </row>
        <row r="8">
          <cell r="A8" t="str">
            <v>Google Hangouts</v>
          </cell>
          <cell r="B8" t="str">
            <v>May 15, 2013; 6 years ago</v>
          </cell>
          <cell r="C8">
            <v>41409</v>
          </cell>
          <cell r="D8" t="str">
            <v>Google LLC</v>
          </cell>
          <cell r="E8" t="str">
            <v>dead - I think</v>
          </cell>
          <cell r="F8">
            <v>14.19</v>
          </cell>
        </row>
        <row r="9">
          <cell r="A9" t="str">
            <v>Google Messages</v>
          </cell>
          <cell r="B9" t="str">
            <v>2018; 2 years ago</v>
          </cell>
          <cell r="C9">
            <v>43101</v>
          </cell>
          <cell r="F9">
            <v>17.46</v>
          </cell>
        </row>
        <row r="10">
          <cell r="A10" t="str">
            <v>WhatsApp</v>
          </cell>
          <cell r="B10" t="str">
            <v>January 2009; 11 years ago</v>
          </cell>
          <cell r="C10">
            <v>39814</v>
          </cell>
          <cell r="F10">
            <v>25.58</v>
          </cell>
        </row>
        <row r="11">
          <cell r="A11" t="str">
            <v>SnapChat</v>
          </cell>
          <cell r="B11" t="str">
            <v>September 2011; 8 years ago</v>
          </cell>
          <cell r="C11">
            <v>40787</v>
          </cell>
          <cell r="D11" t="str">
            <v>Snap Inc.</v>
          </cell>
          <cell r="F11">
            <v>45.98</v>
          </cell>
        </row>
        <row r="12">
          <cell r="A12" t="str">
            <v>Twitter</v>
          </cell>
          <cell r="B12" t="str">
            <v>July 15, 2006; 13 years ago</v>
          </cell>
          <cell r="C12">
            <v>38913</v>
          </cell>
          <cell r="F12">
            <v>69.64</v>
          </cell>
        </row>
        <row r="13">
          <cell r="A13" t="str">
            <v>FB Messenger</v>
          </cell>
          <cell r="B13" t="str">
            <v>August 9, 2011; 8 years ago</v>
          </cell>
          <cell r="C13">
            <v>40764</v>
          </cell>
          <cell r="D13" t="str">
            <v>Facebook, Inc.</v>
          </cell>
          <cell r="F13">
            <v>106.4</v>
          </cell>
        </row>
        <row r="14">
          <cell r="A14" t="str">
            <v>Youtube</v>
          </cell>
          <cell r="B14" t="str">
            <v>February 14, 2005</v>
          </cell>
          <cell r="C14">
            <v>38397</v>
          </cell>
          <cell r="F14">
            <v>110</v>
          </cell>
        </row>
        <row r="15">
          <cell r="A15" t="str">
            <v>Instagram</v>
          </cell>
          <cell r="B15" t="str">
            <v>October 6, 2010; 9 years ago</v>
          </cell>
          <cell r="C15">
            <v>40457</v>
          </cell>
          <cell r="F15">
            <v>400</v>
          </cell>
        </row>
      </sheetData>
      <sheetData sheetId="1">
        <row r="3">
          <cell r="B3" t="str">
            <v>February 14, 2005</v>
          </cell>
        </row>
      </sheetData>
      <sheetData sheetId="2">
        <row r="4">
          <cell r="B4" t="str">
            <v>October 6, 2010; 9 years ago</v>
          </cell>
        </row>
      </sheetData>
      <sheetData sheetId="3">
        <row r="37">
          <cell r="B37" t="str">
            <v>July 15, 2006; 13 years ago</v>
          </cell>
        </row>
      </sheetData>
      <sheetData sheetId="4">
        <row r="2">
          <cell r="B2" t="str">
            <v>Kik Interactive Inc.</v>
          </cell>
        </row>
        <row r="4">
          <cell r="B4" t="str">
            <v>October 19, 2010; 9 years ago</v>
          </cell>
        </row>
      </sheetData>
      <sheetData sheetId="5">
        <row r="3">
          <cell r="B3" t="str">
            <v>Skype Technologies</v>
          </cell>
        </row>
        <row r="4">
          <cell r="B4" t="str">
            <v>29 August 2003; 16 years ago</v>
          </cell>
        </row>
      </sheetData>
      <sheetData sheetId="6">
        <row r="3">
          <cell r="B3" t="str">
            <v>2018; 2 years ago</v>
          </cell>
        </row>
      </sheetData>
      <sheetData sheetId="7">
        <row r="2">
          <cell r="B2" t="str">
            <v>Tencent Holdings Limited</v>
          </cell>
        </row>
        <row r="3">
          <cell r="B3" t="str">
            <v>21 January 2011; 9 years ago (as Weixin)</v>
          </cell>
        </row>
      </sheetData>
      <sheetData sheetId="8">
        <row r="4">
          <cell r="B4" t="str">
            <v>March 2012</v>
          </cell>
        </row>
      </sheetData>
      <sheetData sheetId="9">
        <row r="4">
          <cell r="B4" t="str">
            <v>Telegram FZ LLC</v>
          </cell>
        </row>
        <row r="6">
          <cell r="B6" t="str">
            <v>14 August 2013; 6 years ago</v>
          </cell>
        </row>
      </sheetData>
      <sheetData sheetId="10">
        <row r="2">
          <cell r="B2" t="str">
            <v>Google LLC</v>
          </cell>
        </row>
        <row r="3">
          <cell r="B3" t="str">
            <v>August 24, 2005; 14 years ago</v>
          </cell>
        </row>
      </sheetData>
      <sheetData sheetId="11">
        <row r="1">
          <cell r="B1" t="str">
            <v>Google LLC</v>
          </cell>
        </row>
        <row r="2">
          <cell r="B2" t="str">
            <v>May 15, 2013; 6 years ago</v>
          </cell>
        </row>
      </sheetData>
      <sheetData sheetId="12">
        <row r="5">
          <cell r="B5" t="str">
            <v>January 2009; 11 years ago</v>
          </cell>
        </row>
      </sheetData>
      <sheetData sheetId="13">
        <row r="2">
          <cell r="B2" t="str">
            <v>May 2010; 9 years ago</v>
          </cell>
        </row>
        <row r="9">
          <cell r="B9" t="str">
            <v>Skype Technologies S.A.</v>
          </cell>
        </row>
      </sheetData>
      <sheetData sheetId="14">
        <row r="1">
          <cell r="B1" t="str">
            <v>Facebook, Inc.</v>
          </cell>
        </row>
        <row r="2">
          <cell r="B2" t="str">
            <v>August 9, 2011; 8 years ago</v>
          </cell>
        </row>
      </sheetData>
      <sheetData sheetId="15">
        <row r="4">
          <cell r="B4" t="str">
            <v>Snap Inc.</v>
          </cell>
        </row>
        <row r="5">
          <cell r="B5" t="str">
            <v>September 2011; 8 years ago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pp_Store_(iOS)" TargetMode="External"/><Relationship Id="rId18" Type="http://schemas.openxmlformats.org/officeDocument/2006/relationships/hyperlink" Target="https://en.wikipedia.org/wiki/App_Store_(iOS)" TargetMode="External"/><Relationship Id="rId26" Type="http://schemas.openxmlformats.org/officeDocument/2006/relationships/hyperlink" Target="https://en.wikipedia.org/wiki/App_Store_(iOS)" TargetMode="External"/><Relationship Id="rId39" Type="http://schemas.openxmlformats.org/officeDocument/2006/relationships/hyperlink" Target="https://en.wikipedia.org/wiki/App_Store_(iOS)" TargetMode="External"/><Relationship Id="rId21" Type="http://schemas.openxmlformats.org/officeDocument/2006/relationships/hyperlink" Target="https://en.wikipedia.org/wiki/App_Store_(iOS)" TargetMode="External"/><Relationship Id="rId34" Type="http://schemas.openxmlformats.org/officeDocument/2006/relationships/hyperlink" Target="https://en.wikipedia.org/wiki/App_Store_(iOS)" TargetMode="External"/><Relationship Id="rId42" Type="http://schemas.openxmlformats.org/officeDocument/2006/relationships/hyperlink" Target="https://en.wikipedia.org/wiki/App_Store_(iOS)" TargetMode="External"/><Relationship Id="rId7" Type="http://schemas.openxmlformats.org/officeDocument/2006/relationships/hyperlink" Target="https://en.wikipedia.org/wiki/App_Store_(iOS)" TargetMode="External"/><Relationship Id="rId2" Type="http://schemas.openxmlformats.org/officeDocument/2006/relationships/hyperlink" Target="https://en.wikipedia.org/wiki/App_Store_(iOS)" TargetMode="External"/><Relationship Id="rId16" Type="http://schemas.openxmlformats.org/officeDocument/2006/relationships/hyperlink" Target="https://en.wikipedia.org/wiki/App_Store_(iOS)" TargetMode="External"/><Relationship Id="rId29" Type="http://schemas.openxmlformats.org/officeDocument/2006/relationships/hyperlink" Target="https://en.wikipedia.org/wiki/App_Store_(iOS)" TargetMode="External"/><Relationship Id="rId1" Type="http://schemas.openxmlformats.org/officeDocument/2006/relationships/hyperlink" Target="https://en.wikipedia.org/wiki/App_Store_(iOS)" TargetMode="External"/><Relationship Id="rId6" Type="http://schemas.openxmlformats.org/officeDocument/2006/relationships/hyperlink" Target="https://en.wikipedia.org/wiki/App_Store_(iOS)" TargetMode="External"/><Relationship Id="rId11" Type="http://schemas.openxmlformats.org/officeDocument/2006/relationships/hyperlink" Target="https://en.wikipedia.org/wiki/App_Store_(iOS)" TargetMode="External"/><Relationship Id="rId24" Type="http://schemas.openxmlformats.org/officeDocument/2006/relationships/hyperlink" Target="https://en.wikipedia.org/wiki/App_Store_(iOS)" TargetMode="External"/><Relationship Id="rId32" Type="http://schemas.openxmlformats.org/officeDocument/2006/relationships/hyperlink" Target="https://en.wikipedia.org/wiki/App_Store_(iOS)" TargetMode="External"/><Relationship Id="rId37" Type="http://schemas.openxmlformats.org/officeDocument/2006/relationships/hyperlink" Target="https://en.wikipedia.org/wiki/App_Store_(iOS)" TargetMode="External"/><Relationship Id="rId40" Type="http://schemas.openxmlformats.org/officeDocument/2006/relationships/hyperlink" Target="https://en.wikipedia.org/wiki/App_Store_(iOS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pp_Store_(iOS)" TargetMode="External"/><Relationship Id="rId15" Type="http://schemas.openxmlformats.org/officeDocument/2006/relationships/hyperlink" Target="https://en.wikipedia.org/wiki/App_Store_(iOS)" TargetMode="External"/><Relationship Id="rId23" Type="http://schemas.openxmlformats.org/officeDocument/2006/relationships/hyperlink" Target="https://en.wikipedia.org/wiki/App_Store_(iOS)" TargetMode="External"/><Relationship Id="rId28" Type="http://schemas.openxmlformats.org/officeDocument/2006/relationships/hyperlink" Target="https://en.wikipedia.org/wiki/App_Store_(iOS)" TargetMode="External"/><Relationship Id="rId36" Type="http://schemas.openxmlformats.org/officeDocument/2006/relationships/hyperlink" Target="https://en.wikipedia.org/wiki/App_Store_(iOS)" TargetMode="External"/><Relationship Id="rId10" Type="http://schemas.openxmlformats.org/officeDocument/2006/relationships/hyperlink" Target="https://en.wikipedia.org/wiki/App_Store_(iOS)" TargetMode="External"/><Relationship Id="rId19" Type="http://schemas.openxmlformats.org/officeDocument/2006/relationships/hyperlink" Target="https://en.wikipedia.org/wiki/App_Store_(iOS)" TargetMode="External"/><Relationship Id="rId31" Type="http://schemas.openxmlformats.org/officeDocument/2006/relationships/hyperlink" Target="https://en.wikipedia.org/wiki/App_Store_(iOS)" TargetMode="External"/><Relationship Id="rId44" Type="http://schemas.openxmlformats.org/officeDocument/2006/relationships/hyperlink" Target="https://en.wikipedia.org/wiki/App_Store_(iOS)" TargetMode="External"/><Relationship Id="rId4" Type="http://schemas.openxmlformats.org/officeDocument/2006/relationships/hyperlink" Target="https://en.wikipedia.org/wiki/App_Store_(iOS)" TargetMode="External"/><Relationship Id="rId9" Type="http://schemas.openxmlformats.org/officeDocument/2006/relationships/hyperlink" Target="https://en.wikipedia.org/wiki/App_Store_(iOS)" TargetMode="External"/><Relationship Id="rId14" Type="http://schemas.openxmlformats.org/officeDocument/2006/relationships/hyperlink" Target="https://en.wikipedia.org/wiki/App_Store_(iOS)" TargetMode="External"/><Relationship Id="rId22" Type="http://schemas.openxmlformats.org/officeDocument/2006/relationships/hyperlink" Target="https://en.wikipedia.org/wiki/App_Store_(iOS)" TargetMode="External"/><Relationship Id="rId27" Type="http://schemas.openxmlformats.org/officeDocument/2006/relationships/hyperlink" Target="https://en.wikipedia.org/wiki/App_Store_(iOS)" TargetMode="External"/><Relationship Id="rId30" Type="http://schemas.openxmlformats.org/officeDocument/2006/relationships/hyperlink" Target="https://en.wikipedia.org/wiki/App_Store_(iOS)" TargetMode="External"/><Relationship Id="rId35" Type="http://schemas.openxmlformats.org/officeDocument/2006/relationships/hyperlink" Target="https://en.wikipedia.org/wiki/App_Store_(iOS)" TargetMode="External"/><Relationship Id="rId43" Type="http://schemas.openxmlformats.org/officeDocument/2006/relationships/hyperlink" Target="https://en.wikipedia.org/wiki/App_Store_(iOS)" TargetMode="External"/><Relationship Id="rId8" Type="http://schemas.openxmlformats.org/officeDocument/2006/relationships/hyperlink" Target="https://en.wikipedia.org/wiki/App_Store_(iOS)" TargetMode="External"/><Relationship Id="rId3" Type="http://schemas.openxmlformats.org/officeDocument/2006/relationships/hyperlink" Target="https://en.wikipedia.org/wiki/App_Store_(iOS)" TargetMode="External"/><Relationship Id="rId12" Type="http://schemas.openxmlformats.org/officeDocument/2006/relationships/hyperlink" Target="https://en.wikipedia.org/wiki/App_Store_(iOS)" TargetMode="External"/><Relationship Id="rId17" Type="http://schemas.openxmlformats.org/officeDocument/2006/relationships/hyperlink" Target="https://en.wikipedia.org/wiki/App_Store_(iOS)" TargetMode="External"/><Relationship Id="rId25" Type="http://schemas.openxmlformats.org/officeDocument/2006/relationships/hyperlink" Target="https://en.wikipedia.org/wiki/App_Store_(iOS)" TargetMode="External"/><Relationship Id="rId33" Type="http://schemas.openxmlformats.org/officeDocument/2006/relationships/hyperlink" Target="https://en.wikipedia.org/wiki/App_Store_(iOS)" TargetMode="External"/><Relationship Id="rId38" Type="http://schemas.openxmlformats.org/officeDocument/2006/relationships/hyperlink" Target="https://en.wikipedia.org/wiki/App_Store_(iOS)" TargetMode="External"/><Relationship Id="rId46" Type="http://schemas.openxmlformats.org/officeDocument/2006/relationships/drawing" Target="../drawings/drawing2.xml"/><Relationship Id="rId20" Type="http://schemas.openxmlformats.org/officeDocument/2006/relationships/hyperlink" Target="https://en.wikipedia.org/wiki/App_Store_(iOS)" TargetMode="External"/><Relationship Id="rId41" Type="http://schemas.openxmlformats.org/officeDocument/2006/relationships/hyperlink" Target="https://en.wikipedia.org/wiki/App_Store_(iO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wresearch.org/internet/fact-sheet/mobi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50461/mobile-messenger-app-usage-us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7633-F0F7-451C-9629-5F1D5A29C03B}">
  <dimension ref="A1:X143"/>
  <sheetViews>
    <sheetView topLeftCell="D1" workbookViewId="0">
      <selection activeCell="F4" sqref="F4"/>
    </sheetView>
  </sheetViews>
  <sheetFormatPr defaultRowHeight="14.5" x14ac:dyDescent="0.35"/>
  <cols>
    <col min="3" max="3" width="32.7265625" customWidth="1"/>
    <col min="6" max="6" width="16.90625" bestFit="1" customWidth="1"/>
    <col min="7" max="12" width="8.81640625" bestFit="1" customWidth="1"/>
    <col min="13" max="17" width="9.81640625" bestFit="1" customWidth="1"/>
    <col min="18" max="24" width="10.81640625" bestFit="1" customWidth="1"/>
    <col min="25" max="39" width="8.81640625" bestFit="1" customWidth="1"/>
    <col min="40" max="105" width="9.81640625" bestFit="1" customWidth="1"/>
    <col min="106" max="120" width="10.81640625" bestFit="1" customWidth="1"/>
    <col min="121" max="121" width="10.7265625" bestFit="1" customWidth="1"/>
  </cols>
  <sheetData>
    <row r="1" spans="1:24" x14ac:dyDescent="0.35">
      <c r="A1" t="s">
        <v>117</v>
      </c>
      <c r="B1" t="s">
        <v>118</v>
      </c>
      <c r="C1" t="s">
        <v>116</v>
      </c>
      <c r="D1" t="s">
        <v>115</v>
      </c>
      <c r="E1" t="s">
        <v>119</v>
      </c>
    </row>
    <row r="2" spans="1:24" x14ac:dyDescent="0.35">
      <c r="A2">
        <v>2008</v>
      </c>
      <c r="B2" t="s">
        <v>114</v>
      </c>
      <c r="C2">
        <v>100000000</v>
      </c>
      <c r="F2" s="16"/>
      <c r="G2" s="16">
        <v>2002</v>
      </c>
      <c r="H2" s="16">
        <v>2003</v>
      </c>
      <c r="I2" s="16">
        <v>2004</v>
      </c>
      <c r="J2" s="16">
        <v>2005</v>
      </c>
      <c r="K2" s="16">
        <v>2006</v>
      </c>
      <c r="L2" s="16">
        <v>2007</v>
      </c>
      <c r="M2" s="16">
        <v>2008</v>
      </c>
      <c r="N2" s="16">
        <v>2009</v>
      </c>
      <c r="O2" s="16">
        <v>2010</v>
      </c>
      <c r="P2" s="16">
        <v>2011</v>
      </c>
      <c r="Q2" s="16">
        <v>2012</v>
      </c>
      <c r="R2" s="16">
        <v>2013</v>
      </c>
      <c r="S2" s="16">
        <v>2014</v>
      </c>
      <c r="T2" s="16">
        <v>2015</v>
      </c>
      <c r="U2" s="16">
        <v>2016</v>
      </c>
      <c r="V2" s="16">
        <v>2017</v>
      </c>
      <c r="W2" s="16">
        <v>2018</v>
      </c>
      <c r="X2" s="16">
        <v>2019</v>
      </c>
    </row>
    <row r="3" spans="1:24" x14ac:dyDescent="0.35">
      <c r="A3">
        <v>2009</v>
      </c>
      <c r="B3" t="s">
        <v>114</v>
      </c>
      <c r="C3">
        <v>276000000</v>
      </c>
      <c r="F3" s="16" t="s">
        <v>114</v>
      </c>
      <c r="M3">
        <v>100000000</v>
      </c>
      <c r="N3">
        <v>276000000</v>
      </c>
      <c r="O3">
        <v>517750000</v>
      </c>
      <c r="P3">
        <v>766000000</v>
      </c>
      <c r="Q3">
        <v>979750000</v>
      </c>
      <c r="R3">
        <v>1170500000</v>
      </c>
      <c r="S3">
        <v>1334000000</v>
      </c>
      <c r="T3">
        <v>1516750000</v>
      </c>
      <c r="U3">
        <v>1753500000</v>
      </c>
      <c r="V3">
        <v>2035750000</v>
      </c>
      <c r="W3">
        <v>2255250000</v>
      </c>
      <c r="X3">
        <v>2375000000</v>
      </c>
    </row>
    <row r="4" spans="1:24" x14ac:dyDescent="0.35">
      <c r="A4">
        <v>2010</v>
      </c>
      <c r="B4" t="s">
        <v>114</v>
      </c>
      <c r="C4">
        <v>517750000</v>
      </c>
      <c r="F4" s="16" t="s">
        <v>113</v>
      </c>
      <c r="I4">
        <v>3675135</v>
      </c>
      <c r="J4">
        <v>7399354</v>
      </c>
      <c r="K4">
        <v>14949270</v>
      </c>
      <c r="L4">
        <v>29299875</v>
      </c>
      <c r="M4">
        <v>30000000</v>
      </c>
      <c r="N4">
        <v>41834525</v>
      </c>
      <c r="O4">
        <v>54708063</v>
      </c>
      <c r="P4">
        <v>66954600</v>
      </c>
      <c r="Q4">
        <v>79664888</v>
      </c>
      <c r="R4">
        <v>80000000</v>
      </c>
    </row>
    <row r="5" spans="1:24" x14ac:dyDescent="0.35">
      <c r="A5">
        <v>2011</v>
      </c>
      <c r="B5" t="s">
        <v>114</v>
      </c>
      <c r="C5">
        <v>766000000</v>
      </c>
      <c r="F5" s="16" t="s">
        <v>112</v>
      </c>
      <c r="G5">
        <v>3000000</v>
      </c>
      <c r="H5">
        <v>4470000</v>
      </c>
      <c r="I5">
        <v>5970054</v>
      </c>
      <c r="J5">
        <v>7459742</v>
      </c>
      <c r="K5">
        <v>8989854</v>
      </c>
      <c r="L5">
        <v>24253200</v>
      </c>
      <c r="M5">
        <v>51008911</v>
      </c>
      <c r="N5">
        <v>28804331</v>
      </c>
    </row>
    <row r="6" spans="1:24" x14ac:dyDescent="0.35">
      <c r="A6">
        <v>2012</v>
      </c>
      <c r="B6" t="s">
        <v>114</v>
      </c>
      <c r="C6">
        <v>979750000</v>
      </c>
      <c r="F6" s="16" t="s">
        <v>111</v>
      </c>
      <c r="O6">
        <v>166029650</v>
      </c>
      <c r="P6">
        <v>170000000</v>
      </c>
      <c r="Q6">
        <v>170000000</v>
      </c>
      <c r="R6">
        <v>170000000</v>
      </c>
      <c r="S6">
        <v>170000000</v>
      </c>
      <c r="T6">
        <v>170000000</v>
      </c>
    </row>
    <row r="7" spans="1:24" x14ac:dyDescent="0.35">
      <c r="A7">
        <v>2013</v>
      </c>
      <c r="B7" t="s">
        <v>114</v>
      </c>
      <c r="C7">
        <v>1170500000</v>
      </c>
      <c r="F7" s="16" t="s">
        <v>110</v>
      </c>
      <c r="Q7">
        <v>107319100</v>
      </c>
      <c r="R7">
        <v>205654700</v>
      </c>
      <c r="S7">
        <v>254859015</v>
      </c>
      <c r="T7">
        <v>298950015</v>
      </c>
      <c r="U7">
        <v>398648000</v>
      </c>
      <c r="V7">
        <v>495657000</v>
      </c>
      <c r="W7">
        <v>430000000</v>
      </c>
    </row>
    <row r="8" spans="1:24" x14ac:dyDescent="0.35">
      <c r="A8">
        <v>2014</v>
      </c>
      <c r="B8" t="s">
        <v>114</v>
      </c>
      <c r="C8">
        <v>1334000000</v>
      </c>
      <c r="F8" s="16" t="s">
        <v>179</v>
      </c>
      <c r="X8">
        <f>'2019 US Mobile Msngr'!D9</f>
        <v>17460000</v>
      </c>
    </row>
    <row r="9" spans="1:24" x14ac:dyDescent="0.35">
      <c r="A9">
        <v>2015</v>
      </c>
      <c r="B9" t="s">
        <v>114</v>
      </c>
      <c r="C9">
        <v>1516750000</v>
      </c>
      <c r="F9" s="16" t="s">
        <v>109</v>
      </c>
      <c r="J9">
        <v>9731610</v>
      </c>
      <c r="K9">
        <v>19932360</v>
      </c>
      <c r="L9">
        <v>29533250</v>
      </c>
      <c r="M9">
        <v>55045618</v>
      </c>
      <c r="N9">
        <v>57893524</v>
      </c>
      <c r="O9">
        <v>59953290</v>
      </c>
      <c r="P9">
        <v>46610848</v>
      </c>
    </row>
    <row r="10" spans="1:24" x14ac:dyDescent="0.35">
      <c r="A10">
        <v>2016</v>
      </c>
      <c r="B10" t="s">
        <v>114</v>
      </c>
      <c r="C10">
        <v>1753500000</v>
      </c>
      <c r="F10" s="16" t="s">
        <v>108</v>
      </c>
      <c r="R10">
        <v>117500000</v>
      </c>
      <c r="S10">
        <v>250000000</v>
      </c>
      <c r="T10">
        <v>400000000</v>
      </c>
      <c r="U10">
        <v>550000000</v>
      </c>
      <c r="V10">
        <v>750000000</v>
      </c>
      <c r="W10">
        <v>1000000000</v>
      </c>
    </row>
    <row r="11" spans="1:24" x14ac:dyDescent="0.35">
      <c r="A11">
        <v>2017</v>
      </c>
      <c r="B11" t="s">
        <v>114</v>
      </c>
      <c r="C11">
        <v>2035750000</v>
      </c>
      <c r="F11" s="16" t="s">
        <v>107</v>
      </c>
      <c r="I11">
        <v>980036</v>
      </c>
      <c r="J11">
        <v>19490059</v>
      </c>
      <c r="K11">
        <v>54763260</v>
      </c>
      <c r="L11">
        <v>69299875</v>
      </c>
      <c r="M11">
        <v>72408233</v>
      </c>
      <c r="N11">
        <v>70133095</v>
      </c>
      <c r="O11">
        <v>68046710</v>
      </c>
      <c r="P11">
        <v>46003536</v>
      </c>
    </row>
    <row r="12" spans="1:24" x14ac:dyDescent="0.35">
      <c r="A12">
        <v>2018</v>
      </c>
      <c r="B12" t="s">
        <v>114</v>
      </c>
      <c r="C12">
        <v>2255250000</v>
      </c>
      <c r="F12" s="16" t="s">
        <v>106</v>
      </c>
      <c r="I12">
        <v>4900180</v>
      </c>
      <c r="J12">
        <v>9865805</v>
      </c>
      <c r="K12">
        <v>14966180</v>
      </c>
      <c r="L12">
        <v>26916562</v>
      </c>
      <c r="M12">
        <v>44357628</v>
      </c>
      <c r="N12">
        <v>47366905</v>
      </c>
      <c r="O12">
        <v>49941613</v>
      </c>
      <c r="P12">
        <v>47609080</v>
      </c>
      <c r="Q12">
        <v>45067022</v>
      </c>
    </row>
    <row r="13" spans="1:24" x14ac:dyDescent="0.35">
      <c r="A13">
        <v>2019</v>
      </c>
      <c r="B13" t="s">
        <v>114</v>
      </c>
      <c r="C13">
        <v>2375000000</v>
      </c>
      <c r="F13" s="16" t="s">
        <v>105</v>
      </c>
      <c r="U13">
        <v>143250000</v>
      </c>
      <c r="V13">
        <v>195000000</v>
      </c>
      <c r="W13">
        <v>246500000</v>
      </c>
      <c r="X13">
        <v>291000000</v>
      </c>
    </row>
    <row r="14" spans="1:24" x14ac:dyDescent="0.35">
      <c r="A14">
        <v>2004</v>
      </c>
      <c r="B14" t="s">
        <v>113</v>
      </c>
      <c r="C14">
        <v>3675135</v>
      </c>
      <c r="F14" s="16" t="s">
        <v>104</v>
      </c>
      <c r="K14">
        <v>248309</v>
      </c>
      <c r="L14">
        <v>488331</v>
      </c>
      <c r="M14">
        <v>1944940</v>
      </c>
      <c r="N14">
        <v>3893524</v>
      </c>
      <c r="O14">
        <v>135786956</v>
      </c>
      <c r="P14">
        <v>163346676</v>
      </c>
      <c r="Q14">
        <v>238972480</v>
      </c>
      <c r="R14">
        <v>297394200</v>
      </c>
      <c r="S14">
        <v>355000000</v>
      </c>
    </row>
    <row r="15" spans="1:24" x14ac:dyDescent="0.35">
      <c r="A15">
        <v>2005</v>
      </c>
      <c r="B15" t="s">
        <v>113</v>
      </c>
      <c r="C15">
        <v>7399354</v>
      </c>
      <c r="F15" s="16" t="s">
        <v>140</v>
      </c>
      <c r="U15">
        <v>238648000</v>
      </c>
      <c r="W15">
        <f>'2019 US Mobile Msngr'!D7</f>
        <v>45980000</v>
      </c>
    </row>
    <row r="16" spans="1:24" x14ac:dyDescent="0.35">
      <c r="A16">
        <v>2006</v>
      </c>
      <c r="B16" t="s">
        <v>113</v>
      </c>
      <c r="C16">
        <v>14949270</v>
      </c>
      <c r="F16" s="16" t="s">
        <v>102</v>
      </c>
      <c r="V16">
        <v>239142500</v>
      </c>
      <c r="W16">
        <v>500000000</v>
      </c>
    </row>
    <row r="17" spans="1:24" x14ac:dyDescent="0.35">
      <c r="A17">
        <v>2007</v>
      </c>
      <c r="B17" t="s">
        <v>113</v>
      </c>
      <c r="C17">
        <v>29299875</v>
      </c>
      <c r="F17" s="16" t="s">
        <v>101</v>
      </c>
      <c r="Q17">
        <v>146890156</v>
      </c>
      <c r="R17">
        <v>293482050</v>
      </c>
      <c r="S17">
        <v>388721163</v>
      </c>
      <c r="T17">
        <v>475923363</v>
      </c>
      <c r="U17">
        <v>565796720</v>
      </c>
      <c r="V17">
        <v>593783960</v>
      </c>
      <c r="W17">
        <v>624000000</v>
      </c>
    </row>
    <row r="18" spans="1:24" x14ac:dyDescent="0.35">
      <c r="A18">
        <v>2008</v>
      </c>
      <c r="B18" t="s">
        <v>113</v>
      </c>
      <c r="C18">
        <v>30000000</v>
      </c>
      <c r="F18" s="16" t="s">
        <v>100</v>
      </c>
      <c r="P18">
        <v>92750000</v>
      </c>
      <c r="Q18">
        <v>160250000</v>
      </c>
      <c r="R18">
        <v>223675000</v>
      </c>
      <c r="S18">
        <v>223675000</v>
      </c>
      <c r="T18">
        <v>304500000</v>
      </c>
      <c r="U18">
        <v>314500000</v>
      </c>
      <c r="V18">
        <v>328250000</v>
      </c>
      <c r="W18">
        <v>329500000</v>
      </c>
      <c r="X18">
        <v>330000000</v>
      </c>
    </row>
    <row r="19" spans="1:24" x14ac:dyDescent="0.35">
      <c r="A19">
        <v>2009</v>
      </c>
      <c r="B19" t="s">
        <v>113</v>
      </c>
      <c r="C19">
        <v>41834525</v>
      </c>
      <c r="F19" s="16" t="s">
        <v>99</v>
      </c>
      <c r="P19">
        <v>47818400</v>
      </c>
      <c r="Q19">
        <v>118123370</v>
      </c>
      <c r="R19">
        <v>196523760</v>
      </c>
      <c r="S19">
        <v>444232415</v>
      </c>
      <c r="T19">
        <v>660843407</v>
      </c>
      <c r="U19">
        <v>847512320</v>
      </c>
      <c r="V19">
        <v>921742750</v>
      </c>
      <c r="W19">
        <v>1000000000</v>
      </c>
    </row>
    <row r="20" spans="1:24" x14ac:dyDescent="0.35">
      <c r="A20">
        <v>2010</v>
      </c>
      <c r="B20" t="s">
        <v>113</v>
      </c>
      <c r="C20">
        <v>54708063</v>
      </c>
      <c r="F20" s="16" t="s">
        <v>98</v>
      </c>
      <c r="O20">
        <v>19532900</v>
      </c>
      <c r="P20">
        <v>48691040</v>
      </c>
      <c r="Q20">
        <v>79195730</v>
      </c>
      <c r="R20">
        <v>118261880</v>
      </c>
      <c r="S20">
        <v>154890345</v>
      </c>
      <c r="T20">
        <v>208716685</v>
      </c>
      <c r="U20">
        <v>281026560</v>
      </c>
      <c r="V20">
        <v>357569030</v>
      </c>
      <c r="W20">
        <v>431000000</v>
      </c>
    </row>
    <row r="21" spans="1:24" x14ac:dyDescent="0.35">
      <c r="A21">
        <v>2011</v>
      </c>
      <c r="B21" t="s">
        <v>113</v>
      </c>
      <c r="C21">
        <v>66954600</v>
      </c>
      <c r="F21" s="16" t="s">
        <v>141</v>
      </c>
      <c r="R21">
        <v>300000000</v>
      </c>
      <c r="S21">
        <v>498750000</v>
      </c>
      <c r="T21">
        <v>800000000</v>
      </c>
      <c r="U21">
        <v>1000000000</v>
      </c>
      <c r="V21">
        <v>1333333333</v>
      </c>
      <c r="X21">
        <f>'2019 US Mobile Msngr'!D6</f>
        <v>106400000</v>
      </c>
    </row>
    <row r="22" spans="1:24" x14ac:dyDescent="0.35">
      <c r="A22">
        <v>2012</v>
      </c>
      <c r="B22" t="s">
        <v>113</v>
      </c>
      <c r="C22">
        <v>79664888</v>
      </c>
      <c r="F22" s="16" t="s">
        <v>96</v>
      </c>
      <c r="J22">
        <v>1946322</v>
      </c>
      <c r="K22">
        <v>19878248</v>
      </c>
      <c r="L22">
        <v>143932250</v>
      </c>
      <c r="M22">
        <v>294493950</v>
      </c>
      <c r="N22">
        <v>413611440</v>
      </c>
      <c r="O22">
        <v>480551990</v>
      </c>
      <c r="P22">
        <v>642669824</v>
      </c>
      <c r="Q22">
        <v>844638200</v>
      </c>
      <c r="R22">
        <v>1065223075</v>
      </c>
      <c r="S22">
        <v>1249451725</v>
      </c>
      <c r="T22">
        <v>1328133360</v>
      </c>
      <c r="U22">
        <v>1399053600</v>
      </c>
      <c r="V22">
        <v>1495657000</v>
      </c>
      <c r="W22">
        <v>1900000000</v>
      </c>
    </row>
    <row r="23" spans="1:24" x14ac:dyDescent="0.35">
      <c r="A23">
        <v>2013</v>
      </c>
      <c r="B23" t="s">
        <v>113</v>
      </c>
      <c r="C23">
        <v>80000000</v>
      </c>
    </row>
    <row r="24" spans="1:24" x14ac:dyDescent="0.35">
      <c r="A24">
        <v>2002</v>
      </c>
      <c r="B24" t="s">
        <v>112</v>
      </c>
      <c r="C24">
        <v>3000000</v>
      </c>
    </row>
    <row r="25" spans="1:24" x14ac:dyDescent="0.35">
      <c r="A25">
        <v>2003</v>
      </c>
      <c r="B25" t="s">
        <v>112</v>
      </c>
      <c r="C25">
        <v>4470000</v>
      </c>
      <c r="F25" s="16" t="s">
        <v>142</v>
      </c>
    </row>
    <row r="26" spans="1:24" x14ac:dyDescent="0.35">
      <c r="A26">
        <v>2004</v>
      </c>
      <c r="B26" t="s">
        <v>112</v>
      </c>
      <c r="C26">
        <v>5970054</v>
      </c>
    </row>
    <row r="27" spans="1:24" x14ac:dyDescent="0.35">
      <c r="A27">
        <v>2005</v>
      </c>
      <c r="B27" t="s">
        <v>112</v>
      </c>
      <c r="C27">
        <v>7459742</v>
      </c>
    </row>
    <row r="28" spans="1:24" x14ac:dyDescent="0.35">
      <c r="A28">
        <v>2006</v>
      </c>
      <c r="B28" t="s">
        <v>112</v>
      </c>
      <c r="C28">
        <v>8989854</v>
      </c>
    </row>
    <row r="29" spans="1:24" x14ac:dyDescent="0.35">
      <c r="A29">
        <v>2007</v>
      </c>
      <c r="B29" t="s">
        <v>112</v>
      </c>
      <c r="C29">
        <v>24253200</v>
      </c>
    </row>
    <row r="30" spans="1:24" x14ac:dyDescent="0.35">
      <c r="A30">
        <v>2008</v>
      </c>
      <c r="B30" t="s">
        <v>112</v>
      </c>
      <c r="C30">
        <v>51008911</v>
      </c>
    </row>
    <row r="31" spans="1:24" x14ac:dyDescent="0.35">
      <c r="A31">
        <v>2009</v>
      </c>
      <c r="B31" t="s">
        <v>112</v>
      </c>
      <c r="C31">
        <v>28804331</v>
      </c>
    </row>
    <row r="32" spans="1:24" x14ac:dyDescent="0.35">
      <c r="A32">
        <v>2010</v>
      </c>
      <c r="B32" t="s">
        <v>111</v>
      </c>
      <c r="C32">
        <v>166029650</v>
      </c>
    </row>
    <row r="33" spans="1:3" x14ac:dyDescent="0.35">
      <c r="A33">
        <v>2011</v>
      </c>
      <c r="B33" t="s">
        <v>111</v>
      </c>
      <c r="C33">
        <v>170000000</v>
      </c>
    </row>
    <row r="34" spans="1:3" x14ac:dyDescent="0.35">
      <c r="A34">
        <v>2012</v>
      </c>
      <c r="B34" t="s">
        <v>111</v>
      </c>
      <c r="C34">
        <v>170000000</v>
      </c>
    </row>
    <row r="35" spans="1:3" x14ac:dyDescent="0.35">
      <c r="A35">
        <v>2013</v>
      </c>
      <c r="B35" t="s">
        <v>111</v>
      </c>
      <c r="C35">
        <v>170000000</v>
      </c>
    </row>
    <row r="36" spans="1:3" x14ac:dyDescent="0.35">
      <c r="A36">
        <v>2014</v>
      </c>
      <c r="B36" t="s">
        <v>111</v>
      </c>
      <c r="C36">
        <v>170000000</v>
      </c>
    </row>
    <row r="37" spans="1:3" x14ac:dyDescent="0.35">
      <c r="A37">
        <v>2015</v>
      </c>
      <c r="B37" t="s">
        <v>111</v>
      </c>
      <c r="C37">
        <v>170000000</v>
      </c>
    </row>
    <row r="38" spans="1:3" x14ac:dyDescent="0.35">
      <c r="A38">
        <v>2012</v>
      </c>
      <c r="B38" t="s">
        <v>110</v>
      </c>
      <c r="C38">
        <v>107319100</v>
      </c>
    </row>
    <row r="39" spans="1:3" x14ac:dyDescent="0.35">
      <c r="A39">
        <v>2013</v>
      </c>
      <c r="B39" t="s">
        <v>110</v>
      </c>
      <c r="C39">
        <v>205654700</v>
      </c>
    </row>
    <row r="40" spans="1:3" x14ac:dyDescent="0.35">
      <c r="A40">
        <v>2014</v>
      </c>
      <c r="B40" t="s">
        <v>110</v>
      </c>
      <c r="C40">
        <v>254859015</v>
      </c>
    </row>
    <row r="41" spans="1:3" x14ac:dyDescent="0.35">
      <c r="A41">
        <v>2015</v>
      </c>
      <c r="B41" t="s">
        <v>110</v>
      </c>
      <c r="C41">
        <v>298950015</v>
      </c>
    </row>
    <row r="42" spans="1:3" x14ac:dyDescent="0.35">
      <c r="A42">
        <v>2016</v>
      </c>
      <c r="B42" t="s">
        <v>110</v>
      </c>
      <c r="C42">
        <v>398648000</v>
      </c>
    </row>
    <row r="43" spans="1:3" x14ac:dyDescent="0.35">
      <c r="A43">
        <v>2017</v>
      </c>
      <c r="B43" t="s">
        <v>110</v>
      </c>
      <c r="C43">
        <v>495657000</v>
      </c>
    </row>
    <row r="44" spans="1:3" x14ac:dyDescent="0.35">
      <c r="A44">
        <v>2018</v>
      </c>
      <c r="B44" t="s">
        <v>110</v>
      </c>
      <c r="C44">
        <v>430000000</v>
      </c>
    </row>
    <row r="45" spans="1:3" x14ac:dyDescent="0.35">
      <c r="A45">
        <v>2005</v>
      </c>
      <c r="B45" t="s">
        <v>109</v>
      </c>
      <c r="C45">
        <v>9731610</v>
      </c>
    </row>
    <row r="46" spans="1:3" x14ac:dyDescent="0.35">
      <c r="A46">
        <v>2006</v>
      </c>
      <c r="B46" t="s">
        <v>109</v>
      </c>
      <c r="C46">
        <v>19932360</v>
      </c>
    </row>
    <row r="47" spans="1:3" x14ac:dyDescent="0.35">
      <c r="A47">
        <v>2007</v>
      </c>
      <c r="B47" t="s">
        <v>109</v>
      </c>
      <c r="C47">
        <v>29533250</v>
      </c>
    </row>
    <row r="48" spans="1:3" x14ac:dyDescent="0.35">
      <c r="A48">
        <v>2008</v>
      </c>
      <c r="B48" t="s">
        <v>109</v>
      </c>
      <c r="C48">
        <v>55045618</v>
      </c>
    </row>
    <row r="49" spans="1:3" x14ac:dyDescent="0.35">
      <c r="A49">
        <v>2009</v>
      </c>
      <c r="B49" t="s">
        <v>109</v>
      </c>
      <c r="C49">
        <v>57893524</v>
      </c>
    </row>
    <row r="50" spans="1:3" x14ac:dyDescent="0.35">
      <c r="A50">
        <v>2010</v>
      </c>
      <c r="B50" t="s">
        <v>109</v>
      </c>
      <c r="C50">
        <v>59953290</v>
      </c>
    </row>
    <row r="51" spans="1:3" x14ac:dyDescent="0.35">
      <c r="A51">
        <v>2011</v>
      </c>
      <c r="B51" t="s">
        <v>109</v>
      </c>
      <c r="C51">
        <v>46610848</v>
      </c>
    </row>
    <row r="52" spans="1:3" x14ac:dyDescent="0.35">
      <c r="A52">
        <v>2013</v>
      </c>
      <c r="B52" t="s">
        <v>108</v>
      </c>
      <c r="C52">
        <v>117500000</v>
      </c>
    </row>
    <row r="53" spans="1:3" x14ac:dyDescent="0.35">
      <c r="A53">
        <v>2014</v>
      </c>
      <c r="B53" t="s">
        <v>108</v>
      </c>
      <c r="C53">
        <v>250000000</v>
      </c>
    </row>
    <row r="54" spans="1:3" x14ac:dyDescent="0.35">
      <c r="A54">
        <v>2015</v>
      </c>
      <c r="B54" t="s">
        <v>108</v>
      </c>
      <c r="C54">
        <v>400000000</v>
      </c>
    </row>
    <row r="55" spans="1:3" x14ac:dyDescent="0.35">
      <c r="A55">
        <v>2016</v>
      </c>
      <c r="B55" t="s">
        <v>108</v>
      </c>
      <c r="C55">
        <v>550000000</v>
      </c>
    </row>
    <row r="56" spans="1:3" x14ac:dyDescent="0.35">
      <c r="A56">
        <v>2017</v>
      </c>
      <c r="B56" t="s">
        <v>108</v>
      </c>
      <c r="C56">
        <v>750000000</v>
      </c>
    </row>
    <row r="57" spans="1:3" x14ac:dyDescent="0.35">
      <c r="A57">
        <v>2018</v>
      </c>
      <c r="B57" t="s">
        <v>108</v>
      </c>
      <c r="C57">
        <v>1000000000</v>
      </c>
    </row>
    <row r="58" spans="1:3" x14ac:dyDescent="0.35">
      <c r="A58">
        <v>2004</v>
      </c>
      <c r="B58" t="s">
        <v>107</v>
      </c>
      <c r="C58">
        <v>980036</v>
      </c>
    </row>
    <row r="59" spans="1:3" x14ac:dyDescent="0.35">
      <c r="A59">
        <v>2005</v>
      </c>
      <c r="B59" t="s">
        <v>107</v>
      </c>
      <c r="C59">
        <v>19490059</v>
      </c>
    </row>
    <row r="60" spans="1:3" x14ac:dyDescent="0.35">
      <c r="A60">
        <v>2006</v>
      </c>
      <c r="B60" t="s">
        <v>107</v>
      </c>
      <c r="C60">
        <v>54763260</v>
      </c>
    </row>
    <row r="61" spans="1:3" x14ac:dyDescent="0.35">
      <c r="A61">
        <v>2007</v>
      </c>
      <c r="B61" t="s">
        <v>107</v>
      </c>
      <c r="C61">
        <v>69299875</v>
      </c>
    </row>
    <row r="62" spans="1:3" x14ac:dyDescent="0.35">
      <c r="A62">
        <v>2008</v>
      </c>
      <c r="B62" t="s">
        <v>107</v>
      </c>
      <c r="C62">
        <v>72408233</v>
      </c>
    </row>
    <row r="63" spans="1:3" x14ac:dyDescent="0.35">
      <c r="A63">
        <v>2009</v>
      </c>
      <c r="B63" t="s">
        <v>107</v>
      </c>
      <c r="C63">
        <v>70133095</v>
      </c>
    </row>
    <row r="64" spans="1:3" x14ac:dyDescent="0.35">
      <c r="A64">
        <v>2010</v>
      </c>
      <c r="B64" t="s">
        <v>107</v>
      </c>
      <c r="C64">
        <v>68046710</v>
      </c>
    </row>
    <row r="65" spans="1:3" x14ac:dyDescent="0.35">
      <c r="A65">
        <v>2011</v>
      </c>
      <c r="B65" t="s">
        <v>107</v>
      </c>
      <c r="C65">
        <v>46003536</v>
      </c>
    </row>
    <row r="66" spans="1:3" x14ac:dyDescent="0.35">
      <c r="A66">
        <v>2004</v>
      </c>
      <c r="B66" t="s">
        <v>106</v>
      </c>
      <c r="C66">
        <v>4900180</v>
      </c>
    </row>
    <row r="67" spans="1:3" x14ac:dyDescent="0.35">
      <c r="A67">
        <v>2005</v>
      </c>
      <c r="B67" t="s">
        <v>106</v>
      </c>
      <c r="C67">
        <v>9865805</v>
      </c>
    </row>
    <row r="68" spans="1:3" x14ac:dyDescent="0.35">
      <c r="A68">
        <v>2006</v>
      </c>
      <c r="B68" t="s">
        <v>106</v>
      </c>
      <c r="C68">
        <v>14966180</v>
      </c>
    </row>
    <row r="69" spans="1:3" x14ac:dyDescent="0.35">
      <c r="A69">
        <v>2007</v>
      </c>
      <c r="B69" t="s">
        <v>106</v>
      </c>
      <c r="C69">
        <v>26916562</v>
      </c>
    </row>
    <row r="70" spans="1:3" x14ac:dyDescent="0.35">
      <c r="A70">
        <v>2008</v>
      </c>
      <c r="B70" t="s">
        <v>106</v>
      </c>
      <c r="C70">
        <v>44357628</v>
      </c>
    </row>
    <row r="71" spans="1:3" x14ac:dyDescent="0.35">
      <c r="A71">
        <v>2009</v>
      </c>
      <c r="B71" t="s">
        <v>106</v>
      </c>
      <c r="C71">
        <v>47366905</v>
      </c>
    </row>
    <row r="72" spans="1:3" x14ac:dyDescent="0.35">
      <c r="A72">
        <v>2010</v>
      </c>
      <c r="B72" t="s">
        <v>106</v>
      </c>
      <c r="C72">
        <v>49941613</v>
      </c>
    </row>
    <row r="73" spans="1:3" x14ac:dyDescent="0.35">
      <c r="A73">
        <v>2011</v>
      </c>
      <c r="B73" t="s">
        <v>106</v>
      </c>
      <c r="C73">
        <v>47609080</v>
      </c>
    </row>
    <row r="74" spans="1:3" x14ac:dyDescent="0.35">
      <c r="A74">
        <v>2012</v>
      </c>
      <c r="B74" t="s">
        <v>106</v>
      </c>
      <c r="C74">
        <v>45067022</v>
      </c>
    </row>
    <row r="75" spans="1:3" x14ac:dyDescent="0.35">
      <c r="A75">
        <v>2016</v>
      </c>
      <c r="B75" t="s">
        <v>105</v>
      </c>
      <c r="C75">
        <v>143250000</v>
      </c>
    </row>
    <row r="76" spans="1:3" x14ac:dyDescent="0.35">
      <c r="A76">
        <v>2017</v>
      </c>
      <c r="B76" t="s">
        <v>105</v>
      </c>
      <c r="C76">
        <v>195000000</v>
      </c>
    </row>
    <row r="77" spans="1:3" x14ac:dyDescent="0.35">
      <c r="A77">
        <v>2018</v>
      </c>
      <c r="B77" t="s">
        <v>105</v>
      </c>
      <c r="C77">
        <v>246500000</v>
      </c>
    </row>
    <row r="78" spans="1:3" x14ac:dyDescent="0.35">
      <c r="A78">
        <v>2019</v>
      </c>
      <c r="B78" t="s">
        <v>105</v>
      </c>
      <c r="C78">
        <v>291000000</v>
      </c>
    </row>
    <row r="79" spans="1:3" x14ac:dyDescent="0.35">
      <c r="A79">
        <v>2006</v>
      </c>
      <c r="B79" t="s">
        <v>104</v>
      </c>
      <c r="C79">
        <v>248309</v>
      </c>
    </row>
    <row r="80" spans="1:3" x14ac:dyDescent="0.35">
      <c r="A80">
        <v>2007</v>
      </c>
      <c r="B80" t="s">
        <v>104</v>
      </c>
      <c r="C80">
        <v>488331</v>
      </c>
    </row>
    <row r="81" spans="1:3" x14ac:dyDescent="0.35">
      <c r="A81">
        <v>2008</v>
      </c>
      <c r="B81" t="s">
        <v>104</v>
      </c>
      <c r="C81">
        <v>1944940</v>
      </c>
    </row>
    <row r="82" spans="1:3" x14ac:dyDescent="0.35">
      <c r="A82">
        <v>2009</v>
      </c>
      <c r="B82" t="s">
        <v>104</v>
      </c>
      <c r="C82">
        <v>3893524</v>
      </c>
    </row>
    <row r="83" spans="1:3" x14ac:dyDescent="0.35">
      <c r="A83">
        <v>2014</v>
      </c>
      <c r="B83" t="s">
        <v>104</v>
      </c>
      <c r="C83">
        <v>135786956</v>
      </c>
    </row>
    <row r="84" spans="1:3" x14ac:dyDescent="0.35">
      <c r="A84">
        <v>2015</v>
      </c>
      <c r="B84" t="s">
        <v>104</v>
      </c>
      <c r="C84">
        <v>163346676</v>
      </c>
    </row>
    <row r="85" spans="1:3" x14ac:dyDescent="0.35">
      <c r="A85">
        <v>2016</v>
      </c>
      <c r="B85" t="s">
        <v>104</v>
      </c>
      <c r="C85">
        <v>238972480</v>
      </c>
    </row>
    <row r="86" spans="1:3" x14ac:dyDescent="0.35">
      <c r="A86">
        <v>2017</v>
      </c>
      <c r="B86" t="s">
        <v>104</v>
      </c>
      <c r="C86">
        <v>297394200</v>
      </c>
    </row>
    <row r="87" spans="1:3" x14ac:dyDescent="0.35">
      <c r="A87">
        <v>2018</v>
      </c>
      <c r="B87" t="s">
        <v>104</v>
      </c>
      <c r="C87">
        <v>355000000</v>
      </c>
    </row>
    <row r="88" spans="1:3" x14ac:dyDescent="0.35">
      <c r="A88">
        <v>2016</v>
      </c>
      <c r="B88" t="s">
        <v>103</v>
      </c>
      <c r="C88">
        <v>238648000</v>
      </c>
    </row>
    <row r="89" spans="1:3" x14ac:dyDescent="0.35">
      <c r="A89">
        <v>2017</v>
      </c>
      <c r="B89" t="s">
        <v>102</v>
      </c>
      <c r="C89">
        <v>239142500</v>
      </c>
    </row>
    <row r="90" spans="1:3" x14ac:dyDescent="0.35">
      <c r="A90">
        <v>2018</v>
      </c>
      <c r="B90" t="s">
        <v>102</v>
      </c>
      <c r="C90">
        <v>500000000</v>
      </c>
    </row>
    <row r="91" spans="1:3" x14ac:dyDescent="0.35">
      <c r="A91">
        <v>2012</v>
      </c>
      <c r="B91" t="s">
        <v>101</v>
      </c>
      <c r="C91">
        <v>146890156</v>
      </c>
    </row>
    <row r="92" spans="1:3" x14ac:dyDescent="0.35">
      <c r="A92">
        <v>2013</v>
      </c>
      <c r="B92" t="s">
        <v>101</v>
      </c>
      <c r="C92">
        <v>293482050</v>
      </c>
    </row>
    <row r="93" spans="1:3" x14ac:dyDescent="0.35">
      <c r="A93">
        <v>2014</v>
      </c>
      <c r="B93" t="s">
        <v>101</v>
      </c>
      <c r="C93">
        <v>388721163</v>
      </c>
    </row>
    <row r="94" spans="1:3" x14ac:dyDescent="0.35">
      <c r="A94">
        <v>2015</v>
      </c>
      <c r="B94" t="s">
        <v>101</v>
      </c>
      <c r="C94">
        <v>475923363</v>
      </c>
    </row>
    <row r="95" spans="1:3" x14ac:dyDescent="0.35">
      <c r="A95">
        <v>2016</v>
      </c>
      <c r="B95" t="s">
        <v>101</v>
      </c>
      <c r="C95">
        <v>565796720</v>
      </c>
    </row>
    <row r="96" spans="1:3" x14ac:dyDescent="0.35">
      <c r="A96">
        <v>2017</v>
      </c>
      <c r="B96" t="s">
        <v>101</v>
      </c>
      <c r="C96">
        <v>593783960</v>
      </c>
    </row>
    <row r="97" spans="1:3" x14ac:dyDescent="0.35">
      <c r="A97">
        <v>2018</v>
      </c>
      <c r="B97" t="s">
        <v>101</v>
      </c>
      <c r="C97">
        <v>624000000</v>
      </c>
    </row>
    <row r="98" spans="1:3" x14ac:dyDescent="0.35">
      <c r="A98">
        <v>2010</v>
      </c>
      <c r="B98" t="s">
        <v>100</v>
      </c>
      <c r="C98">
        <v>43250000</v>
      </c>
    </row>
    <row r="99" spans="1:3" x14ac:dyDescent="0.35">
      <c r="A99">
        <v>2011</v>
      </c>
      <c r="B99" t="s">
        <v>100</v>
      </c>
      <c r="C99">
        <v>92750000</v>
      </c>
    </row>
    <row r="100" spans="1:3" x14ac:dyDescent="0.35">
      <c r="A100">
        <v>2012</v>
      </c>
      <c r="B100" t="s">
        <v>100</v>
      </c>
      <c r="C100">
        <v>160250000</v>
      </c>
    </row>
    <row r="101" spans="1:3" x14ac:dyDescent="0.35">
      <c r="A101">
        <v>2013</v>
      </c>
      <c r="B101" t="s">
        <v>100</v>
      </c>
      <c r="C101">
        <v>223675000</v>
      </c>
    </row>
    <row r="102" spans="1:3" x14ac:dyDescent="0.35">
      <c r="A102">
        <v>2014</v>
      </c>
      <c r="B102" t="s">
        <v>100</v>
      </c>
      <c r="C102">
        <v>223675000</v>
      </c>
    </row>
    <row r="103" spans="1:3" x14ac:dyDescent="0.35">
      <c r="A103">
        <v>2015</v>
      </c>
      <c r="B103" t="s">
        <v>100</v>
      </c>
      <c r="C103">
        <v>304500000</v>
      </c>
    </row>
    <row r="104" spans="1:3" x14ac:dyDescent="0.35">
      <c r="A104">
        <v>2016</v>
      </c>
      <c r="B104" t="s">
        <v>100</v>
      </c>
      <c r="C104">
        <v>314500000</v>
      </c>
    </row>
    <row r="105" spans="1:3" x14ac:dyDescent="0.35">
      <c r="A105">
        <v>2017</v>
      </c>
      <c r="B105" t="s">
        <v>100</v>
      </c>
      <c r="C105">
        <v>328250000</v>
      </c>
    </row>
    <row r="106" spans="1:3" x14ac:dyDescent="0.35">
      <c r="A106">
        <v>2018</v>
      </c>
      <c r="B106" t="s">
        <v>100</v>
      </c>
      <c r="C106">
        <v>329500000</v>
      </c>
    </row>
    <row r="107" spans="1:3" x14ac:dyDescent="0.35">
      <c r="A107">
        <v>2019</v>
      </c>
      <c r="B107" t="s">
        <v>100</v>
      </c>
      <c r="C107">
        <v>330000000</v>
      </c>
    </row>
    <row r="108" spans="1:3" x14ac:dyDescent="0.35">
      <c r="A108">
        <v>2011</v>
      </c>
      <c r="B108" t="s">
        <v>99</v>
      </c>
      <c r="C108">
        <v>47818400</v>
      </c>
    </row>
    <row r="109" spans="1:3" x14ac:dyDescent="0.35">
      <c r="A109">
        <v>2012</v>
      </c>
      <c r="B109" t="s">
        <v>99</v>
      </c>
      <c r="C109">
        <v>118123370</v>
      </c>
    </row>
    <row r="110" spans="1:3" x14ac:dyDescent="0.35">
      <c r="A110">
        <v>2013</v>
      </c>
      <c r="B110" t="s">
        <v>99</v>
      </c>
      <c r="C110">
        <v>196523760</v>
      </c>
    </row>
    <row r="111" spans="1:3" x14ac:dyDescent="0.35">
      <c r="A111">
        <v>2014</v>
      </c>
      <c r="B111" t="s">
        <v>99</v>
      </c>
      <c r="C111">
        <v>444232415</v>
      </c>
    </row>
    <row r="112" spans="1:3" x14ac:dyDescent="0.35">
      <c r="A112">
        <v>2015</v>
      </c>
      <c r="B112" t="s">
        <v>99</v>
      </c>
      <c r="C112">
        <v>660843407</v>
      </c>
    </row>
    <row r="113" spans="1:3" x14ac:dyDescent="0.35">
      <c r="A113">
        <v>2016</v>
      </c>
      <c r="B113" t="s">
        <v>99</v>
      </c>
      <c r="C113">
        <v>847512320</v>
      </c>
    </row>
    <row r="114" spans="1:3" x14ac:dyDescent="0.35">
      <c r="A114">
        <v>2017</v>
      </c>
      <c r="B114" t="s">
        <v>99</v>
      </c>
      <c r="C114">
        <v>921742750</v>
      </c>
    </row>
    <row r="115" spans="1:3" x14ac:dyDescent="0.35">
      <c r="A115">
        <v>2018</v>
      </c>
      <c r="B115" t="s">
        <v>99</v>
      </c>
      <c r="C115">
        <v>1000000000</v>
      </c>
    </row>
    <row r="116" spans="1:3" x14ac:dyDescent="0.35">
      <c r="A116">
        <v>2010</v>
      </c>
      <c r="B116" t="s">
        <v>98</v>
      </c>
      <c r="C116">
        <v>19532900</v>
      </c>
    </row>
    <row r="117" spans="1:3" x14ac:dyDescent="0.35">
      <c r="A117">
        <v>2011</v>
      </c>
      <c r="B117" t="s">
        <v>98</v>
      </c>
      <c r="C117">
        <v>48691040</v>
      </c>
    </row>
    <row r="118" spans="1:3" x14ac:dyDescent="0.35">
      <c r="A118">
        <v>2012</v>
      </c>
      <c r="B118" t="s">
        <v>98</v>
      </c>
      <c r="C118">
        <v>79195730</v>
      </c>
    </row>
    <row r="119" spans="1:3" x14ac:dyDescent="0.35">
      <c r="A119">
        <v>2013</v>
      </c>
      <c r="B119" t="s">
        <v>98</v>
      </c>
      <c r="C119">
        <v>118261880</v>
      </c>
    </row>
    <row r="120" spans="1:3" x14ac:dyDescent="0.35">
      <c r="A120">
        <v>2014</v>
      </c>
      <c r="B120" t="s">
        <v>98</v>
      </c>
      <c r="C120">
        <v>154890345</v>
      </c>
    </row>
    <row r="121" spans="1:3" x14ac:dyDescent="0.35">
      <c r="A121">
        <v>2015</v>
      </c>
      <c r="B121" t="s">
        <v>98</v>
      </c>
      <c r="C121">
        <v>208716685</v>
      </c>
    </row>
    <row r="122" spans="1:3" x14ac:dyDescent="0.35">
      <c r="A122">
        <v>2016</v>
      </c>
      <c r="B122" t="s">
        <v>98</v>
      </c>
      <c r="C122">
        <v>281026560</v>
      </c>
    </row>
    <row r="123" spans="1:3" x14ac:dyDescent="0.35">
      <c r="A123">
        <v>2017</v>
      </c>
      <c r="B123" t="s">
        <v>98</v>
      </c>
      <c r="C123">
        <v>357569030</v>
      </c>
    </row>
    <row r="124" spans="1:3" x14ac:dyDescent="0.35">
      <c r="A124">
        <v>2018</v>
      </c>
      <c r="B124" t="s">
        <v>98</v>
      </c>
      <c r="C124">
        <v>431000000</v>
      </c>
    </row>
    <row r="125" spans="1:3" x14ac:dyDescent="0.35">
      <c r="A125">
        <v>2013</v>
      </c>
      <c r="B125" t="s">
        <v>97</v>
      </c>
      <c r="C125">
        <v>300000000</v>
      </c>
    </row>
    <row r="126" spans="1:3" x14ac:dyDescent="0.35">
      <c r="A126">
        <v>2014</v>
      </c>
      <c r="B126" t="s">
        <v>97</v>
      </c>
      <c r="C126">
        <v>498750000</v>
      </c>
    </row>
    <row r="127" spans="1:3" x14ac:dyDescent="0.35">
      <c r="A127">
        <v>2015</v>
      </c>
      <c r="B127" t="s">
        <v>97</v>
      </c>
      <c r="C127">
        <v>800000000</v>
      </c>
    </row>
    <row r="128" spans="1:3" x14ac:dyDescent="0.35">
      <c r="A128">
        <v>2016</v>
      </c>
      <c r="B128" t="s">
        <v>97</v>
      </c>
      <c r="C128">
        <v>1000000000</v>
      </c>
    </row>
    <row r="129" spans="1:3" x14ac:dyDescent="0.35">
      <c r="A129">
        <v>2017</v>
      </c>
      <c r="B129" t="s">
        <v>97</v>
      </c>
      <c r="C129">
        <v>1333333333</v>
      </c>
    </row>
    <row r="130" spans="1:3" x14ac:dyDescent="0.35">
      <c r="A130">
        <v>2005</v>
      </c>
      <c r="B130" t="s">
        <v>96</v>
      </c>
      <c r="C130">
        <v>1946322</v>
      </c>
    </row>
    <row r="131" spans="1:3" x14ac:dyDescent="0.35">
      <c r="A131">
        <v>2006</v>
      </c>
      <c r="B131" t="s">
        <v>96</v>
      </c>
      <c r="C131">
        <v>19878248</v>
      </c>
    </row>
    <row r="132" spans="1:3" x14ac:dyDescent="0.35">
      <c r="A132">
        <v>2007</v>
      </c>
      <c r="B132" t="s">
        <v>96</v>
      </c>
      <c r="C132">
        <v>143932250</v>
      </c>
    </row>
    <row r="133" spans="1:3" x14ac:dyDescent="0.35">
      <c r="A133">
        <v>2008</v>
      </c>
      <c r="B133" t="s">
        <v>96</v>
      </c>
      <c r="C133">
        <v>294493950</v>
      </c>
    </row>
    <row r="134" spans="1:3" x14ac:dyDescent="0.35">
      <c r="A134">
        <v>2009</v>
      </c>
      <c r="B134" t="s">
        <v>96</v>
      </c>
      <c r="C134">
        <v>413611440</v>
      </c>
    </row>
    <row r="135" spans="1:3" x14ac:dyDescent="0.35">
      <c r="A135">
        <v>2010</v>
      </c>
      <c r="B135" t="s">
        <v>96</v>
      </c>
      <c r="C135">
        <v>480551990</v>
      </c>
    </row>
    <row r="136" spans="1:3" x14ac:dyDescent="0.35">
      <c r="A136">
        <v>2011</v>
      </c>
      <c r="B136" t="s">
        <v>96</v>
      </c>
      <c r="C136">
        <v>642669824</v>
      </c>
    </row>
    <row r="137" spans="1:3" x14ac:dyDescent="0.35">
      <c r="A137">
        <v>2012</v>
      </c>
      <c r="B137" t="s">
        <v>96</v>
      </c>
      <c r="C137">
        <v>844638200</v>
      </c>
    </row>
    <row r="138" spans="1:3" x14ac:dyDescent="0.35">
      <c r="A138">
        <v>2013</v>
      </c>
      <c r="B138" t="s">
        <v>96</v>
      </c>
      <c r="C138">
        <v>1065223075</v>
      </c>
    </row>
    <row r="139" spans="1:3" x14ac:dyDescent="0.35">
      <c r="A139">
        <v>2014</v>
      </c>
      <c r="B139" t="s">
        <v>96</v>
      </c>
      <c r="C139">
        <v>1249451725</v>
      </c>
    </row>
    <row r="140" spans="1:3" x14ac:dyDescent="0.35">
      <c r="A140">
        <v>2015</v>
      </c>
      <c r="B140" t="s">
        <v>96</v>
      </c>
      <c r="C140">
        <v>1328133360</v>
      </c>
    </row>
    <row r="141" spans="1:3" x14ac:dyDescent="0.35">
      <c r="A141">
        <v>2016</v>
      </c>
      <c r="B141" t="s">
        <v>96</v>
      </c>
      <c r="C141">
        <v>1399053600</v>
      </c>
    </row>
    <row r="142" spans="1:3" x14ac:dyDescent="0.35">
      <c r="A142">
        <v>2017</v>
      </c>
      <c r="B142" t="s">
        <v>96</v>
      </c>
      <c r="C142">
        <v>1495657000</v>
      </c>
    </row>
    <row r="143" spans="1:3" x14ac:dyDescent="0.35">
      <c r="A143">
        <v>2018</v>
      </c>
      <c r="B143" t="s">
        <v>96</v>
      </c>
      <c r="C143">
        <v>1900000000</v>
      </c>
    </row>
  </sheetData>
  <sortState xmlns:xlrd2="http://schemas.microsoft.com/office/spreadsheetml/2017/richdata2" ref="A2:C144">
    <sortCondition ref="B2:B144"/>
  </sortState>
  <dataConsolidate topLabels="1">
    <dataRefs count="1">
      <dataRef ref="A1:C143" sheet="MAUs by app"/>
    </dataRefs>
  </dataConsolid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A00-05E9-4FA8-9C95-6E904D8B3D85}">
  <dimension ref="A1:O35"/>
  <sheetViews>
    <sheetView workbookViewId="0">
      <selection activeCell="O4" sqref="O4"/>
    </sheetView>
  </sheetViews>
  <sheetFormatPr defaultRowHeight="14.5" x14ac:dyDescent="0.35"/>
  <cols>
    <col min="1" max="2" width="10" customWidth="1"/>
    <col min="3" max="3" width="14.453125" customWidth="1"/>
    <col min="4" max="4" width="16.453125" bestFit="1" customWidth="1"/>
    <col min="5" max="5" width="21.81640625" hidden="1" customWidth="1"/>
    <col min="6" max="6" width="28.36328125" hidden="1" customWidth="1"/>
    <col min="7" max="8" width="24.6328125" hidden="1" customWidth="1"/>
    <col min="9" max="9" width="15.6328125" style="8" customWidth="1"/>
  </cols>
  <sheetData>
    <row r="1" spans="1:15" ht="15" thickBot="1" x14ac:dyDescent="0.4">
      <c r="A1" t="s">
        <v>117</v>
      </c>
      <c r="B1" t="s">
        <v>85</v>
      </c>
      <c r="C1" t="s">
        <v>85</v>
      </c>
      <c r="D1" t="s">
        <v>84</v>
      </c>
      <c r="I1" s="8" t="s">
        <v>86</v>
      </c>
      <c r="L1" t="s">
        <v>122</v>
      </c>
      <c r="M1" t="s">
        <v>121</v>
      </c>
      <c r="N1" t="s">
        <v>138</v>
      </c>
      <c r="O1" t="s">
        <v>139</v>
      </c>
    </row>
    <row r="2" spans="1:15" ht="15" thickBot="1" x14ac:dyDescent="0.4">
      <c r="A2">
        <v>2008</v>
      </c>
      <c r="B2" s="11">
        <v>500</v>
      </c>
      <c r="C2" s="10" t="str">
        <f t="shared" ref="C2:D7" si="0">LEFT(E2,FIND("[",E2)-1)</f>
        <v>500</v>
      </c>
      <c r="D2" t="str">
        <f t="shared" si="0"/>
        <v>0</v>
      </c>
      <c r="E2" t="s">
        <v>83</v>
      </c>
      <c r="F2" t="s">
        <v>82</v>
      </c>
      <c r="G2" s="2" t="s">
        <v>83</v>
      </c>
      <c r="H2" s="2" t="s">
        <v>82</v>
      </c>
      <c r="I2" s="9">
        <v>39640</v>
      </c>
      <c r="K2">
        <v>2008</v>
      </c>
      <c r="L2" cm="1">
        <f t="array" ref="L2">LOOKUP(2,1/($A$2:$A$35=K2),$B$2:$B$35)</f>
        <v>3000</v>
      </c>
    </row>
    <row r="3" spans="1:15" ht="15" thickBot="1" x14ac:dyDescent="0.4">
      <c r="A3">
        <v>2008</v>
      </c>
      <c r="B3" s="11">
        <v>800</v>
      </c>
      <c r="C3" s="10" t="str">
        <f t="shared" si="0"/>
        <v>800</v>
      </c>
      <c r="D3" t="str">
        <f t="shared" si="0"/>
        <v>10,000,000</v>
      </c>
      <c r="E3" t="s">
        <v>81</v>
      </c>
      <c r="F3" t="s">
        <v>80</v>
      </c>
      <c r="G3" s="1" t="s">
        <v>79</v>
      </c>
      <c r="H3" s="1" t="s">
        <v>78</v>
      </c>
      <c r="I3" s="9">
        <v>39643</v>
      </c>
      <c r="K3">
        <v>2009</v>
      </c>
      <c r="L3" cm="1">
        <f t="array" ref="L3">LOOKUP(2,1/($A$2:$A$35=K3),$B$2:$B$35)</f>
        <v>100000</v>
      </c>
      <c r="M3" cm="1">
        <f t="array" ref="M3">LOOKUP(2,1/('Google Apps'!$A$2:$A$35=K3),'Google Apps'!$B$2:$B$35)</f>
        <v>16000</v>
      </c>
      <c r="N3" s="4">
        <f>(L3-L2)/L2</f>
        <v>32.333333333333336</v>
      </c>
      <c r="O3" s="4"/>
    </row>
    <row r="4" spans="1:15" ht="15" thickBot="1" x14ac:dyDescent="0.4">
      <c r="A4">
        <v>2008</v>
      </c>
      <c r="B4" s="11">
        <v>3000</v>
      </c>
      <c r="C4" s="10" t="str">
        <f t="shared" si="0"/>
        <v>3,000</v>
      </c>
      <c r="D4" t="str">
        <f t="shared" si="0"/>
        <v>100,000,000</v>
      </c>
      <c r="E4" t="s">
        <v>77</v>
      </c>
      <c r="F4" t="s">
        <v>76</v>
      </c>
      <c r="G4" s="2" t="s">
        <v>77</v>
      </c>
      <c r="H4" s="2" t="s">
        <v>76</v>
      </c>
      <c r="I4" s="9">
        <v>39700</v>
      </c>
      <c r="K4">
        <v>2010</v>
      </c>
      <c r="L4" cm="1">
        <f t="array" ref="L4">LOOKUP(2,1/($A$2:$A$35=K4),$B$2:$B$35)</f>
        <v>300000</v>
      </c>
      <c r="M4" cm="1">
        <f t="array" ref="M4">LOOKUP(2,1/('Google Apps'!$A$2:$A$35=K4),'Google Apps'!$B$2:$B$35)</f>
        <v>100000</v>
      </c>
      <c r="N4" s="4">
        <f t="shared" ref="N4:N11" si="1">(L4-L3)/L3</f>
        <v>2</v>
      </c>
      <c r="O4" s="4">
        <f t="shared" ref="O4:O11" si="2">(M4-M3)/M3</f>
        <v>5.25</v>
      </c>
    </row>
    <row r="5" spans="1:15" ht="15" thickBot="1" x14ac:dyDescent="0.4">
      <c r="A5">
        <v>2009</v>
      </c>
      <c r="B5" s="11">
        <v>15000</v>
      </c>
      <c r="C5" s="10" t="str">
        <f t="shared" si="0"/>
        <v>15,000</v>
      </c>
      <c r="D5" t="str">
        <f t="shared" si="0"/>
        <v>500,000,000</v>
      </c>
      <c r="E5" t="s">
        <v>75</v>
      </c>
      <c r="F5" t="s">
        <v>74</v>
      </c>
      <c r="G5" s="2" t="s">
        <v>75</v>
      </c>
      <c r="H5" s="2" t="s">
        <v>74</v>
      </c>
      <c r="I5" s="9">
        <v>39829</v>
      </c>
      <c r="K5">
        <v>2011</v>
      </c>
      <c r="L5" cm="1">
        <f t="array" ref="L5">LOOKUP(2,1/($A$2:$A$35=K5),$B$2:$B$35)</f>
        <v>500000</v>
      </c>
      <c r="M5" cm="1">
        <f t="array" ref="M5">LOOKUP(2,1/('Google Apps'!$A$2:$A$35=K5),'Google Apps'!$B$2:$B$35)</f>
        <v>400000</v>
      </c>
      <c r="N5" s="4">
        <f t="shared" si="1"/>
        <v>0.66666666666666663</v>
      </c>
      <c r="O5" s="4">
        <f t="shared" si="2"/>
        <v>3</v>
      </c>
    </row>
    <row r="6" spans="1:15" ht="15" thickBot="1" x14ac:dyDescent="0.4">
      <c r="A6">
        <v>2009</v>
      </c>
      <c r="B6" s="11">
        <v>25000</v>
      </c>
      <c r="C6" s="10" t="str">
        <f t="shared" si="0"/>
        <v>25,000</v>
      </c>
      <c r="D6" t="str">
        <f t="shared" si="0"/>
        <v>800,000,000</v>
      </c>
      <c r="E6" t="s">
        <v>73</v>
      </c>
      <c r="F6" t="s">
        <v>72</v>
      </c>
      <c r="G6" s="2" t="s">
        <v>73</v>
      </c>
      <c r="H6" s="2" t="s">
        <v>72</v>
      </c>
      <c r="I6" s="9">
        <v>39889</v>
      </c>
      <c r="K6">
        <v>2012</v>
      </c>
      <c r="L6" cm="1">
        <f t="array" ref="L6">LOOKUP(2,1/($A$2:$A$35=K6),$B$2:$B$35)</f>
        <v>700000</v>
      </c>
      <c r="M6" cm="1">
        <f t="array" ref="M6">LOOKUP(2,1/('Google Apps'!$A$2:$A$35=K6),'Google Apps'!$B$2:$B$35)</f>
        <v>700000</v>
      </c>
      <c r="N6" s="4">
        <f t="shared" si="1"/>
        <v>0.4</v>
      </c>
      <c r="O6" s="4">
        <f t="shared" si="2"/>
        <v>0.75</v>
      </c>
    </row>
    <row r="7" spans="1:15" ht="15" thickBot="1" x14ac:dyDescent="0.4">
      <c r="A7">
        <v>2009</v>
      </c>
      <c r="B7" s="11">
        <v>35000</v>
      </c>
      <c r="C7" s="10" t="str">
        <f t="shared" si="0"/>
        <v>35,000</v>
      </c>
      <c r="D7" t="str">
        <f t="shared" si="0"/>
        <v>1,000,000,000</v>
      </c>
      <c r="E7" t="s">
        <v>71</v>
      </c>
      <c r="F7" t="s">
        <v>70</v>
      </c>
      <c r="G7" s="2" t="s">
        <v>71</v>
      </c>
      <c r="H7" s="2" t="s">
        <v>70</v>
      </c>
      <c r="I7" s="9">
        <v>39927</v>
      </c>
      <c r="K7">
        <v>2013</v>
      </c>
      <c r="L7" cm="1">
        <f t="array" ref="L7">LOOKUP(2,1/($A$2:$A$35=K7),$B$2:$B$35)</f>
        <v>1000000</v>
      </c>
      <c r="M7" cm="1">
        <f t="array" ref="M7">LOOKUP(2,1/('Google Apps'!$A$2:$A$35=K7),'Google Apps'!$B$2:$B$35)</f>
        <v>1000000</v>
      </c>
      <c r="N7" s="4">
        <f t="shared" si="1"/>
        <v>0.42857142857142855</v>
      </c>
      <c r="O7" s="4">
        <f t="shared" si="2"/>
        <v>0.42857142857142855</v>
      </c>
    </row>
    <row r="8" spans="1:15" ht="15" thickBot="1" x14ac:dyDescent="0.4">
      <c r="A8">
        <v>2009</v>
      </c>
      <c r="B8" s="11">
        <v>50000</v>
      </c>
      <c r="C8" s="10" t="str">
        <f>LEFT(E8,FIND("[",E8)-1)</f>
        <v>50,000</v>
      </c>
      <c r="D8" t="str">
        <f>LEFT(F8,FIND("+",F8)-1)</f>
        <v>1,000,000,000</v>
      </c>
      <c r="E8" t="s">
        <v>68</v>
      </c>
      <c r="F8" t="s">
        <v>69</v>
      </c>
      <c r="G8" s="2" t="s">
        <v>68</v>
      </c>
      <c r="H8" s="2" t="s">
        <v>69</v>
      </c>
      <c r="I8" s="9">
        <v>39972</v>
      </c>
      <c r="K8">
        <v>2014</v>
      </c>
      <c r="L8" cm="1">
        <f t="array" ref="L8">LOOKUP(2,1/($A$2:$A$35=K8),$B$2:$B$35)</f>
        <v>1300000</v>
      </c>
      <c r="M8" cm="1">
        <f t="array" ref="M8">LOOKUP(2,1/('Google Apps'!$A$2:$A$35=K8),'Google Apps'!$B$2:$B$35)</f>
        <v>1300000</v>
      </c>
      <c r="N8" s="4">
        <f t="shared" si="1"/>
        <v>0.3</v>
      </c>
      <c r="O8" s="4">
        <f t="shared" si="2"/>
        <v>0.3</v>
      </c>
    </row>
    <row r="9" spans="1:15" ht="15" thickBot="1" x14ac:dyDescent="0.4">
      <c r="A9">
        <v>2009</v>
      </c>
      <c r="B9" s="11">
        <v>50000</v>
      </c>
      <c r="C9" s="10" t="str">
        <f>LEFT(E9,FIND("[",E9)-1)</f>
        <v>50,000</v>
      </c>
      <c r="D9" t="str">
        <f>LEFT(F9,FIND("[",F9)-1)</f>
        <v>1,500,000,000</v>
      </c>
      <c r="E9" t="s">
        <v>68</v>
      </c>
      <c r="F9" t="s">
        <v>67</v>
      </c>
      <c r="G9" s="2" t="s">
        <v>68</v>
      </c>
      <c r="H9" s="2" t="s">
        <v>67</v>
      </c>
      <c r="I9" s="9">
        <v>40008</v>
      </c>
      <c r="K9">
        <v>2015</v>
      </c>
      <c r="L9" cm="1">
        <f t="array" ref="L9">LOOKUP(2,1/($A$2:$A$35=K9),$B$2:$B$35)</f>
        <v>1400000</v>
      </c>
      <c r="M9" cm="1">
        <f t="array" ref="M9">LOOKUP(2,1/('Google Apps'!$A$2:$A$35=K9),'Google Apps'!$B$2:$B$35)</f>
        <v>1800000</v>
      </c>
      <c r="N9" s="4">
        <f t="shared" si="1"/>
        <v>7.6923076923076927E-2</v>
      </c>
      <c r="O9" s="4">
        <f t="shared" si="2"/>
        <v>0.38461538461538464</v>
      </c>
    </row>
    <row r="10" spans="1:15" ht="15" thickBot="1" x14ac:dyDescent="0.4">
      <c r="A10">
        <v>2009</v>
      </c>
      <c r="B10" s="11">
        <v>85000</v>
      </c>
      <c r="C10" s="10" t="str">
        <f>LEFT(E10,FIND("[",E10)-1)</f>
        <v>85,000</v>
      </c>
      <c r="D10" t="str">
        <f>LEFT(F10,FIND("[",F10)-1)</f>
        <v>2,000,000,000</v>
      </c>
      <c r="E10" t="s">
        <v>66</v>
      </c>
      <c r="F10" t="s">
        <v>64</v>
      </c>
      <c r="G10" s="1" t="s">
        <v>65</v>
      </c>
      <c r="H10" s="2" t="s">
        <v>64</v>
      </c>
      <c r="I10" s="9">
        <v>40084</v>
      </c>
      <c r="K10">
        <v>2016</v>
      </c>
      <c r="L10" cm="1">
        <f t="array" ref="L10">LOOKUP(2,1/($A$2:$A$35=K10),$B$2:$B$35)</f>
        <v>2000000</v>
      </c>
      <c r="M10" cm="1">
        <f t="array" ref="M10">LOOKUP(2,1/('Google Apps'!$A$2:$A$35=K10),'Google Apps'!$B$2:$B$35)</f>
        <v>2600000</v>
      </c>
      <c r="N10" s="4">
        <f t="shared" si="1"/>
        <v>0.42857142857142855</v>
      </c>
      <c r="O10" s="4">
        <f t="shared" si="2"/>
        <v>0.44444444444444442</v>
      </c>
    </row>
    <row r="11" spans="1:15" ht="15" thickBot="1" x14ac:dyDescent="0.4">
      <c r="A11">
        <v>2009</v>
      </c>
      <c r="B11" s="11">
        <v>100000</v>
      </c>
      <c r="C11" s="10" t="str">
        <f>LEFT(E11,FIND("[",E11)-1)</f>
        <v>100,000</v>
      </c>
      <c r="D11" t="str">
        <f>LEFT(F11,FIND("+",F11)-1)</f>
        <v>2,000,000,000</v>
      </c>
      <c r="E11" t="s">
        <v>63</v>
      </c>
      <c r="F11" t="s">
        <v>61</v>
      </c>
      <c r="G11" s="1" t="s">
        <v>62</v>
      </c>
      <c r="H11" s="2" t="s">
        <v>61</v>
      </c>
      <c r="I11" s="9">
        <v>40121</v>
      </c>
      <c r="K11">
        <v>2017</v>
      </c>
      <c r="L11" cm="1">
        <f t="array" ref="L11">LOOKUP(2,1/($A$2:$A$35=K11),$B$2:$B$35)</f>
        <v>2200000</v>
      </c>
      <c r="M11" cm="1">
        <f t="array" ref="M11">LOOKUP(2,1/('Google Apps'!$A$2:$A$35=K11),'Google Apps'!$B$2:$B$35)</f>
        <v>3500000</v>
      </c>
      <c r="N11" s="4">
        <f t="shared" si="1"/>
        <v>0.1</v>
      </c>
      <c r="O11" s="4">
        <f t="shared" si="2"/>
        <v>0.34615384615384615</v>
      </c>
    </row>
    <row r="12" spans="1:15" ht="15" thickBot="1" x14ac:dyDescent="0.4">
      <c r="A12">
        <v>2010</v>
      </c>
      <c r="B12" s="11">
        <v>140000</v>
      </c>
      <c r="C12" s="10" t="str">
        <f>LEFT(E12,FIND("+",E12)-1)</f>
        <v>140,000</v>
      </c>
      <c r="D12" t="str">
        <f>LEFT(F12,FIND("+",F12)-1)</f>
        <v>3,000,000,000</v>
      </c>
      <c r="E12" t="s">
        <v>59</v>
      </c>
      <c r="F12" t="s">
        <v>60</v>
      </c>
      <c r="G12" s="2" t="s">
        <v>59</v>
      </c>
      <c r="H12" s="1" t="s">
        <v>58</v>
      </c>
      <c r="I12" s="9">
        <v>40183</v>
      </c>
      <c r="N12" s="4"/>
    </row>
    <row r="13" spans="1:15" ht="15" thickBot="1" x14ac:dyDescent="0.4">
      <c r="A13">
        <v>2010</v>
      </c>
      <c r="B13" s="11">
        <v>150000</v>
      </c>
      <c r="C13" s="10" t="str">
        <f>LEFT(E13,FIND("+",E13)-1)</f>
        <v>150,000</v>
      </c>
      <c r="D13" t="str">
        <f>LEFT(F13,FIND("+",F13)-1)</f>
        <v>3,000,000,000</v>
      </c>
      <c r="E13" t="s">
        <v>57</v>
      </c>
      <c r="F13" t="s">
        <v>56</v>
      </c>
      <c r="G13" s="2" t="s">
        <v>57</v>
      </c>
      <c r="H13" s="2" t="s">
        <v>56</v>
      </c>
      <c r="I13" s="9">
        <v>40221</v>
      </c>
    </row>
    <row r="14" spans="1:15" ht="15" thickBot="1" x14ac:dyDescent="0.4">
      <c r="A14">
        <v>2010</v>
      </c>
      <c r="B14" s="11">
        <v>225000</v>
      </c>
      <c r="C14" s="10" t="str">
        <f>LEFT(E14,FIND("+",E14)-1)</f>
        <v>225,000</v>
      </c>
      <c r="D14" t="str">
        <f>LEFT(F14,FIND("+",F14)-1)</f>
        <v>5,000,000,000</v>
      </c>
      <c r="E14" t="s">
        <v>55</v>
      </c>
      <c r="F14" t="s">
        <v>52</v>
      </c>
      <c r="G14" s="2" t="s">
        <v>55</v>
      </c>
      <c r="H14" s="2" t="s">
        <v>52</v>
      </c>
      <c r="I14" s="9">
        <v>40336</v>
      </c>
    </row>
    <row r="15" spans="1:15" ht="15" thickBot="1" x14ac:dyDescent="0.4">
      <c r="A15">
        <v>2010</v>
      </c>
      <c r="B15" s="11">
        <v>250000</v>
      </c>
      <c r="C15" s="10" t="str">
        <f>LEFT(E15,FIND("+",E15)-1)</f>
        <v>250,000</v>
      </c>
      <c r="D15" t="str">
        <f>LEFT(F15,FIND("+",F15)-1)</f>
        <v>5,000,000,000</v>
      </c>
      <c r="E15" t="s">
        <v>54</v>
      </c>
      <c r="F15" t="s">
        <v>52</v>
      </c>
      <c r="G15" s="1" t="s">
        <v>53</v>
      </c>
      <c r="H15" s="2" t="s">
        <v>52</v>
      </c>
      <c r="I15" s="9">
        <v>40418</v>
      </c>
    </row>
    <row r="16" spans="1:15" ht="15" thickBot="1" x14ac:dyDescent="0.4">
      <c r="A16">
        <v>2010</v>
      </c>
      <c r="B16" s="11">
        <v>250000</v>
      </c>
      <c r="C16" s="10" t="str">
        <f>LEFT(E16,FIND("+",E16)-1)</f>
        <v>250,000</v>
      </c>
      <c r="D16" t="str">
        <f>LEFT(F16,FIND("[",F16)-1)</f>
        <v>6,500,000,000</v>
      </c>
      <c r="E16" t="s">
        <v>51</v>
      </c>
      <c r="F16" t="s">
        <v>50</v>
      </c>
      <c r="G16" s="2" t="s">
        <v>51</v>
      </c>
      <c r="H16" s="2" t="s">
        <v>50</v>
      </c>
      <c r="I16" s="9">
        <v>40422</v>
      </c>
    </row>
    <row r="17" spans="1:9" ht="15" thickBot="1" x14ac:dyDescent="0.4">
      <c r="A17">
        <v>2010</v>
      </c>
      <c r="B17" s="11">
        <v>300000</v>
      </c>
      <c r="C17" s="10" t="str">
        <f>LEFT(E17,FIND("[",E17)-1)</f>
        <v>300,000</v>
      </c>
      <c r="D17" t="str">
        <f>LEFT(F17,FIND("[",F17)-1)</f>
        <v>7,000,000,000</v>
      </c>
      <c r="E17" t="s">
        <v>49</v>
      </c>
      <c r="F17" t="s">
        <v>48</v>
      </c>
      <c r="G17" s="2" t="s">
        <v>49</v>
      </c>
      <c r="H17" s="2" t="s">
        <v>48</v>
      </c>
      <c r="I17" s="9">
        <v>40471</v>
      </c>
    </row>
    <row r="18" spans="1:9" ht="15" thickBot="1" x14ac:dyDescent="0.4">
      <c r="A18">
        <v>2011</v>
      </c>
      <c r="B18" s="11">
        <v>350000</v>
      </c>
      <c r="C18" s="10" t="str">
        <f t="shared" ref="C18:D20" si="3">LEFT(E18,FIND("+",E18)-1)</f>
        <v>350,000</v>
      </c>
      <c r="D18" t="str">
        <f t="shared" si="3"/>
        <v>10,000,000,000</v>
      </c>
      <c r="E18" t="s">
        <v>46</v>
      </c>
      <c r="F18" t="s">
        <v>47</v>
      </c>
      <c r="G18" s="2" t="s">
        <v>46</v>
      </c>
      <c r="H18" s="1" t="s">
        <v>45</v>
      </c>
      <c r="I18" s="9">
        <v>40565</v>
      </c>
    </row>
    <row r="19" spans="1:9" ht="15" thickBot="1" x14ac:dyDescent="0.4">
      <c r="A19">
        <v>2011</v>
      </c>
      <c r="B19" s="11">
        <v>425000</v>
      </c>
      <c r="C19" s="10" t="str">
        <f t="shared" si="3"/>
        <v>425,000</v>
      </c>
      <c r="D19" t="str">
        <f t="shared" si="3"/>
        <v>15,000,000,000</v>
      </c>
      <c r="E19" t="s">
        <v>44</v>
      </c>
      <c r="F19" t="s">
        <v>43</v>
      </c>
      <c r="G19" s="1" t="s">
        <v>42</v>
      </c>
      <c r="H19" s="1" t="s">
        <v>41</v>
      </c>
      <c r="I19" s="9">
        <v>40731</v>
      </c>
    </row>
    <row r="20" spans="1:9" ht="15" thickBot="1" x14ac:dyDescent="0.4">
      <c r="A20">
        <v>2011</v>
      </c>
      <c r="B20" s="11">
        <v>500000</v>
      </c>
      <c r="C20" s="10" t="str">
        <f t="shared" si="3"/>
        <v>500,000</v>
      </c>
      <c r="D20" t="str">
        <f t="shared" si="3"/>
        <v>18,000,000,000</v>
      </c>
      <c r="E20" t="s">
        <v>40</v>
      </c>
      <c r="F20" t="s">
        <v>39</v>
      </c>
      <c r="G20" s="1" t="s">
        <v>38</v>
      </c>
      <c r="H20" s="1" t="s">
        <v>37</v>
      </c>
      <c r="I20" s="9">
        <v>40820</v>
      </c>
    </row>
    <row r="21" spans="1:9" ht="15" thickBot="1" x14ac:dyDescent="0.4">
      <c r="A21">
        <v>2012</v>
      </c>
      <c r="B21" s="11">
        <v>500000</v>
      </c>
      <c r="C21" s="10" t="str">
        <f t="shared" ref="C21:C34" si="4">LEFT(E21,FIND("+",E21)-1)</f>
        <v>500,000</v>
      </c>
      <c r="D21" t="str">
        <f>LEFT(F21,FIND("[",F21)-1)</f>
        <v>25,000,000,000</v>
      </c>
      <c r="E21" t="s">
        <v>36</v>
      </c>
      <c r="F21" t="s">
        <v>35</v>
      </c>
      <c r="G21" s="2" t="s">
        <v>36</v>
      </c>
      <c r="H21" s="2" t="s">
        <v>35</v>
      </c>
      <c r="I21" s="9">
        <v>40970</v>
      </c>
    </row>
    <row r="22" spans="1:9" ht="15" thickBot="1" x14ac:dyDescent="0.4">
      <c r="A22">
        <v>2012</v>
      </c>
      <c r="B22" s="11">
        <v>650000</v>
      </c>
      <c r="C22" s="10" t="str">
        <f t="shared" si="4"/>
        <v>650,000</v>
      </c>
      <c r="D22" t="str">
        <f t="shared" ref="D22:D35" si="5">LEFT(F22,FIND("+",F22)-1)</f>
        <v>30,000,000,000</v>
      </c>
      <c r="E22" t="s">
        <v>34</v>
      </c>
      <c r="F22" t="s">
        <v>32</v>
      </c>
      <c r="G22" s="2" t="s">
        <v>34</v>
      </c>
      <c r="H22" s="2" t="s">
        <v>32</v>
      </c>
      <c r="I22" s="9">
        <v>41071</v>
      </c>
    </row>
    <row r="23" spans="1:9" ht="15" thickBot="1" x14ac:dyDescent="0.4">
      <c r="A23">
        <v>2012</v>
      </c>
      <c r="B23" s="11">
        <v>700000</v>
      </c>
      <c r="C23" s="10" t="str">
        <f t="shared" si="4"/>
        <v>700,000</v>
      </c>
      <c r="D23" t="str">
        <f t="shared" si="5"/>
        <v>30,000,000,000</v>
      </c>
      <c r="E23" t="s">
        <v>33</v>
      </c>
      <c r="F23" t="s">
        <v>32</v>
      </c>
      <c r="G23" s="2" t="s">
        <v>33</v>
      </c>
      <c r="H23" s="2" t="s">
        <v>32</v>
      </c>
      <c r="I23" s="9">
        <v>41164</v>
      </c>
    </row>
    <row r="24" spans="1:9" ht="15" thickBot="1" x14ac:dyDescent="0.4">
      <c r="A24">
        <v>2013</v>
      </c>
      <c r="B24" s="11">
        <v>775000</v>
      </c>
      <c r="C24" s="10" t="str">
        <f t="shared" si="4"/>
        <v>775,000</v>
      </c>
      <c r="D24" t="str">
        <f t="shared" si="5"/>
        <v>40,000,000,000</v>
      </c>
      <c r="E24" t="s">
        <v>30</v>
      </c>
      <c r="F24" t="s">
        <v>31</v>
      </c>
      <c r="G24" s="2" t="s">
        <v>30</v>
      </c>
      <c r="H24" s="1" t="s">
        <v>29</v>
      </c>
      <c r="I24" s="9">
        <v>41281</v>
      </c>
    </row>
    <row r="25" spans="1:9" ht="15" thickBot="1" x14ac:dyDescent="0.4">
      <c r="A25">
        <v>2013</v>
      </c>
      <c r="B25" s="11">
        <v>800000</v>
      </c>
      <c r="C25" s="10" t="str">
        <f t="shared" si="4"/>
        <v>800,000</v>
      </c>
      <c r="D25" t="str">
        <f t="shared" si="5"/>
        <v>40,000,000,000</v>
      </c>
      <c r="E25" t="s">
        <v>27</v>
      </c>
      <c r="F25" t="s">
        <v>28</v>
      </c>
      <c r="G25" s="2" t="s">
        <v>27</v>
      </c>
      <c r="H25" s="2" t="s">
        <v>28</v>
      </c>
      <c r="I25" s="9">
        <v>41302</v>
      </c>
    </row>
    <row r="26" spans="1:9" ht="15" thickBot="1" x14ac:dyDescent="0.4">
      <c r="A26">
        <v>2013</v>
      </c>
      <c r="B26" s="11">
        <v>800000</v>
      </c>
      <c r="C26" s="10" t="str">
        <f t="shared" si="4"/>
        <v>800,000</v>
      </c>
      <c r="D26" t="str">
        <f t="shared" si="5"/>
        <v>45,000,000,000</v>
      </c>
      <c r="E26" t="s">
        <v>27</v>
      </c>
      <c r="F26" t="s">
        <v>26</v>
      </c>
      <c r="G26" s="2" t="s">
        <v>27</v>
      </c>
      <c r="H26" s="2" t="s">
        <v>26</v>
      </c>
      <c r="I26" s="9">
        <v>41388</v>
      </c>
    </row>
    <row r="27" spans="1:9" ht="15" thickBot="1" x14ac:dyDescent="0.4">
      <c r="A27">
        <v>2013</v>
      </c>
      <c r="B27" s="11">
        <v>850000</v>
      </c>
      <c r="C27" s="10" t="str">
        <f t="shared" si="4"/>
        <v>850,000</v>
      </c>
      <c r="D27" t="str">
        <f t="shared" si="5"/>
        <v>50,000,000,000</v>
      </c>
      <c r="E27" t="s">
        <v>24</v>
      </c>
      <c r="F27" t="s">
        <v>25</v>
      </c>
      <c r="G27" s="2" t="s">
        <v>24</v>
      </c>
      <c r="H27" s="1" t="s">
        <v>23</v>
      </c>
      <c r="I27" s="9">
        <v>41410</v>
      </c>
    </row>
    <row r="28" spans="1:9" ht="15" thickBot="1" x14ac:dyDescent="0.4">
      <c r="A28">
        <v>2013</v>
      </c>
      <c r="B28" s="11">
        <v>900000</v>
      </c>
      <c r="C28" s="10" t="str">
        <f t="shared" si="4"/>
        <v>900,000</v>
      </c>
      <c r="D28" t="str">
        <f t="shared" si="5"/>
        <v>50,000,000,000</v>
      </c>
      <c r="E28" t="s">
        <v>22</v>
      </c>
      <c r="F28" t="s">
        <v>21</v>
      </c>
      <c r="G28" s="1" t="s">
        <v>20</v>
      </c>
      <c r="H28" s="1" t="s">
        <v>19</v>
      </c>
      <c r="I28" s="9">
        <v>41435</v>
      </c>
    </row>
    <row r="29" spans="1:9" ht="15" thickBot="1" x14ac:dyDescent="0.4">
      <c r="A29">
        <v>2013</v>
      </c>
      <c r="B29" s="11">
        <v>1000000</v>
      </c>
      <c r="C29" s="10" t="str">
        <f t="shared" si="4"/>
        <v>1,000,000</v>
      </c>
      <c r="D29" t="str">
        <f t="shared" si="5"/>
        <v>60,000,000,000</v>
      </c>
      <c r="E29" t="s">
        <v>18</v>
      </c>
      <c r="F29" t="s">
        <v>17</v>
      </c>
      <c r="G29" s="1" t="s">
        <v>16</v>
      </c>
      <c r="H29" s="1" t="s">
        <v>15</v>
      </c>
      <c r="I29" s="9">
        <v>41569</v>
      </c>
    </row>
    <row r="30" spans="1:9" ht="15" thickBot="1" x14ac:dyDescent="0.4">
      <c r="A30">
        <v>2014</v>
      </c>
      <c r="B30" s="11">
        <v>1200000</v>
      </c>
      <c r="C30" s="10" t="str">
        <f t="shared" si="4"/>
        <v>1,200,000</v>
      </c>
      <c r="D30" t="str">
        <f t="shared" si="5"/>
        <v>75,000,000,000</v>
      </c>
      <c r="E30" t="s">
        <v>14</v>
      </c>
      <c r="F30" t="s">
        <v>9</v>
      </c>
      <c r="G30" s="2" t="s">
        <v>14</v>
      </c>
      <c r="H30" s="2" t="s">
        <v>9</v>
      </c>
      <c r="I30" s="9">
        <v>41792</v>
      </c>
    </row>
    <row r="31" spans="1:9" ht="15" thickBot="1" x14ac:dyDescent="0.4">
      <c r="A31">
        <v>2014</v>
      </c>
      <c r="B31" s="11">
        <v>1300000</v>
      </c>
      <c r="C31" s="10" t="str">
        <f t="shared" si="4"/>
        <v>1,300,000</v>
      </c>
      <c r="D31" t="str">
        <f t="shared" si="5"/>
        <v>75,000,000,000</v>
      </c>
      <c r="E31" t="s">
        <v>13</v>
      </c>
      <c r="F31" t="s">
        <v>9</v>
      </c>
      <c r="G31" s="1" t="s">
        <v>12</v>
      </c>
      <c r="H31" s="2" t="s">
        <v>9</v>
      </c>
      <c r="I31" s="9">
        <v>41891</v>
      </c>
    </row>
    <row r="32" spans="1:9" ht="15" thickBot="1" x14ac:dyDescent="0.4">
      <c r="A32">
        <v>2015</v>
      </c>
      <c r="B32" s="11">
        <v>1400000</v>
      </c>
      <c r="C32" s="10" t="str">
        <f t="shared" si="4"/>
        <v>1,400,000</v>
      </c>
      <c r="D32" t="str">
        <f t="shared" si="5"/>
        <v>75,000,000,000</v>
      </c>
      <c r="E32" t="s">
        <v>11</v>
      </c>
      <c r="F32" t="s">
        <v>9</v>
      </c>
      <c r="G32" s="1" t="s">
        <v>10</v>
      </c>
      <c r="H32" s="2" t="s">
        <v>9</v>
      </c>
      <c r="I32" s="9">
        <v>42012</v>
      </c>
    </row>
    <row r="33" spans="1:9" ht="15" thickBot="1" x14ac:dyDescent="0.4">
      <c r="A33">
        <v>2016</v>
      </c>
      <c r="B33" s="11">
        <v>1500000</v>
      </c>
      <c r="C33" s="10" t="str">
        <f t="shared" si="4"/>
        <v>1,500,000</v>
      </c>
      <c r="D33" t="str">
        <f t="shared" si="5"/>
        <v>100,000,000,000</v>
      </c>
      <c r="E33" t="s">
        <v>7</v>
      </c>
      <c r="F33" t="s">
        <v>8</v>
      </c>
      <c r="G33" s="2" t="s">
        <v>7</v>
      </c>
      <c r="H33" s="1" t="s">
        <v>6</v>
      </c>
      <c r="I33" s="9">
        <v>42163</v>
      </c>
    </row>
    <row r="34" spans="1:9" ht="15" thickBot="1" x14ac:dyDescent="0.4">
      <c r="A34">
        <v>2016</v>
      </c>
      <c r="B34" s="11">
        <v>2000000</v>
      </c>
      <c r="C34" s="10" t="str">
        <f t="shared" si="4"/>
        <v>2,000,000</v>
      </c>
      <c r="D34" t="str">
        <f t="shared" si="5"/>
        <v>130,000,000,000</v>
      </c>
      <c r="E34" t="s">
        <v>5</v>
      </c>
      <c r="F34" t="s">
        <v>2</v>
      </c>
      <c r="G34" s="1" t="s">
        <v>4</v>
      </c>
      <c r="H34" s="1" t="s">
        <v>0</v>
      </c>
      <c r="I34" s="9">
        <v>42534</v>
      </c>
    </row>
    <row r="35" spans="1:9" ht="15" thickBot="1" x14ac:dyDescent="0.4">
      <c r="A35">
        <v>2017</v>
      </c>
      <c r="B35" s="11">
        <v>2200000</v>
      </c>
      <c r="C35" s="10" t="str">
        <f>LEFT(E35,FIND("[",E35)-1)</f>
        <v>2,200,000</v>
      </c>
      <c r="D35" t="str">
        <f t="shared" si="5"/>
        <v>130,000,000,000</v>
      </c>
      <c r="E35" t="s">
        <v>3</v>
      </c>
      <c r="F35" t="s">
        <v>2</v>
      </c>
      <c r="G35" s="1" t="s">
        <v>1</v>
      </c>
      <c r="H35" s="1" t="s">
        <v>0</v>
      </c>
      <c r="I35" s="9">
        <v>42740</v>
      </c>
    </row>
  </sheetData>
  <hyperlinks>
    <hyperlink ref="G2" r:id="rId1" location="cite_note-Launching_with_500-3" display="https://en.wikipedia.org/wiki/App_Store_(iOS) - cite_note-Launching_with_500-3" xr:uid="{5D39A17E-7D96-48B9-85A7-6269612A3589}"/>
    <hyperlink ref="H2" r:id="rId2" location="cite_note-Launching_with_500-3" display="https://en.wikipedia.org/wiki/App_Store_(iOS) - cite_note-Launching_with_500-3" xr:uid="{DFBAEA41-358C-4EF4-8DC3-187879BE1C2C}"/>
    <hyperlink ref="G4" r:id="rId3" location="cite_note-September_2008_apps-88" display="https://en.wikipedia.org/wiki/App_Store_(iOS) - cite_note-September_2008_apps-88" xr:uid="{529A5FDE-38B9-4824-B3B1-FEF5CD41D502}"/>
    <hyperlink ref="H4" r:id="rId4" location="cite_note-September_2008_apps-88" display="https://en.wikipedia.org/wiki/App_Store_(iOS) - cite_note-September_2008_apps-88" xr:uid="{EA26F950-9F78-44E0-AD8C-2C6AB907AB7F}"/>
    <hyperlink ref="G5" r:id="rId5" location="cite_note-January_2009-97" display="https://en.wikipedia.org/wiki/App_Store_(iOS) - cite_note-January_2009-97" xr:uid="{0386173C-D176-4ADF-8555-92DACA61927F}"/>
    <hyperlink ref="H5" r:id="rId6" location="cite_note-January_2009-97" display="https://en.wikipedia.org/wiki/App_Store_(iOS) - cite_note-January_2009-97" xr:uid="{FE860190-66E6-45C6-BF7A-7AD151E3B4D9}"/>
    <hyperlink ref="G6" r:id="rId7" location="cite_note-March_2009-98" display="https://en.wikipedia.org/wiki/App_Store_(iOS) - cite_note-March_2009-98" xr:uid="{150F0C23-FA14-434E-B62B-1EA3E55304BA}"/>
    <hyperlink ref="H6" r:id="rId8" location="cite_note-March_2009-98" display="https://en.wikipedia.org/wiki/App_Store_(iOS) - cite_note-March_2009-98" xr:uid="{9DD24F2D-4D1B-456B-934E-5A088D946666}"/>
    <hyperlink ref="G7" r:id="rId9" location="cite_note-Billion-95" display="https://en.wikipedia.org/wiki/App_Store_(iOS) - cite_note-Billion-95" xr:uid="{82159F43-5438-494F-BD58-7BE2081D7E42}"/>
    <hyperlink ref="H7" r:id="rId10" location="cite_note-Billion-95" display="https://en.wikipedia.org/wiki/App_Store_(iOS) - cite_note-Billion-95" xr:uid="{A3CEACD7-43BA-4F79-9C79-E8054AF6427F}"/>
    <hyperlink ref="G8" r:id="rId11" location="cite_note-50,000-89" display="https://en.wikipedia.org/wiki/App_Store_(iOS) - cite_note-50,000-89" xr:uid="{150CC3CE-D8F2-4470-8473-08DA08171AD4}"/>
    <hyperlink ref="H8" r:id="rId12" location="cite_note-Billion-95" display="https://en.wikipedia.org/wiki/App_Store_(iOS) - cite_note-Billion-95" xr:uid="{61A05964-D413-4323-9033-7F139E7A3CAB}"/>
    <hyperlink ref="G9" r:id="rId13" location="cite_note-50,000-89" display="https://en.wikipedia.org/wiki/App_Store_(iOS) - cite_note-50,000-89" xr:uid="{D5FEA70A-D813-43E4-B2F8-E4404C57E4D9}"/>
    <hyperlink ref="H9" r:id="rId14" location="cite_note-99" display="https://en.wikipedia.org/wiki/App_Store_(iOS) - cite_note-99" xr:uid="{8096370F-28D0-4E52-8404-FCEEC04555AA}"/>
    <hyperlink ref="H10" r:id="rId15" location="cite_note-September_2009-100" display="https://en.wikipedia.org/wiki/App_Store_(iOS) - cite_note-September_2009-100" xr:uid="{FB99581A-BBD1-4B38-BD44-CF7D4AFBF3F9}"/>
    <hyperlink ref="H11" r:id="rId16" location="cite_note-September_2009-100" display="https://en.wikipedia.org/wiki/App_Store_(iOS) - cite_note-September_2009-100" xr:uid="{6D1146AD-61A7-4716-9097-C3A58A500729}"/>
    <hyperlink ref="G12" r:id="rId17" location="cite_note-TechCrunch_Feb_2010-103" display="https://en.wikipedia.org/wiki/App_Store_(iOS) - cite_note-TechCrunch_Feb_2010-103" xr:uid="{82ADFB3F-3EAC-4EE6-B73F-DD1A67570B5B}"/>
    <hyperlink ref="G13" r:id="rId18" location="cite_note-TechCrunch_Feb_2010-103" display="https://en.wikipedia.org/wiki/App_Store_(iOS) - cite_note-TechCrunch_Feb_2010-103" xr:uid="{838DF289-A36C-47BB-9286-6341B4D3370B}"/>
    <hyperlink ref="H13" r:id="rId19" location="cite_note-3_billion_downloads-104" display="https://en.wikipedia.org/wiki/App_Store_(iOS) - cite_note-3_billion_downloads-104" xr:uid="{B6478ED8-308C-4E7B-AF4D-A5AF32A5D387}"/>
    <hyperlink ref="G14" r:id="rId20" location="cite_note-June_2010-106" display="https://en.wikipedia.org/wiki/App_Store_(iOS) - cite_note-June_2010-106" xr:uid="{C8E644EB-3BB3-4326-8030-4A4A31471E3F}"/>
    <hyperlink ref="H14" r:id="rId21" location="cite_note-June_2010-106" display="https://en.wikipedia.org/wiki/App_Store_(iOS) - cite_note-June_2010-106" xr:uid="{C7630E56-688C-43AD-9D3E-BC8CC163FC0E}"/>
    <hyperlink ref="H15" r:id="rId22" location="cite_note-June_2010-106" display="https://en.wikipedia.org/wiki/App_Store_(iOS) - cite_note-June_2010-106" xr:uid="{041BA6EB-01EA-4BE9-927B-C5AEA108287C}"/>
    <hyperlink ref="G16" r:id="rId23" location="cite_note-250,000-91" display="https://en.wikipedia.org/wiki/App_Store_(iOS) - cite_note-250,000-91" xr:uid="{2950CC88-7E93-446E-921B-017D9F30E76D}"/>
    <hyperlink ref="H16" r:id="rId24" location="cite_note-108" display="https://en.wikipedia.org/wiki/App_Store_(iOS) - cite_note-108" xr:uid="{87AA5FDB-7C56-4C60-AA06-F95C0F7D1BDA}"/>
    <hyperlink ref="G17" r:id="rId25" location="cite_note-109" display="https://en.wikipedia.org/wiki/App_Store_(iOS) - cite_note-109" xr:uid="{6692CCED-CA17-4F33-8A10-703344DE5FDE}"/>
    <hyperlink ref="H17" r:id="rId26" location="cite_note-110" display="https://en.wikipedia.org/wiki/App_Store_(iOS) - cite_note-110" xr:uid="{B5A63494-D60A-4283-B425-706069B55329}"/>
    <hyperlink ref="G18" r:id="rId27" location="cite_note-January_2011-111" display="https://en.wikipedia.org/wiki/App_Store_(iOS) - cite_note-January_2011-111" xr:uid="{43142CEF-83D4-4CA5-8926-4633AC105F71}"/>
    <hyperlink ref="G21" r:id="rId28" location="cite_note-500,000-92" display="https://en.wikipedia.org/wiki/App_Store_(iOS) - cite_note-500,000-92" xr:uid="{118D34D2-78D8-458C-BEA2-E13E7125878A}"/>
    <hyperlink ref="H21" r:id="rId29" location="cite_note-116" display="https://en.wikipedia.org/wiki/App_Store_(iOS) - cite_note-116" xr:uid="{08F6C06D-BA0E-4F50-8C1B-E1C08C2D78DF}"/>
    <hyperlink ref="G22" r:id="rId30" location="cite_note-CNET_June_2012-117" display="https://en.wikipedia.org/wiki/App_Store_(iOS) - cite_note-CNET_June_2012-117" xr:uid="{65D66003-4A07-4F40-A922-F431F390CD0E}"/>
    <hyperlink ref="H22" r:id="rId31" location="cite_note-CNET_June_2012-117" display="https://en.wikipedia.org/wiki/App_Store_(iOS) - cite_note-CNET_June_2012-117" xr:uid="{87B103C1-D739-449F-B46B-47A5654E9A58}"/>
    <hyperlink ref="G23" r:id="rId32" location="cite_note-118" display="https://en.wikipedia.org/wiki/App_Store_(iOS) - cite_note-118" xr:uid="{52D91BCA-E074-405E-ACAD-8DB2175620D3}"/>
    <hyperlink ref="H23" r:id="rId33" location="cite_note-CNET_June_2012-117" display="https://en.wikipedia.org/wiki/App_Store_(iOS) - cite_note-CNET_June_2012-117" xr:uid="{46522AB9-DE71-4F40-B83E-17601FD2E874}"/>
    <hyperlink ref="G24" r:id="rId34" location="cite_note-Tom's_Guide_40_bill-119" display="https://en.wikipedia.org/wiki/App_Store_(iOS) - cite_note-Tom's_Guide_40_bill-119" xr:uid="{41916FFA-A750-43E4-B542-53128F5139AC}"/>
    <hyperlink ref="G25" r:id="rId35" location="cite_note-Apple_800,000-122" display="https://en.wikipedia.org/wiki/App_Store_(iOS) - cite_note-Apple_800,000-122" xr:uid="{655CF6A8-97F2-48A2-AB94-2423CEA48797}"/>
    <hyperlink ref="H25" r:id="rId36" location="cite_note-40bill-120" display="https://en.wikipedia.org/wiki/App_Store_(iOS) - cite_note-40bill-120" xr:uid="{8CEF7434-0BE6-4B17-9E14-D8789ABEE592}"/>
    <hyperlink ref="G26" r:id="rId37" location="cite_note-Apple_800,000-122" display="https://en.wikipedia.org/wiki/App_Store_(iOS) - cite_note-Apple_800,000-122" xr:uid="{AA10817E-7ABD-428E-9D2C-3A00CA89F402}"/>
    <hyperlink ref="H26" r:id="rId38" location="cite_note-123" display="https://en.wikipedia.org/wiki/App_Store_(iOS) - cite_note-123" xr:uid="{9F9F1B52-66F0-4C2C-A92B-6524C30F7207}"/>
    <hyperlink ref="G27" r:id="rId39" location="cite_note-124" display="https://en.wikipedia.org/wiki/App_Store_(iOS) - cite_note-124" xr:uid="{7C0F83CC-B91B-4058-8BB4-7A5F31570C15}"/>
    <hyperlink ref="G30" r:id="rId40" location="cite_note-1.2_million-130" display="https://en.wikipedia.org/wiki/App_Store_(iOS) - cite_note-1.2_million-130" xr:uid="{D6C45E27-7A30-4323-9B44-387411B95CF4}"/>
    <hyperlink ref="H30" r:id="rId41" location="cite_note-1.2_million-130" display="https://en.wikipedia.org/wiki/App_Store_(iOS) - cite_note-1.2_million-130" xr:uid="{B81A3C49-FFEF-467D-AC7A-9FBE44ABBBAE}"/>
    <hyperlink ref="H31" r:id="rId42" location="cite_note-1.2_million-130" display="https://en.wikipedia.org/wiki/App_Store_(iOS) - cite_note-1.2_million-130" xr:uid="{83AF4A18-41DA-4B71-AF3C-529A2F90BC71}"/>
    <hyperlink ref="H32" r:id="rId43" location="cite_note-1.2_million-130" display="https://en.wikipedia.org/wiki/App_Store_(iOS) - cite_note-1.2_million-130" xr:uid="{799C1D52-2083-4416-A535-0E6E887333D8}"/>
    <hyperlink ref="G33" r:id="rId44" location="cite_note-TechCrunch_June_2015-135" display="https://en.wikipedia.org/wiki/App_Store_(iOS) - cite_note-TechCrunch_June_2015-135" xr:uid="{4AFBB49B-F4F0-4388-8890-CFB47F33A7DB}"/>
  </hyperlinks>
  <pageMargins left="0.7" right="0.7" top="0.75" bottom="0.75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78D-89AF-4A3D-9FA2-7CA7ED47C06B}">
  <dimension ref="A1:E73"/>
  <sheetViews>
    <sheetView topLeftCell="A4" workbookViewId="0">
      <selection activeCell="M5" sqref="M5"/>
    </sheetView>
  </sheetViews>
  <sheetFormatPr defaultRowHeight="14.5" x14ac:dyDescent="0.35"/>
  <cols>
    <col min="1" max="3" width="18.7265625" customWidth="1"/>
  </cols>
  <sheetData>
    <row r="1" spans="1:3" x14ac:dyDescent="0.35">
      <c r="B1" t="s">
        <v>95</v>
      </c>
      <c r="C1" t="s">
        <v>94</v>
      </c>
    </row>
    <row r="2" spans="1:3" x14ac:dyDescent="0.35">
      <c r="A2" s="3">
        <v>37556</v>
      </c>
      <c r="B2" s="5">
        <v>0.62</v>
      </c>
    </row>
    <row r="3" spans="1:3" x14ac:dyDescent="0.35">
      <c r="A3" s="3">
        <v>38321</v>
      </c>
      <c r="B3" s="5">
        <v>0.65</v>
      </c>
    </row>
    <row r="4" spans="1:3" x14ac:dyDescent="0.35">
      <c r="A4" s="3">
        <v>38392</v>
      </c>
      <c r="B4" s="5">
        <v>0.66</v>
      </c>
    </row>
    <row r="5" spans="1:3" x14ac:dyDescent="0.35">
      <c r="A5" s="3">
        <v>38717</v>
      </c>
      <c r="B5" s="5">
        <v>0.67</v>
      </c>
    </row>
    <row r="6" spans="1:3" x14ac:dyDescent="0.35">
      <c r="A6" s="3">
        <v>38804</v>
      </c>
      <c r="B6" s="5">
        <v>0.66</v>
      </c>
    </row>
    <row r="7" spans="1:3" x14ac:dyDescent="0.35">
      <c r="A7" s="3">
        <v>38813</v>
      </c>
      <c r="B7" s="5">
        <v>0.73</v>
      </c>
    </row>
    <row r="8" spans="1:3" x14ac:dyDescent="0.35">
      <c r="A8" s="3">
        <v>39330</v>
      </c>
      <c r="B8" s="5">
        <v>0.76</v>
      </c>
    </row>
    <row r="9" spans="1:3" x14ac:dyDescent="0.35">
      <c r="A9" s="3">
        <v>39418</v>
      </c>
      <c r="B9" s="5">
        <v>0.75</v>
      </c>
    </row>
    <row r="10" spans="1:3" x14ac:dyDescent="0.35">
      <c r="A10" s="3">
        <v>39460</v>
      </c>
      <c r="B10" s="5">
        <v>0.77</v>
      </c>
    </row>
    <row r="11" spans="1:3" x14ac:dyDescent="0.35">
      <c r="A11" s="3">
        <v>39579</v>
      </c>
      <c r="B11" s="5">
        <v>0.78</v>
      </c>
    </row>
    <row r="12" spans="1:3" x14ac:dyDescent="0.35">
      <c r="A12" s="3">
        <v>39670</v>
      </c>
      <c r="B12" s="5">
        <v>0.82</v>
      </c>
    </row>
    <row r="13" spans="1:3" x14ac:dyDescent="0.35">
      <c r="A13" s="3">
        <v>39802</v>
      </c>
      <c r="B13" s="5">
        <v>0.84</v>
      </c>
    </row>
    <row r="14" spans="1:3" x14ac:dyDescent="0.35">
      <c r="A14" s="3">
        <v>39840</v>
      </c>
      <c r="B14" s="5">
        <v>0.85</v>
      </c>
    </row>
    <row r="15" spans="1:3" x14ac:dyDescent="0.35">
      <c r="A15" s="3">
        <v>39922</v>
      </c>
      <c r="B15" s="5">
        <v>0.85</v>
      </c>
    </row>
    <row r="16" spans="1:3" x14ac:dyDescent="0.35">
      <c r="A16" s="3">
        <v>40070</v>
      </c>
      <c r="B16" s="5">
        <v>0.84</v>
      </c>
    </row>
    <row r="17" spans="1:3" x14ac:dyDescent="0.35">
      <c r="A17" s="3">
        <v>40174</v>
      </c>
      <c r="B17" s="5">
        <v>0.83</v>
      </c>
    </row>
    <row r="18" spans="1:3" x14ac:dyDescent="0.35">
      <c r="A18" s="3">
        <v>40197</v>
      </c>
      <c r="B18" s="5">
        <v>0.8</v>
      </c>
    </row>
    <row r="19" spans="1:3" x14ac:dyDescent="0.35">
      <c r="A19" s="3">
        <v>40328</v>
      </c>
      <c r="B19" s="5">
        <v>0.82</v>
      </c>
    </row>
    <row r="20" spans="1:3" x14ac:dyDescent="0.35">
      <c r="A20" s="3">
        <v>40434</v>
      </c>
      <c r="B20" s="5">
        <v>0.85</v>
      </c>
    </row>
    <row r="21" spans="1:3" x14ac:dyDescent="0.35">
      <c r="A21" s="3">
        <v>40483</v>
      </c>
      <c r="B21" s="5">
        <v>0.84</v>
      </c>
    </row>
    <row r="22" spans="1:3" x14ac:dyDescent="0.35">
      <c r="A22" s="3">
        <v>40506</v>
      </c>
      <c r="B22" s="5">
        <v>0.82</v>
      </c>
    </row>
    <row r="23" spans="1:3" x14ac:dyDescent="0.35">
      <c r="A23" s="3">
        <v>40510</v>
      </c>
      <c r="B23" s="5">
        <v>0.82</v>
      </c>
    </row>
    <row r="24" spans="1:3" x14ac:dyDescent="0.35">
      <c r="A24" s="3">
        <v>40533</v>
      </c>
      <c r="B24" s="5">
        <v>0.81</v>
      </c>
    </row>
    <row r="25" spans="1:3" x14ac:dyDescent="0.35">
      <c r="A25" s="3">
        <v>40622</v>
      </c>
      <c r="B25" s="5">
        <v>0.86</v>
      </c>
    </row>
    <row r="26" spans="1:3" x14ac:dyDescent="0.35">
      <c r="A26" s="3">
        <v>40685</v>
      </c>
      <c r="B26" s="5">
        <v>0.83</v>
      </c>
      <c r="C26" s="5">
        <v>0.35</v>
      </c>
    </row>
    <row r="27" spans="1:3" x14ac:dyDescent="0.35">
      <c r="A27" s="3">
        <v>40923</v>
      </c>
      <c r="B27" s="5">
        <v>0.87</v>
      </c>
      <c r="C27" s="5">
        <v>0.39</v>
      </c>
    </row>
    <row r="28" spans="1:3" x14ac:dyDescent="0.35">
      <c r="A28" s="3">
        <v>40958</v>
      </c>
      <c r="B28" s="5">
        <v>0.88</v>
      </c>
      <c r="C28" s="5">
        <v>0.45</v>
      </c>
    </row>
    <row r="29" spans="1:3" x14ac:dyDescent="0.35">
      <c r="A29" s="3">
        <v>41002</v>
      </c>
      <c r="B29" s="5">
        <v>0.88</v>
      </c>
      <c r="C29" s="5">
        <v>0.46</v>
      </c>
    </row>
    <row r="30" spans="1:3" x14ac:dyDescent="0.35">
      <c r="A30" s="3">
        <v>41126</v>
      </c>
      <c r="B30" s="5">
        <v>0.87</v>
      </c>
      <c r="C30" s="5">
        <v>0.44</v>
      </c>
    </row>
    <row r="31" spans="1:3" x14ac:dyDescent="0.35">
      <c r="A31" s="3">
        <v>41158</v>
      </c>
      <c r="B31" s="5">
        <v>0.85</v>
      </c>
      <c r="C31" s="5">
        <v>0.45</v>
      </c>
    </row>
    <row r="32" spans="1:3" x14ac:dyDescent="0.35">
      <c r="A32" s="3">
        <v>41175</v>
      </c>
      <c r="B32" s="5">
        <v>0.88</v>
      </c>
      <c r="C32" s="5">
        <v>0.43</v>
      </c>
    </row>
    <row r="33" spans="1:3" x14ac:dyDescent="0.35">
      <c r="A33" s="3">
        <v>41223</v>
      </c>
      <c r="B33" s="5">
        <v>0.84</v>
      </c>
      <c r="C33" s="5">
        <v>0.46</v>
      </c>
    </row>
    <row r="34" spans="1:3" x14ac:dyDescent="0.35">
      <c r="A34" s="3">
        <v>41252</v>
      </c>
      <c r="B34" s="5">
        <v>0.87</v>
      </c>
      <c r="C34" s="5">
        <v>0.45</v>
      </c>
    </row>
    <row r="35" spans="1:3" x14ac:dyDescent="0.35">
      <c r="A35" s="3">
        <v>41280</v>
      </c>
      <c r="B35" s="5">
        <v>0.89</v>
      </c>
      <c r="C35" s="5">
        <v>0.51</v>
      </c>
    </row>
    <row r="36" spans="1:3" x14ac:dyDescent="0.35">
      <c r="A36" s="3">
        <v>41413</v>
      </c>
      <c r="B36" s="5">
        <v>0.91</v>
      </c>
      <c r="C36" s="5">
        <v>0.56000000000000005</v>
      </c>
    </row>
    <row r="37" spans="1:3" x14ac:dyDescent="0.35">
      <c r="A37" s="3">
        <v>41469</v>
      </c>
      <c r="B37" s="5">
        <v>0.9</v>
      </c>
      <c r="C37" s="5">
        <v>0.53</v>
      </c>
    </row>
    <row r="38" spans="1:3" x14ac:dyDescent="0.35">
      <c r="A38" s="3">
        <v>41483</v>
      </c>
      <c r="B38" s="5">
        <v>0.91</v>
      </c>
      <c r="C38" s="5">
        <v>0.53</v>
      </c>
    </row>
    <row r="39" spans="1:3" x14ac:dyDescent="0.35">
      <c r="A39" s="3">
        <v>41533</v>
      </c>
      <c r="B39" s="5">
        <v>0.89</v>
      </c>
      <c r="C39" s="5">
        <v>0.54</v>
      </c>
    </row>
    <row r="40" spans="1:3" x14ac:dyDescent="0.35">
      <c r="A40" s="3">
        <v>41547</v>
      </c>
      <c r="B40" s="5">
        <v>0.91</v>
      </c>
      <c r="C40" s="5">
        <v>0.55000000000000004</v>
      </c>
    </row>
    <row r="41" spans="1:3" x14ac:dyDescent="0.35">
      <c r="A41" s="3">
        <v>41553</v>
      </c>
      <c r="B41" s="5">
        <v>0.92</v>
      </c>
      <c r="C41" s="5">
        <v>0.57999999999999996</v>
      </c>
    </row>
    <row r="42" spans="1:3" x14ac:dyDescent="0.35">
      <c r="A42" s="3">
        <v>41644</v>
      </c>
      <c r="B42" s="5">
        <v>0.92</v>
      </c>
      <c r="C42" s="5">
        <v>0.55000000000000004</v>
      </c>
    </row>
    <row r="43" spans="1:3" x14ac:dyDescent="0.35">
      <c r="A43" s="3">
        <v>41651</v>
      </c>
      <c r="B43" s="5">
        <v>0.9</v>
      </c>
      <c r="C43" s="5">
        <v>0.57999999999999996</v>
      </c>
    </row>
    <row r="44" spans="1:3" x14ac:dyDescent="0.35">
      <c r="A44" s="3">
        <v>41665</v>
      </c>
      <c r="B44" s="5">
        <v>0.91</v>
      </c>
      <c r="C44" s="5">
        <v>0.55000000000000004</v>
      </c>
    </row>
    <row r="45" spans="1:3" x14ac:dyDescent="0.35">
      <c r="A45" s="3">
        <v>41994</v>
      </c>
      <c r="B45" s="5">
        <v>0.89</v>
      </c>
      <c r="C45" s="5">
        <v>0.59</v>
      </c>
    </row>
    <row r="46" spans="1:3" x14ac:dyDescent="0.35">
      <c r="A46" s="3">
        <v>42106</v>
      </c>
      <c r="B46" s="5">
        <v>0.92</v>
      </c>
      <c r="C46" s="5">
        <v>0.67</v>
      </c>
    </row>
    <row r="47" spans="1:3" x14ac:dyDescent="0.35">
      <c r="A47" s="3">
        <v>42197</v>
      </c>
      <c r="B47" s="5">
        <v>0.92</v>
      </c>
      <c r="C47" s="5">
        <v>0.68</v>
      </c>
    </row>
    <row r="48" spans="1:3" x14ac:dyDescent="0.35">
      <c r="A48" s="3">
        <v>42323</v>
      </c>
      <c r="B48" s="5">
        <v>0.91</v>
      </c>
      <c r="C48" s="5">
        <v>0.69</v>
      </c>
    </row>
    <row r="49" spans="1:4" x14ac:dyDescent="0.35">
      <c r="A49" s="3">
        <v>42464</v>
      </c>
      <c r="B49" s="5">
        <v>0.92</v>
      </c>
      <c r="C49" s="5">
        <v>0.72</v>
      </c>
    </row>
    <row r="50" spans="1:4" x14ac:dyDescent="0.35">
      <c r="A50" s="3">
        <v>42493</v>
      </c>
      <c r="B50" s="5">
        <v>0.92</v>
      </c>
      <c r="C50" s="5">
        <v>0.7</v>
      </c>
    </row>
    <row r="51" spans="1:4" x14ac:dyDescent="0.35">
      <c r="A51" s="3">
        <v>42680</v>
      </c>
      <c r="B51" s="5">
        <v>0.95</v>
      </c>
      <c r="C51" s="5">
        <v>0.77</v>
      </c>
    </row>
    <row r="52" spans="1:4" x14ac:dyDescent="0.35">
      <c r="A52" s="3">
        <v>43110</v>
      </c>
      <c r="B52" s="5">
        <v>0.95</v>
      </c>
      <c r="C52" s="5">
        <v>0.77</v>
      </c>
    </row>
    <row r="53" spans="1:4" x14ac:dyDescent="0.35">
      <c r="A53" s="3">
        <v>43503</v>
      </c>
      <c r="B53" s="5">
        <v>0.96</v>
      </c>
      <c r="C53" s="5">
        <v>0.81</v>
      </c>
    </row>
    <row r="54" spans="1:4" x14ac:dyDescent="0.35">
      <c r="A54" t="s">
        <v>93</v>
      </c>
    </row>
    <row r="56" spans="1:4" x14ac:dyDescent="0.35">
      <c r="A56" t="s">
        <v>92</v>
      </c>
    </row>
    <row r="63" spans="1:4" x14ac:dyDescent="0.35">
      <c r="A63" s="3">
        <v>40781</v>
      </c>
      <c r="B63" s="5">
        <v>0.84</v>
      </c>
      <c r="C63">
        <v>0.36</v>
      </c>
      <c r="D63" t="s">
        <v>120</v>
      </c>
    </row>
    <row r="64" spans="1:4" x14ac:dyDescent="0.35">
      <c r="A64" s="3">
        <v>40898</v>
      </c>
      <c r="B64" s="5">
        <v>0.87</v>
      </c>
      <c r="C64">
        <v>0.37</v>
      </c>
      <c r="D64" t="s">
        <v>120</v>
      </c>
    </row>
    <row r="65" spans="1:5" x14ac:dyDescent="0.35">
      <c r="A65" s="3">
        <v>40916</v>
      </c>
      <c r="B65" s="5">
        <v>0.88</v>
      </c>
      <c r="C65">
        <v>0.38</v>
      </c>
      <c r="D65" t="s">
        <v>120</v>
      </c>
    </row>
    <row r="66" spans="1:5" x14ac:dyDescent="0.35">
      <c r="A66" s="3">
        <v>41128</v>
      </c>
      <c r="B66" s="5">
        <v>0.89</v>
      </c>
      <c r="C66" s="5">
        <v>0.44500000000000001</v>
      </c>
      <c r="D66" t="s">
        <v>120</v>
      </c>
    </row>
    <row r="67" spans="1:5" x14ac:dyDescent="0.35">
      <c r="A67" s="3">
        <v>41182</v>
      </c>
      <c r="B67" s="5">
        <v>0.89</v>
      </c>
      <c r="C67" s="5">
        <f>C32+3/400</f>
        <v>0.4375</v>
      </c>
      <c r="D67" t="s">
        <v>120</v>
      </c>
    </row>
    <row r="68" spans="1:5" x14ac:dyDescent="0.35">
      <c r="A68" s="3">
        <v>41196</v>
      </c>
      <c r="B68" s="5">
        <v>0.88</v>
      </c>
      <c r="C68" s="5">
        <f>C67+3/400</f>
        <v>0.44500000000000001</v>
      </c>
      <c r="D68" t="s">
        <v>120</v>
      </c>
      <c r="E68" s="6"/>
    </row>
    <row r="69" spans="1:5" x14ac:dyDescent="0.35">
      <c r="A69" s="3">
        <v>41217</v>
      </c>
      <c r="B69" s="5">
        <v>0.89</v>
      </c>
      <c r="C69" s="5">
        <f>C68+3/400</f>
        <v>0.45250000000000001</v>
      </c>
      <c r="D69" t="s">
        <v>120</v>
      </c>
    </row>
    <row r="70" spans="1:5" x14ac:dyDescent="0.35">
      <c r="A70" s="3">
        <v>41259</v>
      </c>
      <c r="B70" s="5">
        <v>0.88</v>
      </c>
      <c r="C70" s="7">
        <f>(C34+C35)/2</f>
        <v>0.48</v>
      </c>
      <c r="D70" t="s">
        <v>120</v>
      </c>
    </row>
    <row r="71" spans="1:5" x14ac:dyDescent="0.35">
      <c r="A71" s="3">
        <v>41688</v>
      </c>
      <c r="B71" s="5">
        <v>0.9</v>
      </c>
    </row>
    <row r="72" spans="1:5" x14ac:dyDescent="0.35">
      <c r="A72" s="3">
        <v>41756</v>
      </c>
      <c r="B72" s="5">
        <v>0.92</v>
      </c>
    </row>
    <row r="73" spans="1:5" x14ac:dyDescent="0.35">
      <c r="A73" s="3">
        <v>41903</v>
      </c>
      <c r="B73" s="5">
        <v>0.91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252-66B5-4642-BBAB-83AC7B5EF819}">
  <dimension ref="A1:C17"/>
  <sheetViews>
    <sheetView tabSelected="1" workbookViewId="0">
      <selection activeCell="C27" sqref="C27"/>
    </sheetView>
  </sheetViews>
  <sheetFormatPr defaultRowHeight="14.5" x14ac:dyDescent="0.35"/>
  <cols>
    <col min="2" max="2" width="7.36328125" customWidth="1"/>
  </cols>
  <sheetData>
    <row r="1" spans="1:3" x14ac:dyDescent="0.35">
      <c r="A1" t="s">
        <v>91</v>
      </c>
      <c r="B1" t="s">
        <v>90</v>
      </c>
      <c r="C1" t="s">
        <v>89</v>
      </c>
    </row>
    <row r="2" spans="1:3" x14ac:dyDescent="0.35">
      <c r="A2">
        <v>2010</v>
      </c>
      <c r="B2" s="4">
        <v>0.20200000000000001</v>
      </c>
      <c r="C2">
        <v>62.6</v>
      </c>
    </row>
    <row r="3" spans="1:3" x14ac:dyDescent="0.35">
      <c r="A3">
        <v>2011</v>
      </c>
      <c r="B3" s="4">
        <v>0.29799999999999999</v>
      </c>
      <c r="C3">
        <v>92.8</v>
      </c>
    </row>
    <row r="4" spans="1:3" x14ac:dyDescent="0.35">
      <c r="A4">
        <v>2012</v>
      </c>
      <c r="B4" s="4">
        <v>0.38800000000000001</v>
      </c>
      <c r="C4">
        <v>122</v>
      </c>
    </row>
    <row r="5" spans="1:3" x14ac:dyDescent="0.35">
      <c r="A5">
        <v>2013</v>
      </c>
      <c r="B5" s="4">
        <v>0.45700000000000002</v>
      </c>
      <c r="C5">
        <v>144.5</v>
      </c>
    </row>
    <row r="6" spans="1:3" x14ac:dyDescent="0.35">
      <c r="A6">
        <v>2014</v>
      </c>
      <c r="B6" s="4">
        <v>0.53600000000000003</v>
      </c>
      <c r="C6">
        <v>171</v>
      </c>
    </row>
    <row r="7" spans="1:3" x14ac:dyDescent="0.35">
      <c r="A7">
        <v>2015</v>
      </c>
      <c r="B7" s="4">
        <v>0.59399999999999997</v>
      </c>
      <c r="C7">
        <v>190.64</v>
      </c>
    </row>
    <row r="8" spans="1:3" x14ac:dyDescent="0.35">
      <c r="A8">
        <v>2016</v>
      </c>
      <c r="B8" s="4">
        <v>0.63900000000000001</v>
      </c>
      <c r="C8">
        <v>208.61</v>
      </c>
    </row>
    <row r="9" spans="1:3" x14ac:dyDescent="0.35">
      <c r="A9">
        <v>2017</v>
      </c>
      <c r="B9" s="4">
        <v>0.67300000000000004</v>
      </c>
      <c r="C9">
        <v>246.6</v>
      </c>
    </row>
    <row r="10" spans="1:3" x14ac:dyDescent="0.35">
      <c r="A10">
        <v>2018</v>
      </c>
      <c r="B10" s="4">
        <v>0.69599999999999995</v>
      </c>
      <c r="C10">
        <v>257.3</v>
      </c>
    </row>
    <row r="11" spans="1:3" x14ac:dyDescent="0.35">
      <c r="A11">
        <v>2019</v>
      </c>
      <c r="B11" s="4">
        <v>0.71399999999999997</v>
      </c>
      <c r="C11">
        <v>265.5</v>
      </c>
    </row>
    <row r="12" spans="1:3" x14ac:dyDescent="0.35">
      <c r="A12">
        <v>2020</v>
      </c>
      <c r="B12" s="4">
        <v>0.72199999999999998</v>
      </c>
      <c r="C12">
        <v>272.60000000000002</v>
      </c>
    </row>
    <row r="13" spans="1:3" x14ac:dyDescent="0.35">
      <c r="A13">
        <v>2021</v>
      </c>
      <c r="B13" s="4">
        <v>0.72699999999999998</v>
      </c>
      <c r="C13">
        <v>277.8</v>
      </c>
    </row>
    <row r="14" spans="1:3" x14ac:dyDescent="0.35">
      <c r="A14">
        <v>2022</v>
      </c>
      <c r="C14">
        <v>281.89999999999998</v>
      </c>
    </row>
    <row r="15" spans="1:3" x14ac:dyDescent="0.35">
      <c r="A15">
        <v>2023</v>
      </c>
      <c r="C15">
        <v>285.3</v>
      </c>
    </row>
    <row r="17" spans="1:1" x14ac:dyDescent="0.35">
      <c r="A17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FE4-EA1F-49C8-BF8C-289C72EB63AE}">
  <dimension ref="A1:D28"/>
  <sheetViews>
    <sheetView workbookViewId="0">
      <selection activeCell="D6" sqref="A6:D6"/>
    </sheetView>
  </sheetViews>
  <sheetFormatPr defaultRowHeight="14.5" x14ac:dyDescent="0.35"/>
  <cols>
    <col min="1" max="1" width="27.08984375" bestFit="1" customWidth="1"/>
    <col min="2" max="2" width="11.26953125" bestFit="1" customWidth="1"/>
    <col min="3" max="4" width="27.90625" bestFit="1" customWidth="1"/>
  </cols>
  <sheetData>
    <row r="1" spans="1:4" x14ac:dyDescent="0.35">
      <c r="A1" t="s">
        <v>223</v>
      </c>
    </row>
    <row r="2" spans="1:4" x14ac:dyDescent="0.35">
      <c r="B2" t="s">
        <v>198</v>
      </c>
      <c r="C2" t="s">
        <v>94</v>
      </c>
      <c r="D2" t="s">
        <v>199</v>
      </c>
    </row>
    <row r="3" spans="1:4" x14ac:dyDescent="0.35">
      <c r="A3" t="s">
        <v>200</v>
      </c>
      <c r="B3" s="5">
        <v>0.96</v>
      </c>
      <c r="C3" s="5">
        <v>0.81</v>
      </c>
      <c r="D3" s="5">
        <v>0.15</v>
      </c>
    </row>
    <row r="4" spans="1:4" x14ac:dyDescent="0.35">
      <c r="A4" t="s">
        <v>201</v>
      </c>
      <c r="B4" s="5">
        <v>0.98</v>
      </c>
      <c r="C4" s="5">
        <v>0.84</v>
      </c>
      <c r="D4" s="5">
        <v>0.14000000000000001</v>
      </c>
    </row>
    <row r="5" spans="1:4" x14ac:dyDescent="0.35">
      <c r="A5" t="s">
        <v>202</v>
      </c>
      <c r="B5" s="5">
        <v>0.95</v>
      </c>
      <c r="C5" s="5">
        <v>0.79</v>
      </c>
      <c r="D5" s="5">
        <v>0.16</v>
      </c>
    </row>
    <row r="6" spans="1:4" x14ac:dyDescent="0.35">
      <c r="A6" t="s">
        <v>203</v>
      </c>
      <c r="B6" s="5">
        <v>0.99</v>
      </c>
      <c r="C6" s="5">
        <v>0.96</v>
      </c>
      <c r="D6" s="5">
        <v>0.04</v>
      </c>
    </row>
    <row r="7" spans="1:4" x14ac:dyDescent="0.35">
      <c r="A7" t="s">
        <v>204</v>
      </c>
      <c r="B7" s="5">
        <v>0.99</v>
      </c>
      <c r="C7" s="5">
        <v>0.92</v>
      </c>
      <c r="D7" s="5">
        <v>0.06</v>
      </c>
    </row>
    <row r="8" spans="1:4" x14ac:dyDescent="0.35">
      <c r="A8" t="s">
        <v>205</v>
      </c>
      <c r="B8" s="5">
        <v>0.95</v>
      </c>
      <c r="C8" s="5">
        <v>0.79</v>
      </c>
      <c r="D8" s="5">
        <v>0.17</v>
      </c>
    </row>
    <row r="9" spans="1:4" x14ac:dyDescent="0.35">
      <c r="A9" t="s">
        <v>206</v>
      </c>
      <c r="B9" s="5">
        <v>0.91</v>
      </c>
      <c r="C9" s="5">
        <v>0.53</v>
      </c>
      <c r="D9" s="5">
        <v>0.39</v>
      </c>
    </row>
    <row r="10" spans="1:4" x14ac:dyDescent="0.35">
      <c r="A10" t="s">
        <v>207</v>
      </c>
      <c r="B10" s="5">
        <v>0.96</v>
      </c>
      <c r="C10" s="5">
        <v>0.82</v>
      </c>
      <c r="D10" s="5">
        <v>0.14000000000000001</v>
      </c>
    </row>
    <row r="11" spans="1:4" x14ac:dyDescent="0.35">
      <c r="A11" t="s">
        <v>208</v>
      </c>
      <c r="B11" s="5">
        <v>0.98</v>
      </c>
      <c r="C11" s="5">
        <v>0.8</v>
      </c>
      <c r="D11" s="5">
        <v>0.17</v>
      </c>
    </row>
    <row r="12" spans="1:4" x14ac:dyDescent="0.35">
      <c r="A12" t="s">
        <v>209</v>
      </c>
      <c r="B12" s="5">
        <v>0.96</v>
      </c>
      <c r="C12" s="5">
        <v>0.79</v>
      </c>
      <c r="D12" s="5">
        <v>0.17</v>
      </c>
    </row>
    <row r="13" spans="1:4" x14ac:dyDescent="0.35">
      <c r="A13" t="s">
        <v>210</v>
      </c>
      <c r="B13" s="5">
        <v>0.92</v>
      </c>
      <c r="C13" s="5">
        <v>0.66</v>
      </c>
      <c r="D13" s="5">
        <v>0.25</v>
      </c>
    </row>
    <row r="14" spans="1:4" x14ac:dyDescent="0.35">
      <c r="A14" t="s">
        <v>211</v>
      </c>
      <c r="B14" s="5">
        <v>0.96</v>
      </c>
      <c r="C14" s="5">
        <v>0.72</v>
      </c>
      <c r="D14" s="5">
        <v>0.24</v>
      </c>
    </row>
    <row r="15" spans="1:4" x14ac:dyDescent="0.35">
      <c r="A15" t="s">
        <v>212</v>
      </c>
      <c r="B15" s="5">
        <v>0.96</v>
      </c>
      <c r="C15" s="5">
        <v>0.85</v>
      </c>
      <c r="D15" s="5">
        <v>0.11</v>
      </c>
    </row>
    <row r="16" spans="1:4" x14ac:dyDescent="0.35">
      <c r="A16" t="s">
        <v>213</v>
      </c>
      <c r="B16" s="5">
        <v>0.98</v>
      </c>
      <c r="C16" s="5">
        <v>0.91</v>
      </c>
      <c r="D16" s="5">
        <v>7.0000000000000007E-2</v>
      </c>
    </row>
    <row r="17" spans="1:4" x14ac:dyDescent="0.35">
      <c r="A17" t="s">
        <v>214</v>
      </c>
      <c r="B17" s="5">
        <v>0.95</v>
      </c>
      <c r="C17" s="5">
        <v>0.71</v>
      </c>
      <c r="D17" s="5">
        <v>0.23</v>
      </c>
    </row>
    <row r="18" spans="1:4" x14ac:dyDescent="0.35">
      <c r="A18" t="s">
        <v>215</v>
      </c>
      <c r="B18" s="5">
        <v>0.96</v>
      </c>
      <c r="C18" s="5">
        <v>0.78</v>
      </c>
      <c r="D18" s="5">
        <v>0.18</v>
      </c>
    </row>
    <row r="19" spans="1:4" x14ac:dyDescent="0.35">
      <c r="A19" t="s">
        <v>216</v>
      </c>
      <c r="B19" s="5">
        <v>0.98</v>
      </c>
      <c r="C19" s="5">
        <v>0.9</v>
      </c>
      <c r="D19" s="5">
        <v>0.08</v>
      </c>
    </row>
    <row r="20" spans="1:4" x14ac:dyDescent="0.35">
      <c r="A20" t="s">
        <v>217</v>
      </c>
      <c r="B20" s="5">
        <v>1</v>
      </c>
      <c r="C20" s="5">
        <v>0.95</v>
      </c>
      <c r="D20" s="5">
        <v>0.05</v>
      </c>
    </row>
    <row r="21" spans="1:4" x14ac:dyDescent="0.35">
      <c r="A21" t="s">
        <v>218</v>
      </c>
      <c r="B21" s="5">
        <v>0.97</v>
      </c>
      <c r="C21" s="5">
        <v>0.83</v>
      </c>
      <c r="D21" s="5">
        <v>0.13</v>
      </c>
    </row>
    <row r="22" spans="1:4" x14ac:dyDescent="0.35">
      <c r="A22" t="s">
        <v>219</v>
      </c>
      <c r="B22" s="5">
        <v>0.96</v>
      </c>
      <c r="C22" s="5">
        <v>0.83</v>
      </c>
      <c r="D22" s="5">
        <v>0.13</v>
      </c>
    </row>
    <row r="23" spans="1:4" x14ac:dyDescent="0.35">
      <c r="A23" t="s">
        <v>220</v>
      </c>
      <c r="B23" s="5">
        <v>0.95</v>
      </c>
      <c r="C23" s="5">
        <v>0.71</v>
      </c>
      <c r="D23" s="5">
        <v>0.24</v>
      </c>
    </row>
    <row r="27" spans="1:4" x14ac:dyDescent="0.35">
      <c r="A27" t="s">
        <v>222</v>
      </c>
    </row>
    <row r="28" spans="1:4" x14ac:dyDescent="0.35">
      <c r="A28" s="26" t="s">
        <v>221</v>
      </c>
    </row>
  </sheetData>
  <hyperlinks>
    <hyperlink ref="A28" r:id="rId1" xr:uid="{FBE14578-86CF-474D-A4E5-38E102126F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BDC7-3828-406A-B228-6824D09C04B0}">
  <dimension ref="A1:G35"/>
  <sheetViews>
    <sheetView workbookViewId="0">
      <selection activeCell="G15" sqref="G15"/>
    </sheetView>
  </sheetViews>
  <sheetFormatPr defaultRowHeight="14.5" x14ac:dyDescent="0.35"/>
  <cols>
    <col min="3" max="3" width="9.453125" bestFit="1" customWidth="1"/>
    <col min="4" max="4" width="17.1796875" bestFit="1" customWidth="1"/>
    <col min="6" max="6" width="12.36328125" bestFit="1" customWidth="1"/>
  </cols>
  <sheetData>
    <row r="1" spans="1:7" ht="18.5" thickBot="1" x14ac:dyDescent="0.4">
      <c r="A1" t="s">
        <v>91</v>
      </c>
      <c r="B1" t="s">
        <v>87</v>
      </c>
      <c r="C1" t="s">
        <v>86</v>
      </c>
      <c r="D1" t="s">
        <v>123</v>
      </c>
      <c r="F1" s="14" t="s">
        <v>124</v>
      </c>
      <c r="G1" s="14" t="s">
        <v>125</v>
      </c>
    </row>
    <row r="2" spans="1:7" ht="15" thickBot="1" x14ac:dyDescent="0.4">
      <c r="A2">
        <v>2009</v>
      </c>
      <c r="B2">
        <v>16000</v>
      </c>
      <c r="C2" s="3">
        <v>40148</v>
      </c>
      <c r="F2" s="1" t="s">
        <v>126</v>
      </c>
      <c r="G2" s="1">
        <v>9</v>
      </c>
    </row>
    <row r="3" spans="1:7" ht="15" thickBot="1" x14ac:dyDescent="0.4">
      <c r="A3">
        <v>2010</v>
      </c>
      <c r="B3">
        <v>38000</v>
      </c>
      <c r="C3" s="3">
        <v>40269</v>
      </c>
      <c r="F3" s="1" t="s">
        <v>127</v>
      </c>
      <c r="G3" s="1">
        <v>30</v>
      </c>
    </row>
    <row r="4" spans="1:7" ht="18.5" thickBot="1" x14ac:dyDescent="0.4">
      <c r="A4">
        <v>2010</v>
      </c>
      <c r="B4">
        <v>70000</v>
      </c>
      <c r="C4" s="3">
        <v>40360</v>
      </c>
      <c r="F4" s="1" t="s">
        <v>128</v>
      </c>
      <c r="G4" s="1">
        <v>51</v>
      </c>
    </row>
    <row r="5" spans="1:7" ht="15" thickBot="1" x14ac:dyDescent="0.4">
      <c r="A5">
        <v>2010</v>
      </c>
      <c r="B5">
        <v>100000</v>
      </c>
      <c r="C5" s="3">
        <v>40452</v>
      </c>
      <c r="F5" s="1" t="s">
        <v>129</v>
      </c>
      <c r="G5" s="1">
        <v>347</v>
      </c>
    </row>
    <row r="6" spans="1:7" ht="15" thickBot="1" x14ac:dyDescent="0.4">
      <c r="A6">
        <v>2011</v>
      </c>
      <c r="B6">
        <v>200000</v>
      </c>
      <c r="C6" s="3">
        <v>40634</v>
      </c>
      <c r="F6" s="1" t="s">
        <v>130</v>
      </c>
      <c r="G6" s="1">
        <v>506</v>
      </c>
    </row>
    <row r="7" spans="1:7" ht="15" thickBot="1" x14ac:dyDescent="0.4">
      <c r="A7">
        <v>2011</v>
      </c>
      <c r="B7">
        <v>250000</v>
      </c>
      <c r="C7" s="3">
        <v>40725</v>
      </c>
      <c r="F7" s="1" t="s">
        <v>131</v>
      </c>
      <c r="G7" s="15">
        <v>4108</v>
      </c>
    </row>
    <row r="8" spans="1:7" ht="15" thickBot="1" x14ac:dyDescent="0.4">
      <c r="A8">
        <v>2011</v>
      </c>
      <c r="B8">
        <v>300000</v>
      </c>
      <c r="C8" s="3">
        <v>40756</v>
      </c>
      <c r="F8" s="1" t="s">
        <v>132</v>
      </c>
      <c r="G8" s="15">
        <v>4799</v>
      </c>
    </row>
    <row r="9" spans="1:7" ht="15" thickBot="1" x14ac:dyDescent="0.4">
      <c r="A9">
        <v>2011</v>
      </c>
      <c r="B9">
        <v>400000</v>
      </c>
      <c r="C9" s="3">
        <v>40878</v>
      </c>
      <c r="D9" s="12">
        <v>10000000000</v>
      </c>
      <c r="F9" s="1" t="s">
        <v>133</v>
      </c>
      <c r="G9" s="15">
        <v>26467</v>
      </c>
    </row>
    <row r="10" spans="1:7" ht="15" thickBot="1" x14ac:dyDescent="0.4">
      <c r="A10">
        <v>2012</v>
      </c>
      <c r="B10">
        <v>450000</v>
      </c>
      <c r="C10" s="3">
        <v>40940</v>
      </c>
      <c r="F10" s="1" t="s">
        <v>134</v>
      </c>
      <c r="G10" s="15">
        <v>21793</v>
      </c>
    </row>
    <row r="11" spans="1:7" ht="15" thickBot="1" x14ac:dyDescent="0.4">
      <c r="A11">
        <v>2012</v>
      </c>
      <c r="B11">
        <v>500000</v>
      </c>
      <c r="C11" s="3">
        <v>41030</v>
      </c>
      <c r="F11" s="1" t="s">
        <v>135</v>
      </c>
      <c r="G11" s="15">
        <v>88077</v>
      </c>
    </row>
    <row r="12" spans="1:7" ht="15" thickBot="1" x14ac:dyDescent="0.4">
      <c r="A12">
        <v>2012</v>
      </c>
      <c r="B12">
        <v>600000</v>
      </c>
      <c r="C12" s="3">
        <v>41061</v>
      </c>
      <c r="F12" s="1" t="s">
        <v>136</v>
      </c>
      <c r="G12" s="15">
        <v>51582</v>
      </c>
    </row>
    <row r="13" spans="1:7" ht="15" thickBot="1" x14ac:dyDescent="0.4">
      <c r="A13">
        <v>2012</v>
      </c>
      <c r="B13">
        <v>675000</v>
      </c>
      <c r="C13" s="3">
        <v>41153</v>
      </c>
      <c r="F13" s="1" t="s">
        <v>137</v>
      </c>
      <c r="G13" s="15">
        <v>83658</v>
      </c>
    </row>
    <row r="14" spans="1:7" x14ac:dyDescent="0.35">
      <c r="A14">
        <v>2012</v>
      </c>
      <c r="B14">
        <v>700000</v>
      </c>
      <c r="C14" s="3">
        <v>41183</v>
      </c>
      <c r="D14" s="13">
        <v>25000000000</v>
      </c>
    </row>
    <row r="15" spans="1:7" x14ac:dyDescent="0.35">
      <c r="A15">
        <v>2013</v>
      </c>
      <c r="B15">
        <v>850000</v>
      </c>
      <c r="C15" s="3">
        <v>41365</v>
      </c>
    </row>
    <row r="16" spans="1:7" x14ac:dyDescent="0.35">
      <c r="A16">
        <v>2013</v>
      </c>
      <c r="B16">
        <v>1000000</v>
      </c>
      <c r="C16" s="3">
        <v>41456</v>
      </c>
      <c r="D16">
        <v>50000000000</v>
      </c>
    </row>
    <row r="17" spans="1:4" x14ac:dyDescent="0.35">
      <c r="A17">
        <v>2014</v>
      </c>
      <c r="B17">
        <v>1300000</v>
      </c>
      <c r="C17" s="3">
        <v>41821</v>
      </c>
    </row>
    <row r="18" spans="1:4" x14ac:dyDescent="0.35">
      <c r="A18">
        <v>2015</v>
      </c>
      <c r="B18">
        <v>1400000</v>
      </c>
      <c r="C18" s="3">
        <v>42036</v>
      </c>
    </row>
    <row r="19" spans="1:4" x14ac:dyDescent="0.35">
      <c r="A19">
        <v>2015</v>
      </c>
      <c r="B19">
        <v>1600000</v>
      </c>
      <c r="C19" s="3">
        <v>42186</v>
      </c>
    </row>
    <row r="20" spans="1:4" x14ac:dyDescent="0.35">
      <c r="A20">
        <v>2015</v>
      </c>
      <c r="B20">
        <v>1800000</v>
      </c>
      <c r="C20" s="3">
        <v>42309</v>
      </c>
    </row>
    <row r="21" spans="1:4" x14ac:dyDescent="0.35">
      <c r="A21">
        <v>2016</v>
      </c>
      <c r="B21">
        <v>2000000</v>
      </c>
      <c r="C21" s="3">
        <v>42401</v>
      </c>
    </row>
    <row r="22" spans="1:4" x14ac:dyDescent="0.35">
      <c r="A22">
        <v>2016</v>
      </c>
      <c r="B22">
        <v>2400000</v>
      </c>
      <c r="C22" s="3">
        <v>42614</v>
      </c>
    </row>
    <row r="23" spans="1:4" x14ac:dyDescent="0.35">
      <c r="A23">
        <v>2016</v>
      </c>
      <c r="B23">
        <v>2600000</v>
      </c>
      <c r="C23" s="3">
        <v>42705</v>
      </c>
      <c r="D23">
        <v>82000000000</v>
      </c>
    </row>
    <row r="24" spans="1:4" x14ac:dyDescent="0.35">
      <c r="A24">
        <v>2017</v>
      </c>
      <c r="B24">
        <v>2800000</v>
      </c>
      <c r="C24" s="3">
        <v>42795</v>
      </c>
    </row>
    <row r="25" spans="1:4" x14ac:dyDescent="0.35">
      <c r="A25">
        <v>2017</v>
      </c>
      <c r="B25">
        <v>3000000</v>
      </c>
      <c r="C25" s="3">
        <v>42887</v>
      </c>
    </row>
    <row r="26" spans="1:4" x14ac:dyDescent="0.35">
      <c r="A26">
        <v>2017</v>
      </c>
      <c r="B26">
        <v>3300000</v>
      </c>
      <c r="C26" s="3">
        <v>42979</v>
      </c>
    </row>
    <row r="27" spans="1:4" x14ac:dyDescent="0.35">
      <c r="A27">
        <v>2017</v>
      </c>
      <c r="B27">
        <v>3500000</v>
      </c>
      <c r="C27" s="3">
        <v>43070</v>
      </c>
    </row>
    <row r="28" spans="1:4" x14ac:dyDescent="0.35">
      <c r="A28">
        <v>2018</v>
      </c>
      <c r="B28">
        <v>3600000</v>
      </c>
      <c r="C28" s="3">
        <v>43160</v>
      </c>
    </row>
    <row r="29" spans="1:4" x14ac:dyDescent="0.35">
      <c r="A29">
        <v>2018</v>
      </c>
      <c r="B29">
        <v>3300000</v>
      </c>
      <c r="C29" s="3">
        <v>43252</v>
      </c>
    </row>
    <row r="30" spans="1:4" x14ac:dyDescent="0.35">
      <c r="A30">
        <v>2018</v>
      </c>
      <c r="B30">
        <v>2600000</v>
      </c>
      <c r="C30" s="3">
        <v>43344</v>
      </c>
    </row>
    <row r="31" spans="1:4" x14ac:dyDescent="0.35">
      <c r="A31">
        <v>2018</v>
      </c>
      <c r="B31">
        <v>2600000</v>
      </c>
      <c r="C31" s="3">
        <v>43435</v>
      </c>
    </row>
    <row r="32" spans="1:4" x14ac:dyDescent="0.35">
      <c r="A32">
        <v>2019</v>
      </c>
      <c r="B32">
        <v>2600000</v>
      </c>
      <c r="C32" s="3">
        <v>43525</v>
      </c>
    </row>
    <row r="33" spans="1:3" x14ac:dyDescent="0.35">
      <c r="A33">
        <v>2019</v>
      </c>
      <c r="B33">
        <v>2700000</v>
      </c>
      <c r="C33" s="3">
        <v>43617</v>
      </c>
    </row>
    <row r="34" spans="1:3" x14ac:dyDescent="0.35">
      <c r="A34">
        <v>2019</v>
      </c>
      <c r="B34">
        <v>2800000</v>
      </c>
      <c r="C34" s="3">
        <v>43709</v>
      </c>
    </row>
    <row r="35" spans="1:3" x14ac:dyDescent="0.35">
      <c r="A35">
        <v>2019</v>
      </c>
      <c r="B35">
        <v>2900000</v>
      </c>
      <c r="C35" s="3">
        <v>43800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F9F-0D35-455B-BB3F-1C7763AA89E6}">
  <dimension ref="B3:D43"/>
  <sheetViews>
    <sheetView workbookViewId="0">
      <selection activeCell="E32" sqref="E32"/>
    </sheetView>
  </sheetViews>
  <sheetFormatPr defaultColWidth="9.1796875" defaultRowHeight="12.5" x14ac:dyDescent="0.25"/>
  <cols>
    <col min="1" max="1" width="9.1796875" style="18"/>
    <col min="2" max="2" width="100.7265625" style="18" customWidth="1"/>
    <col min="3" max="3" width="5.81640625" style="18" customWidth="1"/>
    <col min="4" max="4" width="9.81640625" style="18" bestFit="1" customWidth="1"/>
    <col min="5" max="16384" width="9.1796875" style="18"/>
  </cols>
  <sheetData>
    <row r="3" spans="2:4" ht="13" x14ac:dyDescent="0.25">
      <c r="B3" s="17" t="s">
        <v>143</v>
      </c>
    </row>
    <row r="4" spans="2:4" x14ac:dyDescent="0.25">
      <c r="B4" s="19" t="s">
        <v>144</v>
      </c>
    </row>
    <row r="6" spans="2:4" x14ac:dyDescent="0.25">
      <c r="B6" s="20" t="s">
        <v>145</v>
      </c>
      <c r="C6" s="21">
        <v>106.4</v>
      </c>
      <c r="D6" s="18">
        <f>C6*1000000</f>
        <v>106400000</v>
      </c>
    </row>
    <row r="7" spans="2:4" x14ac:dyDescent="0.25">
      <c r="B7" s="20" t="s">
        <v>103</v>
      </c>
      <c r="C7" s="21">
        <v>45.98</v>
      </c>
      <c r="D7" s="18">
        <f t="shared" ref="D7:D17" si="0">C7*1000000</f>
        <v>45980000</v>
      </c>
    </row>
    <row r="8" spans="2:4" x14ac:dyDescent="0.25">
      <c r="B8" s="20" t="s">
        <v>141</v>
      </c>
      <c r="C8" s="21">
        <v>25.58</v>
      </c>
      <c r="D8" s="18">
        <f t="shared" si="0"/>
        <v>25580000</v>
      </c>
    </row>
    <row r="9" spans="2:4" x14ac:dyDescent="0.25">
      <c r="B9" s="20" t="s">
        <v>146</v>
      </c>
      <c r="C9" s="21">
        <v>17.46</v>
      </c>
      <c r="D9" s="18">
        <f t="shared" si="0"/>
        <v>17460000</v>
      </c>
    </row>
    <row r="10" spans="2:4" x14ac:dyDescent="0.25">
      <c r="B10" s="20" t="s">
        <v>147</v>
      </c>
      <c r="C10" s="21">
        <v>15.01</v>
      </c>
      <c r="D10" s="18">
        <f t="shared" si="0"/>
        <v>15010000</v>
      </c>
    </row>
    <row r="11" spans="2:4" x14ac:dyDescent="0.25">
      <c r="B11" s="20" t="s">
        <v>148</v>
      </c>
      <c r="C11" s="21">
        <v>14.19</v>
      </c>
      <c r="D11" s="18">
        <f t="shared" si="0"/>
        <v>14190000</v>
      </c>
    </row>
    <row r="12" spans="2:4" x14ac:dyDescent="0.25">
      <c r="B12" s="20" t="s">
        <v>149</v>
      </c>
      <c r="C12" s="21">
        <v>10.75</v>
      </c>
      <c r="D12" s="18">
        <f t="shared" si="0"/>
        <v>10750000</v>
      </c>
    </row>
    <row r="13" spans="2:4" x14ac:dyDescent="0.25">
      <c r="B13" s="20" t="s">
        <v>150</v>
      </c>
      <c r="C13" s="21">
        <v>7.72</v>
      </c>
      <c r="D13" s="18">
        <f t="shared" si="0"/>
        <v>7720000</v>
      </c>
    </row>
    <row r="14" spans="2:4" x14ac:dyDescent="0.25">
      <c r="B14" s="20" t="s">
        <v>151</v>
      </c>
      <c r="C14" s="21">
        <v>5.53</v>
      </c>
      <c r="D14" s="18">
        <f t="shared" si="0"/>
        <v>5530000</v>
      </c>
    </row>
    <row r="15" spans="2:4" x14ac:dyDescent="0.25">
      <c r="B15" s="20" t="s">
        <v>152</v>
      </c>
      <c r="C15" s="21">
        <v>3.47</v>
      </c>
      <c r="D15" s="18">
        <f t="shared" si="0"/>
        <v>3470000</v>
      </c>
    </row>
    <row r="16" spans="2:4" x14ac:dyDescent="0.25">
      <c r="B16" s="20" t="s">
        <v>153</v>
      </c>
      <c r="C16" s="21">
        <v>3.15</v>
      </c>
      <c r="D16" s="18">
        <f t="shared" si="0"/>
        <v>3150000</v>
      </c>
    </row>
    <row r="17" spans="2:4" x14ac:dyDescent="0.25">
      <c r="B17" s="20" t="s">
        <v>99</v>
      </c>
      <c r="C17" s="21">
        <v>1.48</v>
      </c>
      <c r="D17" s="18">
        <f t="shared" si="0"/>
        <v>1480000</v>
      </c>
    </row>
    <row r="21" spans="2:4" ht="13" x14ac:dyDescent="0.25">
      <c r="B21" s="22" t="s">
        <v>154</v>
      </c>
    </row>
    <row r="22" spans="2:4" x14ac:dyDescent="0.25">
      <c r="B22" s="20" t="s">
        <v>144</v>
      </c>
    </row>
    <row r="23" spans="2:4" x14ac:dyDescent="0.25">
      <c r="B23" s="23" t="s">
        <v>155</v>
      </c>
    </row>
    <row r="26" spans="2:4" ht="13" x14ac:dyDescent="0.25">
      <c r="B26" s="22" t="s">
        <v>156</v>
      </c>
    </row>
    <row r="28" spans="2:4" x14ac:dyDescent="0.25">
      <c r="B28" s="20" t="s">
        <v>156</v>
      </c>
      <c r="C28" s="20" t="s">
        <v>157</v>
      </c>
    </row>
    <row r="29" spans="2:4" x14ac:dyDescent="0.25">
      <c r="B29" s="20" t="s">
        <v>158</v>
      </c>
      <c r="C29" s="20" t="s">
        <v>157</v>
      </c>
    </row>
    <row r="30" spans="2:4" x14ac:dyDescent="0.25">
      <c r="B30" s="20" t="s">
        <v>159</v>
      </c>
      <c r="C30" s="20" t="s">
        <v>160</v>
      </c>
    </row>
    <row r="31" spans="2:4" x14ac:dyDescent="0.25">
      <c r="B31" s="20" t="s">
        <v>161</v>
      </c>
      <c r="C31" s="20" t="s">
        <v>162</v>
      </c>
    </row>
    <row r="32" spans="2:4" ht="13" x14ac:dyDescent="0.25">
      <c r="B32" s="20" t="s">
        <v>163</v>
      </c>
      <c r="C32" s="24" t="s">
        <v>164</v>
      </c>
    </row>
    <row r="33" spans="2:3" ht="13" x14ac:dyDescent="0.25">
      <c r="B33" s="20" t="s">
        <v>165</v>
      </c>
      <c r="C33" s="24" t="s">
        <v>164</v>
      </c>
    </row>
    <row r="34" spans="2:3" x14ac:dyDescent="0.25">
      <c r="B34" s="20" t="s">
        <v>166</v>
      </c>
      <c r="C34" s="20" t="s">
        <v>167</v>
      </c>
    </row>
    <row r="35" spans="2:3" ht="13" x14ac:dyDescent="0.25">
      <c r="B35" s="20" t="s">
        <v>168</v>
      </c>
      <c r="C35" s="24" t="s">
        <v>164</v>
      </c>
    </row>
    <row r="36" spans="2:3" ht="212.5" x14ac:dyDescent="0.25">
      <c r="B36" s="19" t="s">
        <v>169</v>
      </c>
      <c r="C36" s="19" t="s">
        <v>170</v>
      </c>
    </row>
    <row r="38" spans="2:3" ht="13" x14ac:dyDescent="0.25">
      <c r="B38" s="22" t="s">
        <v>171</v>
      </c>
    </row>
    <row r="40" spans="2:3" x14ac:dyDescent="0.25">
      <c r="B40" s="20" t="s">
        <v>172</v>
      </c>
      <c r="C40" s="20" t="s">
        <v>157</v>
      </c>
    </row>
    <row r="41" spans="2:3" x14ac:dyDescent="0.25">
      <c r="B41" s="20" t="s">
        <v>173</v>
      </c>
      <c r="C41" s="20" t="s">
        <v>174</v>
      </c>
    </row>
    <row r="42" spans="2:3" x14ac:dyDescent="0.25">
      <c r="B42" s="20" t="s">
        <v>175</v>
      </c>
      <c r="C42" s="20" t="s">
        <v>176</v>
      </c>
    </row>
    <row r="43" spans="2:3" x14ac:dyDescent="0.25">
      <c r="B43" s="20" t="s">
        <v>177</v>
      </c>
      <c r="C43" s="23" t="s">
        <v>178</v>
      </c>
    </row>
  </sheetData>
  <hyperlinks>
    <hyperlink ref="B23" location="Data!A1" display="Access data" xr:uid="{27D7B94E-F0FE-4ADA-9CCB-4D83E99D1AFF}"/>
    <hyperlink ref="C43" r:id="rId1" xr:uid="{1CB2E8A1-B857-4D2F-989A-2EC9DED17BEA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484-8CCD-43F4-B009-767B0905ED0A}">
  <dimension ref="A1:F25"/>
  <sheetViews>
    <sheetView workbookViewId="0">
      <selection activeCell="G2" sqref="G2"/>
    </sheetView>
  </sheetViews>
  <sheetFormatPr defaultRowHeight="14.5" x14ac:dyDescent="0.35"/>
  <cols>
    <col min="1" max="1" width="18.81640625" bestFit="1" customWidth="1"/>
    <col min="2" max="2" width="34.81640625" bestFit="1" customWidth="1"/>
    <col min="3" max="3" width="11" bestFit="1" customWidth="1"/>
    <col min="4" max="4" width="23.54296875" customWidth="1"/>
  </cols>
  <sheetData>
    <row r="1" spans="1:6" x14ac:dyDescent="0.35">
      <c r="A1" s="25" t="s">
        <v>180</v>
      </c>
      <c r="B1" s="25" t="s">
        <v>181</v>
      </c>
      <c r="C1" s="25" t="s">
        <v>181</v>
      </c>
      <c r="D1" s="25" t="s">
        <v>182</v>
      </c>
      <c r="E1" s="25"/>
      <c r="F1" s="25" t="s">
        <v>183</v>
      </c>
    </row>
    <row r="2" spans="1:6" x14ac:dyDescent="0.35">
      <c r="A2" t="s">
        <v>99</v>
      </c>
      <c r="B2" t="str">
        <f>[1]WeChat!B3</f>
        <v>21 January 2011; 9 years ago (as Weixin)</v>
      </c>
      <c r="C2" s="3">
        <v>40564</v>
      </c>
      <c r="D2" t="str">
        <f>[1]WeChat!B2</f>
        <v>Tencent Holdings Limited</v>
      </c>
      <c r="F2">
        <v>1.48</v>
      </c>
    </row>
    <row r="3" spans="1:6" x14ac:dyDescent="0.35">
      <c r="A3" t="s">
        <v>153</v>
      </c>
      <c r="B3" t="str">
        <f>[1]LINE!B4</f>
        <v>March 2012</v>
      </c>
      <c r="C3" s="3">
        <v>40969</v>
      </c>
      <c r="F3">
        <v>3.15</v>
      </c>
    </row>
    <row r="4" spans="1:6" x14ac:dyDescent="0.35">
      <c r="A4" t="s">
        <v>152</v>
      </c>
      <c r="B4" t="str">
        <f>[1]Telegram!B6</f>
        <v>14 August 2013; 6 years ago</v>
      </c>
      <c r="C4" s="3">
        <v>41500</v>
      </c>
      <c r="D4" t="str">
        <f>[1]Telegram!B4</f>
        <v>Telegram FZ LLC</v>
      </c>
      <c r="F4">
        <v>3.47</v>
      </c>
    </row>
    <row r="5" spans="1:6" x14ac:dyDescent="0.35">
      <c r="A5" t="s">
        <v>184</v>
      </c>
      <c r="B5" t="str">
        <f>[1]Skype!B4</f>
        <v>29 August 2003; 16 years ago</v>
      </c>
      <c r="C5" s="3">
        <v>37862</v>
      </c>
      <c r="D5" t="str">
        <f>[1]Skype!B3</f>
        <v>Skype Technologies</v>
      </c>
      <c r="F5">
        <v>5.53</v>
      </c>
    </row>
    <row r="6" spans="1:6" x14ac:dyDescent="0.35">
      <c r="A6" t="s">
        <v>150</v>
      </c>
      <c r="B6" t="str">
        <f>[1]Kik!B4</f>
        <v>October 19, 2010; 9 years ago</v>
      </c>
      <c r="C6" s="3">
        <v>40470</v>
      </c>
      <c r="D6" t="str">
        <f>[1]Kik!B2</f>
        <v>Kik Interactive Inc.</v>
      </c>
      <c r="F6">
        <v>7.72</v>
      </c>
    </row>
    <row r="7" spans="1:6" x14ac:dyDescent="0.35">
      <c r="A7" t="s">
        <v>185</v>
      </c>
      <c r="B7" t="str">
        <f>[1]groupme!B2</f>
        <v>May 2010; 9 years ago</v>
      </c>
      <c r="C7" s="3">
        <v>40299</v>
      </c>
      <c r="D7" t="str">
        <f>[1]groupme!B9</f>
        <v>Skype Technologies S.A.</v>
      </c>
      <c r="F7">
        <v>10.75</v>
      </c>
    </row>
    <row r="8" spans="1:6" x14ac:dyDescent="0.35">
      <c r="A8" t="s">
        <v>186</v>
      </c>
      <c r="B8" t="str">
        <f>'[1]G Hangouts'!B2</f>
        <v>May 15, 2013; 6 years ago</v>
      </c>
      <c r="C8" s="3">
        <v>41409</v>
      </c>
      <c r="D8" t="str">
        <f>'[1]G Hangouts'!B1</f>
        <v>Google LLC</v>
      </c>
      <c r="E8" t="s">
        <v>187</v>
      </c>
      <c r="F8">
        <v>14.19</v>
      </c>
    </row>
    <row r="9" spans="1:6" x14ac:dyDescent="0.35">
      <c r="A9" t="s">
        <v>188</v>
      </c>
      <c r="B9" t="str">
        <f>'[1]G Messages'!B3</f>
        <v>2018; 2 years ago</v>
      </c>
      <c r="C9" s="3">
        <v>43101</v>
      </c>
      <c r="F9">
        <v>17.46</v>
      </c>
    </row>
    <row r="10" spans="1:6" x14ac:dyDescent="0.35">
      <c r="A10" t="s">
        <v>141</v>
      </c>
      <c r="B10" t="str">
        <f>[1]WhatsApp!B5</f>
        <v>January 2009; 11 years ago</v>
      </c>
      <c r="C10" s="3">
        <v>39814</v>
      </c>
      <c r="F10">
        <v>25.58</v>
      </c>
    </row>
    <row r="11" spans="1:6" x14ac:dyDescent="0.35">
      <c r="A11" t="s">
        <v>140</v>
      </c>
      <c r="B11" t="str">
        <f>[1]SnapChat!B5</f>
        <v>September 2011; 8 years ago</v>
      </c>
      <c r="C11" s="3">
        <v>40787</v>
      </c>
      <c r="D11" t="str">
        <f>[1]SnapChat!B4</f>
        <v>Snap Inc.</v>
      </c>
      <c r="F11">
        <v>45.98</v>
      </c>
    </row>
    <row r="12" spans="1:6" x14ac:dyDescent="0.35">
      <c r="A12" t="s">
        <v>100</v>
      </c>
      <c r="B12" t="str">
        <f>[1]Twitter!B37</f>
        <v>July 15, 2006; 13 years ago</v>
      </c>
      <c r="C12" s="3">
        <v>38913</v>
      </c>
      <c r="F12">
        <v>69.64</v>
      </c>
    </row>
    <row r="13" spans="1:6" x14ac:dyDescent="0.35">
      <c r="A13" t="s">
        <v>189</v>
      </c>
      <c r="B13" t="str">
        <f>'[1]FB Mess'!B2</f>
        <v>August 9, 2011; 8 years ago</v>
      </c>
      <c r="C13" s="3">
        <v>40764</v>
      </c>
      <c r="D13" t="str">
        <f>'[1]FB Mess'!B1</f>
        <v>Facebook, Inc.</v>
      </c>
      <c r="F13">
        <v>106.4</v>
      </c>
    </row>
    <row r="14" spans="1:6" x14ac:dyDescent="0.35">
      <c r="A14" t="s">
        <v>190</v>
      </c>
      <c r="B14" t="str">
        <f>[1]YouTube!B3</f>
        <v>February 14, 2005</v>
      </c>
      <c r="C14" s="3">
        <v>38397</v>
      </c>
      <c r="F14">
        <v>110</v>
      </c>
    </row>
    <row r="15" spans="1:6" x14ac:dyDescent="0.35">
      <c r="A15" t="s">
        <v>108</v>
      </c>
      <c r="B15" t="str">
        <f>[1]Insta!B4</f>
        <v>October 6, 2010; 9 years ago</v>
      </c>
      <c r="C15" s="3">
        <v>40457</v>
      </c>
      <c r="F15">
        <v>400</v>
      </c>
    </row>
    <row r="16" spans="1:6" x14ac:dyDescent="0.35">
      <c r="A16" t="s">
        <v>191</v>
      </c>
      <c r="B16" t="str">
        <f>'[1]G Talk'!B3</f>
        <v>August 24, 2005; 14 years ago</v>
      </c>
      <c r="C16" s="3">
        <v>38588</v>
      </c>
      <c r="D16" t="str">
        <f>'[1]G Talk'!B2</f>
        <v>Google LLC</v>
      </c>
      <c r="E16" t="s">
        <v>192</v>
      </c>
    </row>
    <row r="19" spans="1:3" x14ac:dyDescent="0.35">
      <c r="C19" s="3"/>
    </row>
    <row r="20" spans="1:3" x14ac:dyDescent="0.35">
      <c r="A20" t="s">
        <v>193</v>
      </c>
      <c r="C20" s="3"/>
    </row>
    <row r="21" spans="1:3" x14ac:dyDescent="0.35">
      <c r="A21" t="s">
        <v>194</v>
      </c>
      <c r="C21" s="3"/>
    </row>
    <row r="23" spans="1:3" x14ac:dyDescent="0.35">
      <c r="A23" t="s">
        <v>195</v>
      </c>
    </row>
    <row r="24" spans="1:3" x14ac:dyDescent="0.35">
      <c r="A24" t="s">
        <v>196</v>
      </c>
    </row>
    <row r="25" spans="1:3" x14ac:dyDescent="0.35">
      <c r="A25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MAUs by app</vt:lpstr>
      <vt:lpstr>Mobile Apps by OS</vt:lpstr>
      <vt:lpstr>Pew Smartphones</vt:lpstr>
      <vt:lpstr>Smartphone ownership</vt:lpstr>
      <vt:lpstr>US ownership by demo</vt:lpstr>
      <vt:lpstr>Google Apps</vt:lpstr>
      <vt:lpstr>2019 US Mobile Msngr</vt:lpstr>
      <vt:lpstr>Msngr Apps -releases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2020-01-25T22:46:19Z</dcterms:created>
  <dcterms:modified xsi:type="dcterms:W3CDTF">2020-01-26T17:08:29Z</dcterms:modified>
</cp:coreProperties>
</file>