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soros\Documents\pealent\"/>
    </mc:Choice>
  </mc:AlternateContent>
  <bookViews>
    <workbookView xWindow="0" yWindow="0" windowWidth="28800" windowHeight="13725"/>
  </bookViews>
  <sheets>
    <sheet name="Spec" sheetId="1" r:id="rId1"/>
    <sheet name="Totals" sheetId="3" r:id="rId2"/>
    <sheet name="RDAs" sheetId="2" r:id="rId3"/>
    <sheet name="TotalsVsRDA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N4" i="1" l="1"/>
  <c r="BN5" i="1"/>
  <c r="BN6" i="1"/>
  <c r="BN7" i="1"/>
  <c r="BN8" i="1"/>
  <c r="BN9" i="1"/>
  <c r="BN10" i="1"/>
  <c r="BN11" i="1"/>
  <c r="BN12" i="1"/>
  <c r="BN13" i="1"/>
  <c r="BN14" i="1"/>
  <c r="BN15" i="1"/>
  <c r="BN16" i="1"/>
  <c r="A2" i="3"/>
  <c r="BX3" i="1"/>
  <c r="BX4" i="1"/>
  <c r="BX5" i="1"/>
  <c r="BX6" i="1"/>
  <c r="BX7" i="1"/>
  <c r="BX8" i="1"/>
  <c r="BX9" i="1"/>
  <c r="BX10" i="1"/>
  <c r="BX11" i="1"/>
  <c r="BX12" i="1"/>
  <c r="BX13" i="1"/>
  <c r="BX14" i="1"/>
  <c r="BX15" i="1"/>
  <c r="BX16" i="1"/>
  <c r="BW3" i="1"/>
  <c r="BW4" i="1"/>
  <c r="BW5" i="1"/>
  <c r="BW6" i="1"/>
  <c r="BW7" i="1"/>
  <c r="BW8" i="1"/>
  <c r="BW9" i="1"/>
  <c r="BW10" i="1"/>
  <c r="BW11" i="1"/>
  <c r="BW12" i="1"/>
  <c r="BW13" i="1"/>
  <c r="BW14" i="1"/>
  <c r="BW15" i="1"/>
  <c r="BW16" i="1"/>
  <c r="BV3" i="1"/>
  <c r="BV4" i="1"/>
  <c r="BV5" i="1"/>
  <c r="BV6" i="1"/>
  <c r="BV7" i="1"/>
  <c r="BV8" i="1"/>
  <c r="BV9" i="1"/>
  <c r="BV10" i="1"/>
  <c r="BV11" i="1"/>
  <c r="BV12" i="1"/>
  <c r="BV13" i="1"/>
  <c r="BV14" i="1"/>
  <c r="BV15" i="1"/>
  <c r="BV16" i="1"/>
  <c r="BU3" i="1"/>
  <c r="BU4" i="1"/>
  <c r="BU5" i="1"/>
  <c r="BU6" i="1"/>
  <c r="BU7" i="1"/>
  <c r="BU8" i="1"/>
  <c r="BU9" i="1"/>
  <c r="BU10" i="1"/>
  <c r="BU11" i="1"/>
  <c r="BU12" i="1"/>
  <c r="BU13" i="1"/>
  <c r="BU14" i="1"/>
  <c r="BU15" i="1"/>
  <c r="BU16" i="1"/>
  <c r="BT3" i="1"/>
  <c r="BT4" i="1"/>
  <c r="BT5" i="1"/>
  <c r="BT6" i="1"/>
  <c r="BT7" i="1"/>
  <c r="BT8" i="1"/>
  <c r="BT9" i="1"/>
  <c r="BT10" i="1"/>
  <c r="BT11" i="1"/>
  <c r="BT12" i="1"/>
  <c r="BT13" i="1"/>
  <c r="BT14" i="1"/>
  <c r="BT15" i="1"/>
  <c r="BT16" i="1"/>
  <c r="BS3" i="1"/>
  <c r="BS4" i="1"/>
  <c r="BS5" i="1"/>
  <c r="BS6" i="1"/>
  <c r="BS7" i="1"/>
  <c r="BS8" i="1"/>
  <c r="BS9" i="1"/>
  <c r="BS10" i="1"/>
  <c r="BS11" i="1"/>
  <c r="BS12" i="1"/>
  <c r="BS13" i="1"/>
  <c r="BS14" i="1"/>
  <c r="BS15" i="1"/>
  <c r="BS16" i="1"/>
  <c r="BR3" i="1"/>
  <c r="BR4" i="1"/>
  <c r="BR5" i="1"/>
  <c r="BR6" i="1"/>
  <c r="BR7" i="1"/>
  <c r="BR8" i="1"/>
  <c r="BR9" i="1"/>
  <c r="BR10" i="1"/>
  <c r="BR11" i="1"/>
  <c r="BR12" i="1"/>
  <c r="BR13" i="1"/>
  <c r="BR14" i="1"/>
  <c r="BR15" i="1"/>
  <c r="BR16" i="1"/>
  <c r="BQ3" i="1"/>
  <c r="BQ4" i="1"/>
  <c r="BQ5" i="1"/>
  <c r="BQ6" i="1"/>
  <c r="BQ7" i="1"/>
  <c r="BQ8" i="1"/>
  <c r="BQ9" i="1"/>
  <c r="BQ10" i="1"/>
  <c r="BQ11" i="1"/>
  <c r="BQ12" i="1"/>
  <c r="BQ13" i="1"/>
  <c r="BQ14" i="1"/>
  <c r="BQ15" i="1"/>
  <c r="BQ16" i="1"/>
  <c r="BP3" i="1"/>
  <c r="BP4" i="1"/>
  <c r="BP5" i="1"/>
  <c r="BP6" i="1"/>
  <c r="BP7" i="1"/>
  <c r="BP8" i="1"/>
  <c r="BP9" i="1"/>
  <c r="BP10" i="1"/>
  <c r="BP11" i="1"/>
  <c r="BP12" i="1"/>
  <c r="BP13" i="1"/>
  <c r="BP14" i="1"/>
  <c r="BP15" i="1"/>
  <c r="BP16" i="1"/>
  <c r="BO3" i="1"/>
  <c r="BO4" i="1"/>
  <c r="BO5" i="1"/>
  <c r="BO6" i="1"/>
  <c r="BO7" i="1"/>
  <c r="BO8" i="1"/>
  <c r="BO9" i="1"/>
  <c r="BO10" i="1"/>
  <c r="BO11" i="1"/>
  <c r="BO12" i="1"/>
  <c r="BO13" i="1"/>
  <c r="BO14" i="1"/>
  <c r="BO15" i="1"/>
  <c r="BO16" i="1"/>
  <c r="BM3" i="1"/>
  <c r="BM4" i="1"/>
  <c r="BM5" i="1"/>
  <c r="BM6" i="1"/>
  <c r="BM7" i="1"/>
  <c r="BM8" i="1"/>
  <c r="BM9" i="1"/>
  <c r="BM10" i="1"/>
  <c r="BM11" i="1"/>
  <c r="BM12" i="1"/>
  <c r="BM13" i="1"/>
  <c r="BM14" i="1"/>
  <c r="BM15" i="1"/>
  <c r="BM16" i="1"/>
  <c r="BL3" i="1"/>
  <c r="BL4" i="1"/>
  <c r="BL5" i="1"/>
  <c r="BL6" i="1"/>
  <c r="BL7" i="1"/>
  <c r="BL8" i="1"/>
  <c r="BL9" i="1"/>
  <c r="BL10" i="1"/>
  <c r="BL11" i="1"/>
  <c r="BL12" i="1"/>
  <c r="BL13" i="1"/>
  <c r="BL14" i="1"/>
  <c r="BL15" i="1"/>
  <c r="BL16" i="1"/>
  <c r="BK3" i="1"/>
  <c r="BK4" i="1"/>
  <c r="BK5" i="1"/>
  <c r="BK6" i="1"/>
  <c r="BK7" i="1"/>
  <c r="BK8" i="1"/>
  <c r="BK9" i="1"/>
  <c r="BK10" i="1"/>
  <c r="BK11" i="1"/>
  <c r="BK12" i="1"/>
  <c r="BK13" i="1"/>
  <c r="BK14" i="1"/>
  <c r="BK15" i="1"/>
  <c r="BK16" i="1"/>
  <c r="BJ3" i="1"/>
  <c r="BJ4" i="1"/>
  <c r="BJ5" i="1"/>
  <c r="BJ6" i="1"/>
  <c r="BJ7" i="1"/>
  <c r="BJ8" i="1"/>
  <c r="BJ9" i="1"/>
  <c r="BJ10" i="1"/>
  <c r="BJ11" i="1"/>
  <c r="BJ12" i="1"/>
  <c r="BJ13" i="1"/>
  <c r="BJ14" i="1"/>
  <c r="BJ15" i="1"/>
  <c r="BJ16" i="1"/>
  <c r="BI3" i="1"/>
  <c r="BI4" i="1"/>
  <c r="BI5" i="1"/>
  <c r="BI6" i="1"/>
  <c r="BI7" i="1"/>
  <c r="BI8" i="1"/>
  <c r="BI9" i="1"/>
  <c r="BI10" i="1"/>
  <c r="BI11" i="1"/>
  <c r="BI12" i="1"/>
  <c r="BI13" i="1"/>
  <c r="BI14" i="1"/>
  <c r="BI15" i="1"/>
  <c r="BI16" i="1"/>
  <c r="BH3" i="1"/>
  <c r="BH4" i="1"/>
  <c r="BH5" i="1"/>
  <c r="BH6" i="1"/>
  <c r="BH7" i="1"/>
  <c r="BH8" i="1"/>
  <c r="BH9" i="1"/>
  <c r="BH10" i="1"/>
  <c r="BH11" i="1"/>
  <c r="BH12" i="1"/>
  <c r="BH13" i="1"/>
  <c r="BH14" i="1"/>
  <c r="BH15" i="1"/>
  <c r="BH16" i="1"/>
  <c r="BG3" i="1"/>
  <c r="BG4" i="1"/>
  <c r="BG5" i="1"/>
  <c r="BG6" i="1"/>
  <c r="BG7" i="1"/>
  <c r="BG8" i="1"/>
  <c r="BG9" i="1"/>
  <c r="BG10" i="1"/>
  <c r="BG11" i="1"/>
  <c r="BG12" i="1"/>
  <c r="BG13" i="1"/>
  <c r="BG14" i="1"/>
  <c r="BG15" i="1"/>
  <c r="BG16" i="1"/>
  <c r="BF3" i="1"/>
  <c r="BF4" i="1"/>
  <c r="BF5" i="1"/>
  <c r="BF6" i="1"/>
  <c r="BF7" i="1"/>
  <c r="BF8" i="1"/>
  <c r="BF9" i="1"/>
  <c r="BF10" i="1"/>
  <c r="BF11" i="1"/>
  <c r="BF12" i="1"/>
  <c r="BF13" i="1"/>
  <c r="BF14" i="1"/>
  <c r="BF15" i="1"/>
  <c r="BF16" i="1"/>
  <c r="BE3" i="1"/>
  <c r="BE4" i="1"/>
  <c r="BE5" i="1"/>
  <c r="BE6" i="1"/>
  <c r="BE7" i="1"/>
  <c r="BE8" i="1"/>
  <c r="BE9" i="1"/>
  <c r="BE10" i="1"/>
  <c r="BE11" i="1"/>
  <c r="BE12" i="1"/>
  <c r="BE13" i="1"/>
  <c r="BE14" i="1"/>
  <c r="BE15" i="1"/>
  <c r="BE16" i="1"/>
  <c r="BD3" i="1"/>
  <c r="BD4" i="1"/>
  <c r="BD5" i="1"/>
  <c r="BD6" i="1"/>
  <c r="BD7" i="1"/>
  <c r="BD8" i="1"/>
  <c r="BD9" i="1"/>
  <c r="BD10" i="1"/>
  <c r="BD11" i="1"/>
  <c r="BD12" i="1"/>
  <c r="BD13" i="1"/>
  <c r="BD14" i="1"/>
  <c r="BD15" i="1"/>
  <c r="BD16" i="1"/>
  <c r="BC3" i="1"/>
  <c r="BC4" i="1"/>
  <c r="BC5" i="1"/>
  <c r="BC6" i="1"/>
  <c r="BC7" i="1"/>
  <c r="BC8" i="1"/>
  <c r="BC9" i="1"/>
  <c r="BC10" i="1"/>
  <c r="BC11" i="1"/>
  <c r="BC12" i="1"/>
  <c r="BC13" i="1"/>
  <c r="BC14" i="1"/>
  <c r="BC15" i="1"/>
  <c r="BC16" i="1"/>
  <c r="BB3" i="1"/>
  <c r="BB4" i="1"/>
  <c r="BB5" i="1"/>
  <c r="BB6" i="1"/>
  <c r="BB7" i="1"/>
  <c r="BB8" i="1"/>
  <c r="BB9" i="1"/>
  <c r="BB10" i="1"/>
  <c r="BB11" i="1"/>
  <c r="BB12" i="1"/>
  <c r="BB13" i="1"/>
  <c r="BB14" i="1"/>
  <c r="BB15" i="1"/>
  <c r="BB16" i="1"/>
  <c r="BA3" i="1"/>
  <c r="BA4" i="1"/>
  <c r="BA5" i="1"/>
  <c r="BA6" i="1"/>
  <c r="BA7" i="1"/>
  <c r="BA8" i="1"/>
  <c r="BA9" i="1"/>
  <c r="BA10" i="1"/>
  <c r="BA11" i="1"/>
  <c r="BA12" i="1"/>
  <c r="BA13" i="1"/>
  <c r="BA14" i="1"/>
  <c r="BA15" i="1"/>
  <c r="BA16" i="1"/>
  <c r="AZ3" i="1"/>
  <c r="AZ4" i="1"/>
  <c r="AZ5" i="1"/>
  <c r="AZ6" i="1"/>
  <c r="AZ7" i="1"/>
  <c r="AZ8" i="1"/>
  <c r="AZ9" i="1"/>
  <c r="AZ10" i="1"/>
  <c r="AZ11" i="1"/>
  <c r="AZ12" i="1"/>
  <c r="AZ13" i="1"/>
  <c r="AZ14" i="1"/>
  <c r="AZ15" i="1"/>
  <c r="AZ16" i="1"/>
  <c r="AY3" i="1"/>
  <c r="AY4" i="1"/>
  <c r="AY5" i="1"/>
  <c r="AY6" i="1"/>
  <c r="AY7" i="1"/>
  <c r="AY8" i="1"/>
  <c r="AY9" i="1"/>
  <c r="AY10" i="1"/>
  <c r="AY11" i="1"/>
  <c r="AY12" i="1"/>
  <c r="AY13" i="1"/>
  <c r="AY14" i="1"/>
  <c r="AY15" i="1"/>
  <c r="AY16" i="1"/>
  <c r="AX3" i="1"/>
  <c r="AX4" i="1"/>
  <c r="AX5" i="1"/>
  <c r="AX6" i="1"/>
  <c r="AX7" i="1"/>
  <c r="AX8" i="1"/>
  <c r="AX9" i="1"/>
  <c r="AX10" i="1"/>
  <c r="AX11" i="1"/>
  <c r="AX12" i="1"/>
  <c r="AX13" i="1"/>
  <c r="AX14" i="1"/>
  <c r="AX15" i="1"/>
  <c r="AX16" i="1"/>
  <c r="AW3" i="1"/>
  <c r="AW4" i="1"/>
  <c r="AW5" i="1"/>
  <c r="AW6" i="1"/>
  <c r="AW7" i="1"/>
  <c r="AW8" i="1"/>
  <c r="AW9" i="1"/>
  <c r="AW10" i="1"/>
  <c r="AW11" i="1"/>
  <c r="AW12" i="1"/>
  <c r="AW13" i="1"/>
  <c r="AW14" i="1"/>
  <c r="AW15" i="1"/>
  <c r="AW16" i="1"/>
  <c r="AV3" i="1"/>
  <c r="AV4" i="1"/>
  <c r="AV5" i="1"/>
  <c r="AV6" i="1"/>
  <c r="AV7" i="1"/>
  <c r="AV8" i="1"/>
  <c r="AV9" i="1"/>
  <c r="AV10" i="1"/>
  <c r="AV11" i="1"/>
  <c r="AV12" i="1"/>
  <c r="AV13" i="1"/>
  <c r="AV14" i="1"/>
  <c r="AV15" i="1"/>
  <c r="AV16" i="1"/>
  <c r="AU3" i="1"/>
  <c r="AU4" i="1"/>
  <c r="AU5" i="1"/>
  <c r="AU6" i="1"/>
  <c r="AU7" i="1"/>
  <c r="AU8" i="1"/>
  <c r="AU9" i="1"/>
  <c r="AU10" i="1"/>
  <c r="AU11" i="1"/>
  <c r="AU12" i="1"/>
  <c r="AU13" i="1"/>
  <c r="AU14" i="1"/>
  <c r="AU15" i="1"/>
  <c r="AU16" i="1"/>
  <c r="AT4" i="1"/>
  <c r="AT5" i="1"/>
  <c r="AT6" i="1"/>
  <c r="AT7" i="1"/>
  <c r="AT8" i="1"/>
  <c r="AT9" i="1"/>
  <c r="AT10" i="1"/>
  <c r="AT11" i="1"/>
  <c r="AT12" i="1"/>
  <c r="AT13" i="1"/>
  <c r="AT14" i="1"/>
  <c r="AT15" i="1"/>
  <c r="AT16" i="1"/>
  <c r="AS4" i="1"/>
  <c r="AS5" i="1"/>
  <c r="AS6" i="1"/>
  <c r="AS7" i="1"/>
  <c r="AS8" i="1"/>
  <c r="AS9" i="1"/>
  <c r="AS10" i="1"/>
  <c r="AS11" i="1"/>
  <c r="AS12" i="1"/>
  <c r="AS13" i="1"/>
  <c r="AS14" i="1"/>
  <c r="AS15" i="1"/>
  <c r="AS16" i="1"/>
  <c r="AR4" i="1"/>
  <c r="AR5" i="1"/>
  <c r="AR6" i="1"/>
  <c r="AR7" i="1"/>
  <c r="AR8" i="1"/>
  <c r="AR9" i="1"/>
  <c r="AR10" i="1"/>
  <c r="AR11" i="1"/>
  <c r="AR12" i="1"/>
  <c r="AR13" i="1"/>
  <c r="AR14" i="1"/>
  <c r="AR15" i="1"/>
  <c r="AR16" i="1"/>
  <c r="AQ4" i="1"/>
  <c r="AQ5" i="1"/>
  <c r="AQ6" i="1"/>
  <c r="AQ7" i="1"/>
  <c r="AQ8" i="1"/>
  <c r="AQ9" i="1"/>
  <c r="AQ10" i="1"/>
  <c r="AQ11" i="1"/>
  <c r="AQ12" i="1"/>
  <c r="AQ13" i="1"/>
  <c r="AQ14" i="1"/>
  <c r="AQ15" i="1"/>
  <c r="AQ16" i="1"/>
  <c r="AP4" i="1"/>
  <c r="AP5" i="1"/>
  <c r="AP6" i="1"/>
  <c r="AP7" i="1"/>
  <c r="AP8" i="1"/>
  <c r="AP9" i="1"/>
  <c r="AP10" i="1"/>
  <c r="AP11" i="1"/>
  <c r="AP12" i="1"/>
  <c r="AP13" i="1"/>
  <c r="AP14" i="1"/>
  <c r="AP15" i="1"/>
  <c r="AP16" i="1"/>
  <c r="C2" i="3" s="1"/>
  <c r="A2" i="4" s="1"/>
  <c r="AQ3" i="1"/>
  <c r="AR3" i="1"/>
  <c r="AS3" i="1"/>
  <c r="AT3" i="1"/>
  <c r="BN3" i="1"/>
  <c r="AP3" i="1"/>
  <c r="AR2" i="1"/>
  <c r="AS2" i="1"/>
  <c r="AT2" i="1"/>
  <c r="AU2" i="1"/>
  <c r="AV2" i="1"/>
  <c r="AW2" i="1"/>
  <c r="AX2" i="1"/>
  <c r="AY2" i="1"/>
  <c r="AZ2" i="1"/>
  <c r="BA2" i="1"/>
  <c r="BB2" i="1"/>
  <c r="BC2" i="1"/>
  <c r="BD2" i="1"/>
  <c r="BE2" i="1"/>
  <c r="BF2" i="1"/>
  <c r="BG2" i="1"/>
  <c r="BH2" i="1"/>
  <c r="BI2" i="1"/>
  <c r="BJ2" i="1"/>
  <c r="BK2" i="1"/>
  <c r="BL2" i="1"/>
  <c r="BM2" i="1"/>
  <c r="BN2" i="1"/>
  <c r="BO2" i="1"/>
  <c r="BP2" i="1"/>
  <c r="BQ2" i="1"/>
  <c r="BR2" i="1"/>
  <c r="BS2" i="1"/>
  <c r="BT2" i="1"/>
  <c r="BU2" i="1"/>
  <c r="BV2" i="1"/>
  <c r="BW2" i="1"/>
  <c r="BX2" i="1"/>
  <c r="AQ2" i="1"/>
  <c r="AP2" i="1"/>
  <c r="E2" i="3"/>
  <c r="G2" i="3"/>
  <c r="E2" i="4" s="1"/>
  <c r="K2" i="3"/>
  <c r="I2" i="4" s="1"/>
  <c r="U2" i="3"/>
  <c r="S2" i="4" s="1"/>
  <c r="W2" i="3"/>
  <c r="U2" i="4" s="1"/>
  <c r="Y2" i="3"/>
  <c r="W2" i="4" s="1"/>
  <c r="AA2" i="3"/>
  <c r="Y2" i="4" s="1"/>
  <c r="AB2" i="3"/>
  <c r="Z2" i="4" s="1"/>
  <c r="AD2" i="3"/>
  <c r="AB2" i="4" s="1"/>
  <c r="AF2" i="3"/>
  <c r="AD2" i="4" s="1"/>
  <c r="AH2" i="3"/>
  <c r="AF2" i="4" s="1"/>
  <c r="AJ2" i="3"/>
  <c r="AH2" i="4" s="1"/>
  <c r="C16" i="1"/>
  <c r="C15" i="1"/>
  <c r="C14" i="1"/>
  <c r="C13" i="1"/>
  <c r="C12" i="1"/>
  <c r="C11" i="1"/>
  <c r="C10" i="1"/>
  <c r="C9" i="1"/>
  <c r="C8" i="1"/>
  <c r="C7" i="1"/>
  <c r="C6" i="1"/>
  <c r="C5" i="1"/>
  <c r="C4" i="1"/>
  <c r="D4" i="1"/>
  <c r="C3" i="1"/>
  <c r="C2" i="1"/>
  <c r="D2" i="3" l="1"/>
  <c r="B2" i="4" s="1"/>
  <c r="F2" i="3"/>
  <c r="F3" i="3" s="1"/>
  <c r="H2" i="3"/>
  <c r="F2" i="4" s="1"/>
  <c r="I2" i="3"/>
  <c r="G2" i="4" s="1"/>
  <c r="O2" i="3"/>
  <c r="M2" i="4" s="1"/>
  <c r="D2" i="4"/>
  <c r="C2" i="4"/>
  <c r="J2" i="3"/>
  <c r="H2" i="4" s="1"/>
  <c r="N2" i="3"/>
  <c r="L2" i="4" s="1"/>
  <c r="P2" i="3"/>
  <c r="N2" i="4" s="1"/>
  <c r="R2" i="3"/>
  <c r="P2" i="4" s="1"/>
  <c r="T2" i="3"/>
  <c r="R2" i="4" s="1"/>
  <c r="V2" i="3"/>
  <c r="T2" i="4" s="1"/>
  <c r="AC2" i="3"/>
  <c r="AA2" i="4" s="1"/>
  <c r="AG2" i="3"/>
  <c r="AE2" i="4" s="1"/>
  <c r="AI2" i="3"/>
  <c r="AG2" i="4" s="1"/>
  <c r="AK2" i="3"/>
  <c r="AI2" i="4" s="1"/>
  <c r="B2" i="3"/>
  <c r="M2" i="3"/>
  <c r="K2" i="4" s="1"/>
  <c r="Z2" i="3"/>
  <c r="X2" i="4" s="1"/>
  <c r="AE2" i="3"/>
  <c r="AC2" i="4" s="1"/>
  <c r="Q2" i="3"/>
  <c r="O2" i="4" s="1"/>
  <c r="S2" i="3"/>
  <c r="Q2" i="4" s="1"/>
  <c r="L2" i="3"/>
  <c r="J2" i="4" s="1"/>
  <c r="X2" i="3"/>
  <c r="V2" i="4" s="1"/>
  <c r="D3" i="3" l="1"/>
  <c r="E3" i="3"/>
</calcChain>
</file>

<file path=xl/comments1.xml><?xml version="1.0" encoding="utf-8"?>
<comments xmlns="http://schemas.openxmlformats.org/spreadsheetml/2006/main">
  <authors>
    <author>gsoros</author>
  </authors>
  <commentList>
    <comment ref="C1" authorId="0" shapeId="0">
      <text>
        <r>
          <rPr>
            <i/>
            <sz val="9"/>
            <color indexed="81"/>
            <rFont val="Tahoma"/>
            <family val="2"/>
          </rPr>
          <t xml:space="preserve">italicized </t>
        </r>
        <r>
          <rPr>
            <sz val="9"/>
            <color indexed="81"/>
            <rFont val="Tahoma"/>
            <family val="2"/>
          </rPr>
          <t>columns are computed--do not edit them.
When inputting new ingredients, only modify this sheet and only the columns with non-italicized headers in this sheet.</t>
        </r>
      </text>
    </comment>
    <comment ref="D1" authorId="0" shapeId="0">
      <text>
        <r>
          <rPr>
            <sz val="9"/>
            <color indexed="81"/>
            <rFont val="Tahoma"/>
            <family val="2"/>
          </rPr>
          <t>This is the net weight of the product in the whole container you buy, which costs the amount in the `Ref [$]` column.
Example: You buy a tub of pea protein that has 5 kg of pea protein in it. 5000 should be in this column.</t>
        </r>
      </text>
    </comment>
    <comment ref="E1" authorId="0" shapeId="0">
      <text>
        <r>
          <rPr>
            <sz val="9"/>
            <color indexed="81"/>
            <rFont val="Tahoma"/>
            <family val="2"/>
          </rPr>
          <t>Has the same meaning as "serving size" on a nutrition facts label--it's a sample of the whole weight that contains specified amounts of nutrients.</t>
        </r>
      </text>
    </comment>
    <comment ref="F1" authorId="0" shapeId="0">
      <text>
        <r>
          <rPr>
            <sz val="9"/>
            <color indexed="81"/>
            <rFont val="Tahoma"/>
            <family val="2"/>
          </rPr>
          <t>How much the whole package/container costs, as opposed to the "serving" (`Ref Serving [g]`) which is the quantity on the nutrition facts label.</t>
        </r>
      </text>
    </comment>
    <comment ref="G1" authorId="0" shapeId="0">
      <text>
        <r>
          <rPr>
            <sz val="9"/>
            <color indexed="81"/>
            <rFont val="Tahoma"/>
            <family val="2"/>
          </rPr>
          <t>kcals in the serving size (column `Ref Serving [g]`)</t>
        </r>
      </text>
    </comment>
    <comment ref="A3" authorId="0" shapeId="0">
      <text>
        <r>
          <rPr>
            <sz val="9"/>
            <color indexed="81"/>
            <rFont val="Tahoma"/>
            <family val="2"/>
          </rPr>
          <t>Main purpose of this is to provide fiber (and some protein--2 birds 1 stone). Psyllium husk, another often used fiber source, absolutely destroys the texture of the final product.</t>
        </r>
      </text>
    </comment>
    <comment ref="A5" authorId="0" shapeId="0">
      <text>
        <r>
          <rPr>
            <sz val="9"/>
            <color indexed="81"/>
            <rFont val="Tahoma"/>
            <family val="2"/>
          </rPr>
          <t>emulsifier</t>
        </r>
      </text>
    </comment>
    <comment ref="A6" authorId="0" shapeId="0">
      <text>
        <r>
          <rPr>
            <sz val="9"/>
            <color indexed="81"/>
            <rFont val="Tahoma"/>
            <family val="2"/>
          </rPr>
          <t>Has no function other than adding calories (carb calories). To reduce or add calories, adjust maltodextrin.</t>
        </r>
      </text>
    </comment>
    <comment ref="A16" authorId="0" shapeId="0">
      <text>
        <r>
          <rPr>
            <sz val="9"/>
            <color indexed="81"/>
            <rFont val="Tahoma"/>
            <family val="2"/>
          </rPr>
          <t>Menthol anesthetizes tastebuds, oral cavity, and maybe the throat as well. This helps mask the taste. But menthol itself also tastes bad, so if you can taste the menthol, you added too much.
Menthol dissolves readily in warm oil. Put it in the oil.</t>
        </r>
      </text>
    </comment>
  </commentList>
</comments>
</file>

<file path=xl/sharedStrings.xml><?xml version="1.0" encoding="utf-8"?>
<sst xmlns="http://schemas.openxmlformats.org/spreadsheetml/2006/main" count="203" uniqueCount="132">
  <si>
    <t>Name</t>
  </si>
  <si>
    <t>$/Day</t>
  </si>
  <si>
    <t>Ref PRO [g]</t>
  </si>
  <si>
    <t>Ref [kcal]</t>
  </si>
  <si>
    <t>Ref [$]</t>
  </si>
  <si>
    <t>Daily [g]</t>
  </si>
  <si>
    <t>Ref CHO [g]</t>
  </si>
  <si>
    <t>Ref Fat [g]</t>
  </si>
  <si>
    <t>Ref Na [g]</t>
  </si>
  <si>
    <t>Ref K [g]</t>
  </si>
  <si>
    <t>Ref Cl [g]</t>
  </si>
  <si>
    <t>Ref Fiber [g]</t>
  </si>
  <si>
    <t>Ref Ca [g]</t>
  </si>
  <si>
    <t>Ref Fe [mg]</t>
  </si>
  <si>
    <t>Ref P [g]</t>
  </si>
  <si>
    <t>Ref I [mcg]</t>
  </si>
  <si>
    <t>Ref Mg [mg]</t>
  </si>
  <si>
    <t>Ref Zn [mg]</t>
  </si>
  <si>
    <t>Ref Se [mcg]</t>
  </si>
  <si>
    <t>Ref Cu [mg]</t>
  </si>
  <si>
    <t>Ref Mn [mg]</t>
  </si>
  <si>
    <t>Ref Cr [mcg]</t>
  </si>
  <si>
    <t>Ref Mo [mcg]</t>
  </si>
  <si>
    <t>Ref Vit A [IU]</t>
  </si>
  <si>
    <t>Ref Vit B6 [mg]</t>
  </si>
  <si>
    <t>Ref Vit B12 [mcg]</t>
  </si>
  <si>
    <t>Ref Vit C [mg]</t>
  </si>
  <si>
    <t>Ref Vit D [IU]</t>
  </si>
  <si>
    <t>Ref Vit E [IU]</t>
  </si>
  <si>
    <t>Ref Vit K [mcg]</t>
  </si>
  <si>
    <t>Ref Thiamin [mg]</t>
  </si>
  <si>
    <t>Ref Riboflavin [mg]</t>
  </si>
  <si>
    <t>Ref Niacin [mg]</t>
  </si>
  <si>
    <t>Ref Folate [mcg]</t>
  </si>
  <si>
    <t>Ref Biotin [mcg]</t>
  </si>
  <si>
    <t>Ref Pantothenic Acid [mg]</t>
  </si>
  <si>
    <t>Ref Choline [mg]</t>
  </si>
  <si>
    <t>Ref Cholesterol</t>
  </si>
  <si>
    <t>Pea protein</t>
  </si>
  <si>
    <t>Ref Serving [g]</t>
  </si>
  <si>
    <t>This CHO [g]</t>
  </si>
  <si>
    <t>This [kcal]</t>
  </si>
  <si>
    <t>This PRO [g]</t>
  </si>
  <si>
    <t>This Fat [g]</t>
  </si>
  <si>
    <t>This Na [g]</t>
  </si>
  <si>
    <t>This K [g]</t>
  </si>
  <si>
    <t>This Cl [g]</t>
  </si>
  <si>
    <t>This Fiber [g]</t>
  </si>
  <si>
    <t>This Ca [g]</t>
  </si>
  <si>
    <t>This Fe [mg]</t>
  </si>
  <si>
    <t>This P [g]</t>
  </si>
  <si>
    <t>This I [mcg]</t>
  </si>
  <si>
    <t>This Mg [mg]</t>
  </si>
  <si>
    <t>This Zn [mg]</t>
  </si>
  <si>
    <t>This Se [mcg]</t>
  </si>
  <si>
    <t>This Cu [mg]</t>
  </si>
  <si>
    <t>This Mn [mg]</t>
  </si>
  <si>
    <t>This Cr [mcg]</t>
  </si>
  <si>
    <t>This Mo [mcg]</t>
  </si>
  <si>
    <t>This Vit A [IU]</t>
  </si>
  <si>
    <t>This Vit B6 [mg]</t>
  </si>
  <si>
    <t>This Vit B12 [mcg]</t>
  </si>
  <si>
    <t>This Vit C [mg]</t>
  </si>
  <si>
    <t>This Vit D [IU]</t>
  </si>
  <si>
    <t>This Vit E [IU]</t>
  </si>
  <si>
    <t>This Vit K [mcg]</t>
  </si>
  <si>
    <t>This Thiamin [mg]</t>
  </si>
  <si>
    <t>This Riboflavin [mg]</t>
  </si>
  <si>
    <t>This Niacin [mg]</t>
  </si>
  <si>
    <t>This Folate [mcg]</t>
  </si>
  <si>
    <t>This Biotin [mcg]</t>
  </si>
  <si>
    <t>This Pantothenic Acid [mg]</t>
  </si>
  <si>
    <t>This Choline [mg]</t>
  </si>
  <si>
    <t>This Cholesterol</t>
  </si>
  <si>
    <t>Hemp protein</t>
  </si>
  <si>
    <t>Source</t>
  </si>
  <si>
    <t>https://www.bulksupplements.com/pea-protein-powder.html</t>
  </si>
  <si>
    <t>https://www.amazon.com/dp/B0012C2GFM?tag=19-72342-20</t>
  </si>
  <si>
    <t>Oat flour</t>
  </si>
  <si>
    <t>https://shop.honeyville.com/oat-flour.html</t>
  </si>
  <si>
    <t>Ref Sulfur [g]</t>
  </si>
  <si>
    <t>This Sulfur [g]</t>
  </si>
  <si>
    <t>Soy lecithin</t>
  </si>
  <si>
    <t>https://shop.honeyville.com/maltodextrin-50lb.html</t>
  </si>
  <si>
    <t>Maltodextrin</t>
  </si>
  <si>
    <t>Soybean oil</t>
  </si>
  <si>
    <t>Peanut flour, defatted</t>
  </si>
  <si>
    <t>Potassium chloride</t>
  </si>
  <si>
    <t>Calcium citrate</t>
  </si>
  <si>
    <t>Multivitamin pill</t>
  </si>
  <si>
    <t>Xanthan gum</t>
  </si>
  <si>
    <t>Choline bitartrate</t>
  </si>
  <si>
    <t>Sucralose</t>
  </si>
  <si>
    <t>Menthol</t>
  </si>
  <si>
    <t>[kcal]</t>
  </si>
  <si>
    <t>CHO [g]</t>
  </si>
  <si>
    <t>PRO [g]</t>
  </si>
  <si>
    <t>Fat [g]</t>
  </si>
  <si>
    <t>Na [g]</t>
  </si>
  <si>
    <t>K [g]</t>
  </si>
  <si>
    <t>Cl [g]</t>
  </si>
  <si>
    <t>Fiber [g]</t>
  </si>
  <si>
    <t>Ca [g]</t>
  </si>
  <si>
    <t>Fe [mg]</t>
  </si>
  <si>
    <t>P [g]</t>
  </si>
  <si>
    <t>I [mcg]</t>
  </si>
  <si>
    <t>Mg [mg]</t>
  </si>
  <si>
    <t>Zn [mg]</t>
  </si>
  <si>
    <t>Se [mcg]</t>
  </si>
  <si>
    <t>Cu [mg]</t>
  </si>
  <si>
    <t>Mn [mg]</t>
  </si>
  <si>
    <t>Cr [mcg]</t>
  </si>
  <si>
    <t>Mo [mcg]</t>
  </si>
  <si>
    <t>Vit A [IU]</t>
  </si>
  <si>
    <t>Vit B6 [mg]</t>
  </si>
  <si>
    <t>Vit B12 [mcg]</t>
  </si>
  <si>
    <t>Vit C [mg]</t>
  </si>
  <si>
    <t>Vit D [IU]</t>
  </si>
  <si>
    <t>Vit E [IU]</t>
  </si>
  <si>
    <t>Vit K [mcg]</t>
  </si>
  <si>
    <t>Thiamin [mg]</t>
  </si>
  <si>
    <t>Riboflavin [mg]</t>
  </si>
  <si>
    <t>Niacin [mg]</t>
  </si>
  <si>
    <t>Folate [mcg]</t>
  </si>
  <si>
    <t>Biotin [mcg]</t>
  </si>
  <si>
    <t>Pantothenic Acid [mg]</t>
  </si>
  <si>
    <t>Choline [mg]</t>
  </si>
  <si>
    <t>Sulfur [g]</t>
  </si>
  <si>
    <t>Cholesterol</t>
  </si>
  <si>
    <t>Ref Container Wt [g]</t>
  </si>
  <si>
    <t>g/Day</t>
  </si>
  <si>
    <t>Cocoa powder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</si>
</sst>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6" formatCode="_(&quot;$&quot;* #,##0.0000_);_(&quot;$&quot;* \(#,##0.0000\);_(&quot;$&quot;* &quot;-&quot;????_);_(@_)"/>
  </numFmts>
  <fonts count="7" x14ac:knownFonts="1">
    <font>
      <sz val="11"/>
      <color theme="1"/>
      <name val="Calibri"/>
      <family val="2"/>
      <scheme val="minor"/>
    </font>
    <font>
      <sz val="11"/>
      <color theme="1"/>
      <name val="Calibri"/>
      <family val="2"/>
      <scheme val="minor"/>
    </font>
    <font>
      <sz val="9"/>
      <color indexed="81"/>
      <name val="Tahoma"/>
      <family val="2"/>
    </font>
    <font>
      <i/>
      <sz val="9"/>
      <color indexed="81"/>
      <name val="Tahoma"/>
      <family val="2"/>
    </font>
    <font>
      <b/>
      <sz val="11"/>
      <color theme="1"/>
      <name val="Courier New"/>
      <family val="3"/>
    </font>
    <font>
      <sz val="11"/>
      <color theme="1"/>
      <name val="Courier New"/>
      <family val="3"/>
    </font>
    <font>
      <b/>
      <i/>
      <sz val="11"/>
      <color theme="1"/>
      <name val="Courier New"/>
      <family val="3"/>
    </font>
  </fonts>
  <fills count="2">
    <fill>
      <patternFill patternType="none"/>
    </fill>
    <fill>
      <patternFill patternType="gray125"/>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0">
    <xf numFmtId="0" fontId="0" fillId="0" borderId="0" xfId="0"/>
    <xf numFmtId="0" fontId="4" fillId="0" borderId="0" xfId="0" applyFont="1"/>
    <xf numFmtId="0" fontId="5" fillId="0" borderId="0" xfId="0" applyFont="1"/>
    <xf numFmtId="44" fontId="5" fillId="0" borderId="0" xfId="2" applyFont="1"/>
    <xf numFmtId="0" fontId="6" fillId="0" borderId="0" xfId="0" applyFont="1"/>
    <xf numFmtId="43" fontId="5" fillId="0" borderId="0" xfId="1" applyFont="1"/>
    <xf numFmtId="2" fontId="5" fillId="0" borderId="0" xfId="0" applyNumberFormat="1" applyFont="1"/>
    <xf numFmtId="9" fontId="5" fillId="0" borderId="0" xfId="3" applyFont="1"/>
    <xf numFmtId="166" fontId="5" fillId="0" borderId="0" xfId="0" applyNumberFormat="1" applyFont="1"/>
    <xf numFmtId="166" fontId="5" fillId="0" borderId="0" xfId="2" applyNumberFormat="1" applyFont="1"/>
  </cellXfs>
  <cellStyles count="4">
    <cellStyle name="Comma" xfId="1" builtinId="3"/>
    <cellStyle name="Currency" xfId="2" builtinId="4"/>
    <cellStyle name="Normal" xfId="0" builtinId="0"/>
    <cellStyle name="Percent" xfId="3" builtinId="5"/>
  </cellStyles>
  <dxfs count="2">
    <dxf>
      <fill>
        <patternFill patternType="solid">
          <bgColor theme="7"/>
        </patternFill>
      </fill>
      <border>
        <vertical/>
        <horizontal/>
      </border>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Y16"/>
  <sheetViews>
    <sheetView tabSelected="1" workbookViewId="0">
      <pane xSplit="1" topLeftCell="B1" activePane="topRight" state="frozen"/>
      <selection pane="topRight" activeCell="C16" sqref="C16"/>
    </sheetView>
  </sheetViews>
  <sheetFormatPr defaultRowHeight="15" x14ac:dyDescent="0.25"/>
  <cols>
    <col min="1" max="1" width="36.28515625" customWidth="1"/>
    <col min="2" max="2" width="13.28515625" customWidth="1"/>
    <col min="3" max="3" width="14.85546875" customWidth="1"/>
    <col min="4" max="4" width="27.5703125" customWidth="1"/>
    <col min="5" max="5" width="20.85546875" customWidth="1"/>
    <col min="6" max="6" width="16" customWidth="1"/>
    <col min="7" max="7" width="14.28515625" customWidth="1"/>
    <col min="8" max="10" width="15.5703125" bestFit="1" customWidth="1"/>
    <col min="11" max="11" width="14.28515625" bestFit="1" customWidth="1"/>
    <col min="12" max="12" width="12.85546875" bestFit="1" customWidth="1"/>
    <col min="13" max="13" width="14.28515625" bestFit="1" customWidth="1"/>
    <col min="14" max="14" width="18.28515625" bestFit="1" customWidth="1"/>
    <col min="15" max="15" width="14.28515625" bestFit="1" customWidth="1"/>
    <col min="16" max="16" width="15.5703125" bestFit="1" customWidth="1"/>
    <col min="17" max="17" width="12.85546875" bestFit="1" customWidth="1"/>
    <col min="18" max="20" width="15.5703125" bestFit="1" customWidth="1"/>
    <col min="21" max="21" width="16.85546875" bestFit="1" customWidth="1"/>
    <col min="22" max="23" width="15.5703125" bestFit="1" customWidth="1"/>
    <col min="24" max="25" width="16.85546875" bestFit="1" customWidth="1"/>
    <col min="26" max="26" width="19.5703125" bestFit="1" customWidth="1"/>
    <col min="27" max="27" width="20.85546875" bestFit="1" customWidth="1"/>
    <col min="28" max="28" width="23.5703125" bestFit="1" customWidth="1"/>
    <col min="29" max="31" width="19.5703125" bestFit="1" customWidth="1"/>
    <col min="32" max="32" width="20.85546875" bestFit="1" customWidth="1"/>
    <col min="33" max="33" width="22.28515625" bestFit="1" customWidth="1"/>
    <col min="34" max="34" width="26.28515625" bestFit="1" customWidth="1"/>
    <col min="35" max="35" width="20.85546875" bestFit="1" customWidth="1"/>
    <col min="36" max="37" width="22.28515625" bestFit="1" customWidth="1"/>
    <col min="38" max="38" width="34.28515625" bestFit="1" customWidth="1"/>
    <col min="39" max="39" width="22.28515625" bestFit="1" customWidth="1"/>
    <col min="40" max="40" width="19.5703125" bestFit="1" customWidth="1"/>
    <col min="41" max="41" width="20.85546875" bestFit="1" customWidth="1"/>
    <col min="42" max="42" width="16.42578125" bestFit="1" customWidth="1"/>
    <col min="43" max="44" width="17.7109375" bestFit="1" customWidth="1"/>
    <col min="45" max="45" width="17.7109375" customWidth="1"/>
    <col min="46" max="46" width="16.42578125" bestFit="1" customWidth="1"/>
    <col min="47" max="47" width="15.140625" customWidth="1"/>
    <col min="48" max="48" width="16.42578125" bestFit="1" customWidth="1"/>
    <col min="49" max="49" width="20.42578125" bestFit="1" customWidth="1"/>
    <col min="50" max="50" width="16.42578125" bestFit="1" customWidth="1"/>
    <col min="51" max="51" width="17.7109375" bestFit="1" customWidth="1"/>
    <col min="52" max="52" width="15.140625" customWidth="1"/>
    <col min="53" max="55" width="17.7109375" bestFit="1" customWidth="1"/>
    <col min="56" max="56" width="19.140625" bestFit="1" customWidth="1"/>
    <col min="57" max="58" width="17.7109375" bestFit="1" customWidth="1"/>
    <col min="59" max="60" width="19.140625" bestFit="1" customWidth="1"/>
    <col min="61" max="61" width="21.7109375" bestFit="1" customWidth="1"/>
    <col min="62" max="62" width="23.140625" bestFit="1" customWidth="1"/>
    <col min="63" max="63" width="25.7109375" bestFit="1" customWidth="1"/>
    <col min="64" max="66" width="21.7109375" bestFit="1" customWidth="1"/>
    <col min="67" max="67" width="23.140625" bestFit="1" customWidth="1"/>
    <col min="68" max="68" width="24.42578125" bestFit="1" customWidth="1"/>
    <col min="69" max="69" width="28.42578125" bestFit="1" customWidth="1"/>
    <col min="70" max="70" width="23.140625" bestFit="1" customWidth="1"/>
    <col min="71" max="72" width="24.42578125" bestFit="1" customWidth="1"/>
    <col min="73" max="73" width="36.42578125" bestFit="1" customWidth="1"/>
    <col min="74" max="74" width="24.42578125" bestFit="1" customWidth="1"/>
    <col min="75" max="75" width="21.7109375" bestFit="1" customWidth="1"/>
    <col min="76" max="76" width="23.140625" bestFit="1" customWidth="1"/>
    <col min="77" max="77" width="130" customWidth="1"/>
  </cols>
  <sheetData>
    <row r="1" spans="1:77" ht="15.75" x14ac:dyDescent="0.3">
      <c r="A1" s="1" t="s">
        <v>0</v>
      </c>
      <c r="B1" s="1" t="s">
        <v>5</v>
      </c>
      <c r="C1" s="4" t="s">
        <v>1</v>
      </c>
      <c r="D1" s="1" t="s">
        <v>129</v>
      </c>
      <c r="E1" s="1" t="s">
        <v>39</v>
      </c>
      <c r="F1" s="1" t="s">
        <v>4</v>
      </c>
      <c r="G1" s="1" t="s">
        <v>3</v>
      </c>
      <c r="H1" s="1" t="s">
        <v>6</v>
      </c>
      <c r="I1" s="1" t="s">
        <v>2</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80</v>
      </c>
      <c r="AO1" s="1" t="s">
        <v>37</v>
      </c>
      <c r="AP1" s="4" t="s">
        <v>41</v>
      </c>
      <c r="AQ1" s="4" t="s">
        <v>40</v>
      </c>
      <c r="AR1" s="4" t="s">
        <v>42</v>
      </c>
      <c r="AS1" s="4" t="s">
        <v>43</v>
      </c>
      <c r="AT1" s="4" t="s">
        <v>44</v>
      </c>
      <c r="AU1" s="4" t="s">
        <v>45</v>
      </c>
      <c r="AV1" s="4" t="s">
        <v>46</v>
      </c>
      <c r="AW1" s="4" t="s">
        <v>47</v>
      </c>
      <c r="AX1" s="4" t="s">
        <v>48</v>
      </c>
      <c r="AY1" s="4" t="s">
        <v>49</v>
      </c>
      <c r="AZ1" s="4" t="s">
        <v>50</v>
      </c>
      <c r="BA1" s="4" t="s">
        <v>51</v>
      </c>
      <c r="BB1" s="4" t="s">
        <v>52</v>
      </c>
      <c r="BC1" s="4" t="s">
        <v>53</v>
      </c>
      <c r="BD1" s="4" t="s">
        <v>54</v>
      </c>
      <c r="BE1" s="4" t="s">
        <v>55</v>
      </c>
      <c r="BF1" s="4" t="s">
        <v>56</v>
      </c>
      <c r="BG1" s="4" t="s">
        <v>57</v>
      </c>
      <c r="BH1" s="4" t="s">
        <v>58</v>
      </c>
      <c r="BI1" s="4" t="s">
        <v>59</v>
      </c>
      <c r="BJ1" s="4" t="s">
        <v>60</v>
      </c>
      <c r="BK1" s="4" t="s">
        <v>61</v>
      </c>
      <c r="BL1" s="4" t="s">
        <v>62</v>
      </c>
      <c r="BM1" s="4" t="s">
        <v>63</v>
      </c>
      <c r="BN1" s="4" t="s">
        <v>64</v>
      </c>
      <c r="BO1" s="4" t="s">
        <v>65</v>
      </c>
      <c r="BP1" s="4" t="s">
        <v>66</v>
      </c>
      <c r="BQ1" s="4" t="s">
        <v>67</v>
      </c>
      <c r="BR1" s="4" t="s">
        <v>68</v>
      </c>
      <c r="BS1" s="4" t="s">
        <v>69</v>
      </c>
      <c r="BT1" s="4" t="s">
        <v>70</v>
      </c>
      <c r="BU1" s="4" t="s">
        <v>71</v>
      </c>
      <c r="BV1" s="4" t="s">
        <v>72</v>
      </c>
      <c r="BW1" s="4" t="s">
        <v>81</v>
      </c>
      <c r="BX1" s="4" t="s">
        <v>73</v>
      </c>
      <c r="BY1" s="1" t="s">
        <v>75</v>
      </c>
    </row>
    <row r="2" spans="1:77" x14ac:dyDescent="0.25">
      <c r="A2" s="2" t="s">
        <v>38</v>
      </c>
      <c r="B2" s="2">
        <v>130</v>
      </c>
      <c r="C2" s="9">
        <f t="shared" ref="C2:C16" si="0">F2/D2*B2</f>
        <v>0.77323999999999993</v>
      </c>
      <c r="D2" s="5">
        <v>20000</v>
      </c>
      <c r="E2" s="5">
        <v>30</v>
      </c>
      <c r="F2" s="3">
        <v>118.96</v>
      </c>
      <c r="G2" s="6">
        <v>110</v>
      </c>
      <c r="H2" s="6">
        <v>1</v>
      </c>
      <c r="I2" s="6">
        <v>24</v>
      </c>
      <c r="J2" s="6">
        <v>0</v>
      </c>
      <c r="K2" s="6">
        <v>0.45</v>
      </c>
      <c r="L2" s="6">
        <v>0.03</v>
      </c>
      <c r="M2" s="6">
        <v>0</v>
      </c>
      <c r="N2" s="6">
        <v>1</v>
      </c>
      <c r="O2" s="6">
        <v>1.4999999999999999E-2</v>
      </c>
      <c r="P2" s="6">
        <v>5</v>
      </c>
      <c r="Q2" s="6">
        <v>0</v>
      </c>
      <c r="R2" s="6">
        <v>0</v>
      </c>
      <c r="S2" s="6">
        <v>0</v>
      </c>
      <c r="T2" s="6">
        <v>0</v>
      </c>
      <c r="U2" s="6">
        <v>0</v>
      </c>
      <c r="V2" s="6">
        <v>0</v>
      </c>
      <c r="W2" s="6">
        <v>0</v>
      </c>
      <c r="X2" s="6">
        <v>0</v>
      </c>
      <c r="Y2" s="6">
        <v>0</v>
      </c>
      <c r="Z2" s="6">
        <v>0</v>
      </c>
      <c r="AA2" s="6">
        <v>0</v>
      </c>
      <c r="AB2" s="6">
        <v>0</v>
      </c>
      <c r="AC2" s="6">
        <v>0</v>
      </c>
      <c r="AD2" s="6">
        <v>0</v>
      </c>
      <c r="AE2" s="6">
        <v>0</v>
      </c>
      <c r="AF2" s="6">
        <v>0</v>
      </c>
      <c r="AG2" s="6">
        <v>0</v>
      </c>
      <c r="AH2" s="6">
        <v>0</v>
      </c>
      <c r="AI2" s="6">
        <v>0</v>
      </c>
      <c r="AJ2" s="6">
        <v>0</v>
      </c>
      <c r="AK2" s="6">
        <v>0</v>
      </c>
      <c r="AL2" s="6">
        <v>0</v>
      </c>
      <c r="AM2" s="6">
        <v>0</v>
      </c>
      <c r="AN2" s="6">
        <v>0</v>
      </c>
      <c r="AO2" s="6">
        <v>0</v>
      </c>
      <c r="AP2" s="6">
        <f>$B2/$E2*G2</f>
        <v>476.66666666666663</v>
      </c>
      <c r="AQ2" s="6">
        <f>$B2/$E2*H2</f>
        <v>4.333333333333333</v>
      </c>
      <c r="AR2" s="6">
        <f t="shared" ref="AR2:BX16" si="1">$B2/$E2*I2</f>
        <v>104</v>
      </c>
      <c r="AS2" s="6">
        <f t="shared" si="1"/>
        <v>0</v>
      </c>
      <c r="AT2" s="6">
        <f t="shared" si="1"/>
        <v>1.95</v>
      </c>
      <c r="AU2" s="6">
        <f t="shared" si="1"/>
        <v>0.12999999999999998</v>
      </c>
      <c r="AV2" s="6">
        <f t="shared" si="1"/>
        <v>0</v>
      </c>
      <c r="AW2" s="6">
        <f t="shared" si="1"/>
        <v>4.333333333333333</v>
      </c>
      <c r="AX2" s="6">
        <f t="shared" si="1"/>
        <v>6.4999999999999988E-2</v>
      </c>
      <c r="AY2" s="6">
        <f t="shared" si="1"/>
        <v>21.666666666666664</v>
      </c>
      <c r="AZ2" s="6">
        <f t="shared" si="1"/>
        <v>0</v>
      </c>
      <c r="BA2" s="6">
        <f t="shared" si="1"/>
        <v>0</v>
      </c>
      <c r="BB2" s="6">
        <f t="shared" si="1"/>
        <v>0</v>
      </c>
      <c r="BC2" s="6">
        <f t="shared" si="1"/>
        <v>0</v>
      </c>
      <c r="BD2" s="6">
        <f t="shared" si="1"/>
        <v>0</v>
      </c>
      <c r="BE2" s="6">
        <f t="shared" si="1"/>
        <v>0</v>
      </c>
      <c r="BF2" s="6">
        <f t="shared" si="1"/>
        <v>0</v>
      </c>
      <c r="BG2" s="6">
        <f t="shared" si="1"/>
        <v>0</v>
      </c>
      <c r="BH2" s="6">
        <f t="shared" si="1"/>
        <v>0</v>
      </c>
      <c r="BI2" s="6">
        <f t="shared" si="1"/>
        <v>0</v>
      </c>
      <c r="BJ2" s="6">
        <f t="shared" si="1"/>
        <v>0</v>
      </c>
      <c r="BK2" s="6">
        <f t="shared" si="1"/>
        <v>0</v>
      </c>
      <c r="BL2" s="6">
        <f t="shared" si="1"/>
        <v>0</v>
      </c>
      <c r="BM2" s="6">
        <f t="shared" si="1"/>
        <v>0</v>
      </c>
      <c r="BN2" s="6">
        <f t="shared" si="1"/>
        <v>0</v>
      </c>
      <c r="BO2" s="6">
        <f t="shared" si="1"/>
        <v>0</v>
      </c>
      <c r="BP2" s="6">
        <f t="shared" si="1"/>
        <v>0</v>
      </c>
      <c r="BQ2" s="6">
        <f t="shared" si="1"/>
        <v>0</v>
      </c>
      <c r="BR2" s="6">
        <f t="shared" si="1"/>
        <v>0</v>
      </c>
      <c r="BS2" s="6">
        <f t="shared" si="1"/>
        <v>0</v>
      </c>
      <c r="BT2" s="6">
        <f t="shared" si="1"/>
        <v>0</v>
      </c>
      <c r="BU2" s="6">
        <f t="shared" si="1"/>
        <v>0</v>
      </c>
      <c r="BV2" s="6">
        <f t="shared" si="1"/>
        <v>0</v>
      </c>
      <c r="BW2" s="6">
        <f t="shared" si="1"/>
        <v>0</v>
      </c>
      <c r="BX2" s="6">
        <f t="shared" si="1"/>
        <v>0</v>
      </c>
      <c r="BY2" s="2" t="s">
        <v>76</v>
      </c>
    </row>
    <row r="3" spans="1:77" x14ac:dyDescent="0.25">
      <c r="A3" s="2" t="s">
        <v>74</v>
      </c>
      <c r="B3" s="2">
        <v>35</v>
      </c>
      <c r="C3" s="8">
        <f t="shared" si="0"/>
        <v>0.57080882352941176</v>
      </c>
      <c r="D3" s="5">
        <v>1360</v>
      </c>
      <c r="E3" s="5">
        <v>100</v>
      </c>
      <c r="F3" s="3">
        <v>22.18</v>
      </c>
      <c r="G3" s="6">
        <v>400</v>
      </c>
      <c r="H3" s="6">
        <v>8</v>
      </c>
      <c r="I3" s="6">
        <v>50</v>
      </c>
      <c r="J3" s="6">
        <v>12</v>
      </c>
      <c r="K3" s="6">
        <v>0</v>
      </c>
      <c r="L3" s="6">
        <v>1.3</v>
      </c>
      <c r="M3" s="6">
        <v>0</v>
      </c>
      <c r="N3" s="6">
        <v>17</v>
      </c>
      <c r="O3" s="6">
        <v>0.15</v>
      </c>
      <c r="P3" s="6">
        <v>21</v>
      </c>
      <c r="Q3" s="6">
        <v>0.16300000000000001</v>
      </c>
      <c r="R3" s="6">
        <v>0</v>
      </c>
      <c r="S3" s="6">
        <v>973</v>
      </c>
      <c r="T3" s="6">
        <v>13</v>
      </c>
      <c r="U3" s="6">
        <v>0</v>
      </c>
      <c r="V3" s="6">
        <v>1.95</v>
      </c>
      <c r="W3" s="6">
        <v>16.2</v>
      </c>
      <c r="X3" s="6">
        <v>0</v>
      </c>
      <c r="Y3" s="6">
        <v>0</v>
      </c>
      <c r="Z3" s="6">
        <v>0</v>
      </c>
      <c r="AA3" s="6">
        <v>1.1200000000000001</v>
      </c>
      <c r="AB3" s="6">
        <v>0</v>
      </c>
      <c r="AC3" s="6">
        <v>0</v>
      </c>
      <c r="AD3" s="6">
        <v>0</v>
      </c>
      <c r="AE3" s="6">
        <v>12</v>
      </c>
      <c r="AF3" s="6">
        <v>0</v>
      </c>
      <c r="AG3" s="6">
        <v>0.18</v>
      </c>
      <c r="AH3" s="6">
        <v>0.43</v>
      </c>
      <c r="AI3" s="6">
        <v>13</v>
      </c>
      <c r="AJ3" s="6">
        <v>330</v>
      </c>
      <c r="AK3" s="6">
        <v>0</v>
      </c>
      <c r="AL3" s="6">
        <v>0</v>
      </c>
      <c r="AM3" s="6">
        <v>0</v>
      </c>
      <c r="AN3" s="6">
        <v>0</v>
      </c>
      <c r="AO3" s="6">
        <v>0</v>
      </c>
      <c r="AP3" s="6">
        <f>$B3/$E3*G3</f>
        <v>140</v>
      </c>
      <c r="AQ3" s="6">
        <f t="shared" ref="AQ3:AQ16" si="2">$B3/$E3*H3</f>
        <v>2.8</v>
      </c>
      <c r="AR3" s="6">
        <f t="shared" si="1"/>
        <v>17.5</v>
      </c>
      <c r="AS3" s="6">
        <f t="shared" si="1"/>
        <v>4.1999999999999993</v>
      </c>
      <c r="AT3" s="6">
        <f t="shared" si="1"/>
        <v>0</v>
      </c>
      <c r="AU3" s="6">
        <f t="shared" si="1"/>
        <v>0.45499999999999996</v>
      </c>
      <c r="AV3" s="6">
        <f t="shared" si="1"/>
        <v>0</v>
      </c>
      <c r="AW3" s="6">
        <f t="shared" si="1"/>
        <v>5.9499999999999993</v>
      </c>
      <c r="AX3" s="6">
        <f t="shared" si="1"/>
        <v>5.2499999999999998E-2</v>
      </c>
      <c r="AY3" s="6">
        <f t="shared" si="1"/>
        <v>7.35</v>
      </c>
      <c r="AZ3" s="6">
        <f t="shared" si="1"/>
        <v>5.7049999999999997E-2</v>
      </c>
      <c r="BA3" s="6">
        <f t="shared" si="1"/>
        <v>0</v>
      </c>
      <c r="BB3" s="6">
        <f t="shared" si="1"/>
        <v>340.54999999999995</v>
      </c>
      <c r="BC3" s="6">
        <f t="shared" si="1"/>
        <v>4.55</v>
      </c>
      <c r="BD3" s="6">
        <f t="shared" si="1"/>
        <v>0</v>
      </c>
      <c r="BE3" s="6">
        <f t="shared" si="1"/>
        <v>0.6825</v>
      </c>
      <c r="BF3" s="6">
        <f t="shared" ref="BF3:BM16" si="3">$B3/$E3*W3</f>
        <v>5.669999999999999</v>
      </c>
      <c r="BG3" s="6">
        <f t="shared" si="3"/>
        <v>0</v>
      </c>
      <c r="BH3" s="6">
        <f t="shared" si="3"/>
        <v>0</v>
      </c>
      <c r="BI3" s="6">
        <f t="shared" si="3"/>
        <v>0</v>
      </c>
      <c r="BJ3" s="6">
        <f t="shared" si="3"/>
        <v>0.39200000000000002</v>
      </c>
      <c r="BK3" s="6">
        <f t="shared" si="3"/>
        <v>0</v>
      </c>
      <c r="BL3" s="6">
        <f t="shared" si="3"/>
        <v>0</v>
      </c>
      <c r="BM3" s="6">
        <f t="shared" si="3"/>
        <v>0</v>
      </c>
      <c r="BN3" s="6">
        <f t="shared" si="1"/>
        <v>4.1999999999999993</v>
      </c>
      <c r="BO3" s="6">
        <f t="shared" ref="BO3:BX16" si="4">$B3/$E3*AF3</f>
        <v>0</v>
      </c>
      <c r="BP3" s="6">
        <f t="shared" si="4"/>
        <v>6.3E-2</v>
      </c>
      <c r="BQ3" s="6">
        <f t="shared" si="4"/>
        <v>0.15049999999999999</v>
      </c>
      <c r="BR3" s="6">
        <f t="shared" si="4"/>
        <v>4.55</v>
      </c>
      <c r="BS3" s="6">
        <f t="shared" si="4"/>
        <v>115.49999999999999</v>
      </c>
      <c r="BT3" s="6">
        <f t="shared" si="4"/>
        <v>0</v>
      </c>
      <c r="BU3" s="6">
        <f t="shared" si="4"/>
        <v>0</v>
      </c>
      <c r="BV3" s="6">
        <f t="shared" si="4"/>
        <v>0</v>
      </c>
      <c r="BW3" s="6">
        <f t="shared" si="4"/>
        <v>0</v>
      </c>
      <c r="BX3" s="6">
        <f t="shared" si="4"/>
        <v>0</v>
      </c>
      <c r="BY3" s="2" t="s">
        <v>77</v>
      </c>
    </row>
    <row r="4" spans="1:77" x14ac:dyDescent="0.25">
      <c r="A4" s="2" t="s">
        <v>78</v>
      </c>
      <c r="B4" s="2">
        <v>130</v>
      </c>
      <c r="C4" s="8">
        <f t="shared" si="0"/>
        <v>0.36073568281938329</v>
      </c>
      <c r="D4" s="5">
        <f>50*454</f>
        <v>22700</v>
      </c>
      <c r="E4" s="5">
        <v>100</v>
      </c>
      <c r="F4" s="3">
        <v>62.99</v>
      </c>
      <c r="G4" s="6">
        <v>440</v>
      </c>
      <c r="H4" s="6">
        <v>59.2</v>
      </c>
      <c r="I4" s="6">
        <v>14.7</v>
      </c>
      <c r="J4" s="6">
        <v>9.1</v>
      </c>
      <c r="K4" s="6">
        <v>1.9E-2</v>
      </c>
      <c r="L4" s="6">
        <v>0.371</v>
      </c>
      <c r="M4" s="6">
        <v>0</v>
      </c>
      <c r="N4" s="6">
        <v>6.5</v>
      </c>
      <c r="O4" s="6">
        <v>5.5E-2</v>
      </c>
      <c r="P4" s="6">
        <v>4</v>
      </c>
      <c r="Q4" s="6">
        <v>0.45300000000000001</v>
      </c>
      <c r="R4" s="6">
        <v>0</v>
      </c>
      <c r="S4" s="6">
        <v>144</v>
      </c>
      <c r="T4" s="6">
        <v>3.2</v>
      </c>
      <c r="U4" s="6">
        <v>34</v>
      </c>
      <c r="V4" s="6">
        <v>0.4</v>
      </c>
      <c r="W4" s="6">
        <v>4</v>
      </c>
      <c r="X4" s="6">
        <v>0</v>
      </c>
      <c r="Y4" s="6">
        <v>200</v>
      </c>
      <c r="Z4" s="6">
        <v>0</v>
      </c>
      <c r="AA4" s="6">
        <v>0.1</v>
      </c>
      <c r="AB4" s="6">
        <v>0</v>
      </c>
      <c r="AC4" s="6">
        <v>0</v>
      </c>
      <c r="AD4" s="6">
        <v>0</v>
      </c>
      <c r="AE4" s="6">
        <v>1</v>
      </c>
      <c r="AF4" s="6">
        <v>3.2</v>
      </c>
      <c r="AG4" s="6">
        <v>0.7</v>
      </c>
      <c r="AH4" s="6">
        <v>0.1</v>
      </c>
      <c r="AI4" s="6">
        <v>1.5</v>
      </c>
      <c r="AJ4" s="6">
        <v>32</v>
      </c>
      <c r="AK4" s="6">
        <v>0</v>
      </c>
      <c r="AL4" s="6">
        <v>0.2</v>
      </c>
      <c r="AM4" s="6">
        <v>29.9</v>
      </c>
      <c r="AN4" s="6">
        <v>0.23</v>
      </c>
      <c r="AO4" s="6">
        <v>0</v>
      </c>
      <c r="AP4" s="6">
        <f t="shared" ref="AP4:AP16" si="5">$B4/$E4*G4</f>
        <v>572</v>
      </c>
      <c r="AQ4" s="6">
        <f t="shared" si="2"/>
        <v>76.960000000000008</v>
      </c>
      <c r="AR4" s="6">
        <f t="shared" si="1"/>
        <v>19.11</v>
      </c>
      <c r="AS4" s="6">
        <f t="shared" si="1"/>
        <v>11.83</v>
      </c>
      <c r="AT4" s="6">
        <f t="shared" si="1"/>
        <v>2.47E-2</v>
      </c>
      <c r="AU4" s="6">
        <f t="shared" si="1"/>
        <v>0.48230000000000001</v>
      </c>
      <c r="AV4" s="6">
        <f t="shared" si="1"/>
        <v>0</v>
      </c>
      <c r="AW4" s="6">
        <f t="shared" si="1"/>
        <v>8.4500000000000011</v>
      </c>
      <c r="AX4" s="6">
        <f t="shared" si="1"/>
        <v>7.1500000000000008E-2</v>
      </c>
      <c r="AY4" s="6">
        <f t="shared" si="1"/>
        <v>5.2</v>
      </c>
      <c r="AZ4" s="6">
        <f t="shared" si="1"/>
        <v>0.58890000000000009</v>
      </c>
      <c r="BA4" s="6">
        <f t="shared" si="1"/>
        <v>0</v>
      </c>
      <c r="BB4" s="6">
        <f t="shared" si="1"/>
        <v>187.20000000000002</v>
      </c>
      <c r="BC4" s="6">
        <f t="shared" si="1"/>
        <v>4.16</v>
      </c>
      <c r="BD4" s="6">
        <f t="shared" si="1"/>
        <v>44.2</v>
      </c>
      <c r="BE4" s="6">
        <f t="shared" si="1"/>
        <v>0.52</v>
      </c>
      <c r="BF4" s="6">
        <f t="shared" si="3"/>
        <v>5.2</v>
      </c>
      <c r="BG4" s="6">
        <f t="shared" si="3"/>
        <v>0</v>
      </c>
      <c r="BH4" s="6">
        <f t="shared" si="3"/>
        <v>260</v>
      </c>
      <c r="BI4" s="6">
        <f t="shared" si="3"/>
        <v>0</v>
      </c>
      <c r="BJ4" s="6">
        <f t="shared" si="3"/>
        <v>0.13</v>
      </c>
      <c r="BK4" s="6">
        <f t="shared" si="3"/>
        <v>0</v>
      </c>
      <c r="BL4" s="6">
        <f t="shared" si="3"/>
        <v>0</v>
      </c>
      <c r="BM4" s="6">
        <f t="shared" si="3"/>
        <v>0</v>
      </c>
      <c r="BN4" s="6">
        <f t="shared" si="1"/>
        <v>1.3</v>
      </c>
      <c r="BO4" s="6">
        <f t="shared" si="4"/>
        <v>4.16</v>
      </c>
      <c r="BP4" s="6">
        <f t="shared" si="4"/>
        <v>0.90999999999999992</v>
      </c>
      <c r="BQ4" s="6">
        <f t="shared" si="4"/>
        <v>0.13</v>
      </c>
      <c r="BR4" s="6">
        <f t="shared" si="4"/>
        <v>1.9500000000000002</v>
      </c>
      <c r="BS4" s="6">
        <f t="shared" si="4"/>
        <v>41.6</v>
      </c>
      <c r="BT4" s="6">
        <f t="shared" si="4"/>
        <v>0</v>
      </c>
      <c r="BU4" s="6">
        <f t="shared" si="4"/>
        <v>0.26</v>
      </c>
      <c r="BV4" s="6">
        <f t="shared" si="4"/>
        <v>38.869999999999997</v>
      </c>
      <c r="BW4" s="6">
        <f t="shared" si="4"/>
        <v>0.29900000000000004</v>
      </c>
      <c r="BX4" s="6">
        <f t="shared" si="4"/>
        <v>0</v>
      </c>
      <c r="BY4" s="2" t="s">
        <v>79</v>
      </c>
    </row>
    <row r="5" spans="1:77" x14ac:dyDescent="0.25">
      <c r="A5" s="2" t="s">
        <v>82</v>
      </c>
      <c r="B5" s="2">
        <v>12</v>
      </c>
      <c r="C5" s="8">
        <f t="shared" si="0"/>
        <v>0.28982378854625546</v>
      </c>
      <c r="D5" s="5">
        <v>908</v>
      </c>
      <c r="E5" s="5">
        <v>100</v>
      </c>
      <c r="F5" s="3">
        <v>21.93</v>
      </c>
      <c r="G5" s="6">
        <v>763</v>
      </c>
      <c r="H5" s="6">
        <v>0</v>
      </c>
      <c r="I5" s="6">
        <v>0</v>
      </c>
      <c r="J5" s="6">
        <v>100</v>
      </c>
      <c r="K5" s="6">
        <v>0</v>
      </c>
      <c r="L5" s="6">
        <v>0</v>
      </c>
      <c r="M5" s="6">
        <v>0</v>
      </c>
      <c r="N5" s="6">
        <v>0</v>
      </c>
      <c r="O5" s="6">
        <v>0</v>
      </c>
      <c r="P5" s="6">
        <v>0</v>
      </c>
      <c r="Q5" s="6">
        <v>0</v>
      </c>
      <c r="R5" s="6">
        <v>0</v>
      </c>
      <c r="S5" s="6">
        <v>0</v>
      </c>
      <c r="T5" s="6">
        <v>0</v>
      </c>
      <c r="U5" s="6">
        <v>0</v>
      </c>
      <c r="V5" s="6">
        <v>0</v>
      </c>
      <c r="W5" s="6">
        <v>0</v>
      </c>
      <c r="X5" s="6">
        <v>0</v>
      </c>
      <c r="Y5" s="6">
        <v>0</v>
      </c>
      <c r="Z5" s="6">
        <v>0</v>
      </c>
      <c r="AA5" s="6">
        <v>0</v>
      </c>
      <c r="AB5" s="6">
        <v>0</v>
      </c>
      <c r="AC5" s="6">
        <v>0</v>
      </c>
      <c r="AD5" s="6">
        <v>0</v>
      </c>
      <c r="AE5" s="6">
        <v>12.21</v>
      </c>
      <c r="AF5" s="6">
        <v>184</v>
      </c>
      <c r="AG5" s="6">
        <v>0</v>
      </c>
      <c r="AH5" s="6">
        <v>0</v>
      </c>
      <c r="AI5" s="6">
        <v>0</v>
      </c>
      <c r="AJ5" s="6">
        <v>0</v>
      </c>
      <c r="AK5" s="6">
        <v>0</v>
      </c>
      <c r="AL5" s="6">
        <v>0</v>
      </c>
      <c r="AM5" s="6">
        <v>350</v>
      </c>
      <c r="AN5" s="6">
        <v>0</v>
      </c>
      <c r="AO5" s="6">
        <v>0</v>
      </c>
      <c r="AP5" s="6">
        <f t="shared" si="5"/>
        <v>91.56</v>
      </c>
      <c r="AQ5" s="6">
        <f t="shared" si="2"/>
        <v>0</v>
      </c>
      <c r="AR5" s="6">
        <f t="shared" si="1"/>
        <v>0</v>
      </c>
      <c r="AS5" s="6">
        <f t="shared" si="1"/>
        <v>12</v>
      </c>
      <c r="AT5" s="6">
        <f t="shared" si="1"/>
        <v>0</v>
      </c>
      <c r="AU5" s="6">
        <f t="shared" si="1"/>
        <v>0</v>
      </c>
      <c r="AV5" s="6">
        <f t="shared" si="1"/>
        <v>0</v>
      </c>
      <c r="AW5" s="6">
        <f t="shared" si="1"/>
        <v>0</v>
      </c>
      <c r="AX5" s="6">
        <f t="shared" si="1"/>
        <v>0</v>
      </c>
      <c r="AY5" s="6">
        <f t="shared" si="1"/>
        <v>0</v>
      </c>
      <c r="AZ5" s="6">
        <f t="shared" si="1"/>
        <v>0</v>
      </c>
      <c r="BA5" s="6">
        <f t="shared" si="1"/>
        <v>0</v>
      </c>
      <c r="BB5" s="6">
        <f t="shared" si="1"/>
        <v>0</v>
      </c>
      <c r="BC5" s="6">
        <f t="shared" si="1"/>
        <v>0</v>
      </c>
      <c r="BD5" s="6">
        <f t="shared" si="1"/>
        <v>0</v>
      </c>
      <c r="BE5" s="6">
        <f t="shared" si="1"/>
        <v>0</v>
      </c>
      <c r="BF5" s="6">
        <f t="shared" si="3"/>
        <v>0</v>
      </c>
      <c r="BG5" s="6">
        <f t="shared" si="3"/>
        <v>0</v>
      </c>
      <c r="BH5" s="6">
        <f t="shared" si="3"/>
        <v>0</v>
      </c>
      <c r="BI5" s="6">
        <f t="shared" si="3"/>
        <v>0</v>
      </c>
      <c r="BJ5" s="6">
        <f t="shared" si="3"/>
        <v>0</v>
      </c>
      <c r="BK5" s="6">
        <f t="shared" si="3"/>
        <v>0</v>
      </c>
      <c r="BL5" s="6">
        <f t="shared" si="3"/>
        <v>0</v>
      </c>
      <c r="BM5" s="6">
        <f t="shared" si="3"/>
        <v>0</v>
      </c>
      <c r="BN5" s="6">
        <f t="shared" si="1"/>
        <v>1.4652000000000001</v>
      </c>
      <c r="BO5" s="6">
        <f t="shared" si="4"/>
        <v>22.08</v>
      </c>
      <c r="BP5" s="6">
        <f t="shared" si="4"/>
        <v>0</v>
      </c>
      <c r="BQ5" s="6">
        <f t="shared" si="4"/>
        <v>0</v>
      </c>
      <c r="BR5" s="6">
        <f t="shared" si="4"/>
        <v>0</v>
      </c>
      <c r="BS5" s="6">
        <f t="shared" si="4"/>
        <v>0</v>
      </c>
      <c r="BT5" s="6">
        <f t="shared" si="4"/>
        <v>0</v>
      </c>
      <c r="BU5" s="6">
        <f t="shared" si="4"/>
        <v>0</v>
      </c>
      <c r="BV5" s="6">
        <f t="shared" si="4"/>
        <v>42</v>
      </c>
      <c r="BW5" s="6">
        <f t="shared" si="4"/>
        <v>0</v>
      </c>
      <c r="BX5" s="6">
        <f t="shared" si="4"/>
        <v>0</v>
      </c>
      <c r="BY5" s="2"/>
    </row>
    <row r="6" spans="1:77" x14ac:dyDescent="0.25">
      <c r="A6" s="2" t="s">
        <v>84</v>
      </c>
      <c r="B6" s="2">
        <v>80</v>
      </c>
      <c r="C6" s="8">
        <f t="shared" si="0"/>
        <v>0.24317180616740086</v>
      </c>
      <c r="D6" s="5">
        <v>22700</v>
      </c>
      <c r="E6" s="5">
        <v>50</v>
      </c>
      <c r="F6" s="3">
        <v>69</v>
      </c>
      <c r="G6" s="6">
        <v>190</v>
      </c>
      <c r="H6" s="6">
        <v>47</v>
      </c>
      <c r="I6" s="6">
        <v>0</v>
      </c>
      <c r="J6" s="6">
        <v>0</v>
      </c>
      <c r="K6" s="6">
        <v>0</v>
      </c>
      <c r="L6" s="6">
        <v>0</v>
      </c>
      <c r="M6" s="6">
        <v>0</v>
      </c>
      <c r="N6" s="6">
        <v>0</v>
      </c>
      <c r="O6" s="6">
        <v>0</v>
      </c>
      <c r="P6" s="6">
        <v>0</v>
      </c>
      <c r="Q6" s="6">
        <v>0</v>
      </c>
      <c r="R6" s="6">
        <v>0</v>
      </c>
      <c r="S6" s="6">
        <v>0</v>
      </c>
      <c r="T6" s="6">
        <v>0</v>
      </c>
      <c r="U6" s="6">
        <v>0</v>
      </c>
      <c r="V6" s="6">
        <v>0</v>
      </c>
      <c r="W6" s="6">
        <v>0</v>
      </c>
      <c r="X6" s="6">
        <v>0</v>
      </c>
      <c r="Y6" s="6">
        <v>0</v>
      </c>
      <c r="Z6" s="6">
        <v>0</v>
      </c>
      <c r="AA6" s="6">
        <v>0</v>
      </c>
      <c r="AB6" s="6">
        <v>0</v>
      </c>
      <c r="AC6" s="6">
        <v>0</v>
      </c>
      <c r="AD6" s="6">
        <v>0</v>
      </c>
      <c r="AE6" s="6">
        <v>0</v>
      </c>
      <c r="AF6" s="6">
        <v>0</v>
      </c>
      <c r="AG6" s="6">
        <v>0</v>
      </c>
      <c r="AH6" s="6">
        <v>0</v>
      </c>
      <c r="AI6" s="6">
        <v>0</v>
      </c>
      <c r="AJ6" s="6">
        <v>0</v>
      </c>
      <c r="AK6" s="6">
        <v>0</v>
      </c>
      <c r="AL6" s="6">
        <v>0</v>
      </c>
      <c r="AM6" s="6">
        <v>0</v>
      </c>
      <c r="AN6" s="6">
        <v>0</v>
      </c>
      <c r="AO6" s="6">
        <v>0</v>
      </c>
      <c r="AP6" s="6">
        <f t="shared" si="5"/>
        <v>304</v>
      </c>
      <c r="AQ6" s="6">
        <f t="shared" si="2"/>
        <v>75.2</v>
      </c>
      <c r="AR6" s="6">
        <f t="shared" si="1"/>
        <v>0</v>
      </c>
      <c r="AS6" s="6">
        <f t="shared" si="1"/>
        <v>0</v>
      </c>
      <c r="AT6" s="6">
        <f t="shared" si="1"/>
        <v>0</v>
      </c>
      <c r="AU6" s="6">
        <f t="shared" si="1"/>
        <v>0</v>
      </c>
      <c r="AV6" s="6">
        <f t="shared" si="1"/>
        <v>0</v>
      </c>
      <c r="AW6" s="6">
        <f t="shared" si="1"/>
        <v>0</v>
      </c>
      <c r="AX6" s="6">
        <f t="shared" si="1"/>
        <v>0</v>
      </c>
      <c r="AY6" s="6">
        <f t="shared" si="1"/>
        <v>0</v>
      </c>
      <c r="AZ6" s="6">
        <f t="shared" si="1"/>
        <v>0</v>
      </c>
      <c r="BA6" s="6">
        <f t="shared" si="1"/>
        <v>0</v>
      </c>
      <c r="BB6" s="6">
        <f t="shared" si="1"/>
        <v>0</v>
      </c>
      <c r="BC6" s="6">
        <f t="shared" si="1"/>
        <v>0</v>
      </c>
      <c r="BD6" s="6">
        <f t="shared" si="1"/>
        <v>0</v>
      </c>
      <c r="BE6" s="6">
        <f t="shared" si="1"/>
        <v>0</v>
      </c>
      <c r="BF6" s="6">
        <f t="shared" si="3"/>
        <v>0</v>
      </c>
      <c r="BG6" s="6">
        <f t="shared" si="3"/>
        <v>0</v>
      </c>
      <c r="BH6" s="6">
        <f t="shared" si="3"/>
        <v>0</v>
      </c>
      <c r="BI6" s="6">
        <f t="shared" si="3"/>
        <v>0</v>
      </c>
      <c r="BJ6" s="6">
        <f t="shared" si="3"/>
        <v>0</v>
      </c>
      <c r="BK6" s="6">
        <f t="shared" si="3"/>
        <v>0</v>
      </c>
      <c r="BL6" s="6">
        <f t="shared" si="3"/>
        <v>0</v>
      </c>
      <c r="BM6" s="6">
        <f t="shared" si="3"/>
        <v>0</v>
      </c>
      <c r="BN6" s="6">
        <f t="shared" si="1"/>
        <v>0</v>
      </c>
      <c r="BO6" s="6">
        <f t="shared" si="4"/>
        <v>0</v>
      </c>
      <c r="BP6" s="6">
        <f t="shared" si="4"/>
        <v>0</v>
      </c>
      <c r="BQ6" s="6">
        <f t="shared" si="4"/>
        <v>0</v>
      </c>
      <c r="BR6" s="6">
        <f t="shared" si="4"/>
        <v>0</v>
      </c>
      <c r="BS6" s="6">
        <f t="shared" si="4"/>
        <v>0</v>
      </c>
      <c r="BT6" s="6">
        <f t="shared" si="4"/>
        <v>0</v>
      </c>
      <c r="BU6" s="6">
        <f t="shared" si="4"/>
        <v>0</v>
      </c>
      <c r="BV6" s="6">
        <f t="shared" si="4"/>
        <v>0</v>
      </c>
      <c r="BW6" s="6">
        <f t="shared" si="4"/>
        <v>0</v>
      </c>
      <c r="BX6" s="6">
        <f t="shared" si="4"/>
        <v>0</v>
      </c>
      <c r="BY6" s="2" t="s">
        <v>83</v>
      </c>
    </row>
    <row r="7" spans="1:77" x14ac:dyDescent="0.25">
      <c r="A7" s="2" t="s">
        <v>85</v>
      </c>
      <c r="B7" s="2">
        <v>30</v>
      </c>
      <c r="C7" s="8">
        <f t="shared" si="0"/>
        <v>0.21003307607497243</v>
      </c>
      <c r="D7" s="5">
        <v>907</v>
      </c>
      <c r="E7" s="5">
        <v>100</v>
      </c>
      <c r="F7" s="3">
        <v>6.35</v>
      </c>
      <c r="G7" s="6">
        <v>884</v>
      </c>
      <c r="H7" s="6">
        <v>0</v>
      </c>
      <c r="I7" s="6">
        <v>0</v>
      </c>
      <c r="J7" s="6">
        <v>100</v>
      </c>
      <c r="K7" s="6">
        <v>0</v>
      </c>
      <c r="L7" s="6">
        <v>0</v>
      </c>
      <c r="M7" s="6">
        <v>0</v>
      </c>
      <c r="N7" s="6">
        <v>0</v>
      </c>
      <c r="O7" s="6">
        <v>0</v>
      </c>
      <c r="P7" s="6">
        <v>0</v>
      </c>
      <c r="Q7" s="6">
        <v>0</v>
      </c>
      <c r="R7" s="6">
        <v>0</v>
      </c>
      <c r="S7" s="6">
        <v>0</v>
      </c>
      <c r="T7" s="6">
        <v>0</v>
      </c>
      <c r="U7" s="6">
        <v>0</v>
      </c>
      <c r="V7" s="6">
        <v>0</v>
      </c>
      <c r="W7" s="6">
        <v>0</v>
      </c>
      <c r="X7" s="6">
        <v>0</v>
      </c>
      <c r="Y7" s="6">
        <v>0</v>
      </c>
      <c r="Z7" s="6">
        <v>0</v>
      </c>
      <c r="AA7" s="6">
        <v>0</v>
      </c>
      <c r="AB7" s="6">
        <v>0</v>
      </c>
      <c r="AC7" s="6">
        <v>0</v>
      </c>
      <c r="AD7" s="6">
        <v>0</v>
      </c>
      <c r="AE7" s="6">
        <v>12.21</v>
      </c>
      <c r="AF7" s="6">
        <v>184</v>
      </c>
      <c r="AG7" s="6">
        <v>0</v>
      </c>
      <c r="AH7" s="6">
        <v>0</v>
      </c>
      <c r="AI7" s="6">
        <v>0</v>
      </c>
      <c r="AJ7" s="6">
        <v>0</v>
      </c>
      <c r="AK7" s="6">
        <v>0</v>
      </c>
      <c r="AL7" s="6">
        <v>0</v>
      </c>
      <c r="AM7" s="6">
        <v>0</v>
      </c>
      <c r="AN7" s="6">
        <v>0</v>
      </c>
      <c r="AO7" s="6">
        <v>0</v>
      </c>
      <c r="AP7" s="6">
        <f t="shared" si="5"/>
        <v>265.2</v>
      </c>
      <c r="AQ7" s="6">
        <f t="shared" si="2"/>
        <v>0</v>
      </c>
      <c r="AR7" s="6">
        <f t="shared" si="1"/>
        <v>0</v>
      </c>
      <c r="AS7" s="6">
        <f t="shared" si="1"/>
        <v>30</v>
      </c>
      <c r="AT7" s="6">
        <f t="shared" si="1"/>
        <v>0</v>
      </c>
      <c r="AU7" s="6">
        <f t="shared" si="1"/>
        <v>0</v>
      </c>
      <c r="AV7" s="6">
        <f t="shared" si="1"/>
        <v>0</v>
      </c>
      <c r="AW7" s="6">
        <f t="shared" si="1"/>
        <v>0</v>
      </c>
      <c r="AX7" s="6">
        <f t="shared" si="1"/>
        <v>0</v>
      </c>
      <c r="AY7" s="6">
        <f t="shared" si="1"/>
        <v>0</v>
      </c>
      <c r="AZ7" s="6">
        <f t="shared" si="1"/>
        <v>0</v>
      </c>
      <c r="BA7" s="6">
        <f t="shared" si="1"/>
        <v>0</v>
      </c>
      <c r="BB7" s="6">
        <f t="shared" si="1"/>
        <v>0</v>
      </c>
      <c r="BC7" s="6">
        <f t="shared" si="1"/>
        <v>0</v>
      </c>
      <c r="BD7" s="6">
        <f t="shared" si="1"/>
        <v>0</v>
      </c>
      <c r="BE7" s="6">
        <f t="shared" si="1"/>
        <v>0</v>
      </c>
      <c r="BF7" s="6">
        <f t="shared" si="3"/>
        <v>0</v>
      </c>
      <c r="BG7" s="6">
        <f t="shared" si="3"/>
        <v>0</v>
      </c>
      <c r="BH7" s="6">
        <f t="shared" si="3"/>
        <v>0</v>
      </c>
      <c r="BI7" s="6">
        <f t="shared" si="3"/>
        <v>0</v>
      </c>
      <c r="BJ7" s="6">
        <f t="shared" si="3"/>
        <v>0</v>
      </c>
      <c r="BK7" s="6">
        <f t="shared" si="3"/>
        <v>0</v>
      </c>
      <c r="BL7" s="6">
        <f t="shared" si="3"/>
        <v>0</v>
      </c>
      <c r="BM7" s="6">
        <f t="shared" si="3"/>
        <v>0</v>
      </c>
      <c r="BN7" s="6">
        <f t="shared" si="1"/>
        <v>3.6630000000000003</v>
      </c>
      <c r="BO7" s="6">
        <f t="shared" si="4"/>
        <v>55.199999999999996</v>
      </c>
      <c r="BP7" s="6">
        <f t="shared" si="4"/>
        <v>0</v>
      </c>
      <c r="BQ7" s="6">
        <f t="shared" si="4"/>
        <v>0</v>
      </c>
      <c r="BR7" s="6">
        <f t="shared" si="4"/>
        <v>0</v>
      </c>
      <c r="BS7" s="6">
        <f t="shared" si="4"/>
        <v>0</v>
      </c>
      <c r="BT7" s="6">
        <f t="shared" si="4"/>
        <v>0</v>
      </c>
      <c r="BU7" s="6">
        <f t="shared" si="4"/>
        <v>0</v>
      </c>
      <c r="BV7" s="6">
        <f t="shared" si="4"/>
        <v>0</v>
      </c>
      <c r="BW7" s="6">
        <f t="shared" si="4"/>
        <v>0</v>
      </c>
      <c r="BX7" s="6">
        <f t="shared" si="4"/>
        <v>0</v>
      </c>
      <c r="BY7" s="2"/>
    </row>
    <row r="8" spans="1:77" x14ac:dyDescent="0.25">
      <c r="A8" s="2" t="s">
        <v>86</v>
      </c>
      <c r="B8" s="2">
        <v>15</v>
      </c>
      <c r="C8" s="8">
        <f t="shared" si="0"/>
        <v>0.18009922822491731</v>
      </c>
      <c r="D8" s="5">
        <v>907</v>
      </c>
      <c r="E8" s="5">
        <v>100</v>
      </c>
      <c r="F8" s="3">
        <v>10.89</v>
      </c>
      <c r="G8" s="6">
        <v>327</v>
      </c>
      <c r="H8" s="6">
        <v>34.700000000000003</v>
      </c>
      <c r="I8" s="6">
        <v>52.2</v>
      </c>
      <c r="J8" s="6">
        <v>0.55000000000000004</v>
      </c>
      <c r="K8" s="6">
        <v>0.18</v>
      </c>
      <c r="L8" s="6">
        <v>1.29</v>
      </c>
      <c r="M8" s="6">
        <v>0</v>
      </c>
      <c r="N8" s="6">
        <v>15.8</v>
      </c>
      <c r="O8" s="6">
        <v>0.14000000000000001</v>
      </c>
      <c r="P8" s="6">
        <v>2.1</v>
      </c>
      <c r="Q8" s="6">
        <v>0.76</v>
      </c>
      <c r="R8" s="6">
        <v>0</v>
      </c>
      <c r="S8" s="6">
        <v>370</v>
      </c>
      <c r="T8" s="6">
        <v>5.0999999999999996</v>
      </c>
      <c r="U8" s="6">
        <v>7.1</v>
      </c>
      <c r="V8" s="6">
        <v>1.8</v>
      </c>
      <c r="W8" s="6">
        <v>4.9000000000000004</v>
      </c>
      <c r="X8" s="6">
        <v>0</v>
      </c>
      <c r="Y8" s="6">
        <v>0</v>
      </c>
      <c r="Z8" s="6">
        <v>0</v>
      </c>
      <c r="AA8" s="6">
        <v>0.504</v>
      </c>
      <c r="AB8" s="6">
        <v>0</v>
      </c>
      <c r="AC8" s="6">
        <v>0</v>
      </c>
      <c r="AD8" s="6">
        <v>0</v>
      </c>
      <c r="AE8" s="6">
        <v>0.05</v>
      </c>
      <c r="AF8" s="6">
        <v>0</v>
      </c>
      <c r="AG8" s="6">
        <v>0.7</v>
      </c>
      <c r="AH8" s="6">
        <v>0.48</v>
      </c>
      <c r="AI8" s="6">
        <v>27</v>
      </c>
      <c r="AJ8" s="6">
        <v>248</v>
      </c>
      <c r="AK8" s="6">
        <v>0</v>
      </c>
      <c r="AL8" s="6">
        <v>2.7440000000000002</v>
      </c>
      <c r="AM8" s="6">
        <v>108.7</v>
      </c>
      <c r="AN8" s="6">
        <v>1.31</v>
      </c>
      <c r="AO8" s="6">
        <v>0</v>
      </c>
      <c r="AP8" s="6">
        <f t="shared" si="5"/>
        <v>49.05</v>
      </c>
      <c r="AQ8" s="6">
        <f t="shared" si="2"/>
        <v>5.2050000000000001</v>
      </c>
      <c r="AR8" s="6">
        <f t="shared" si="1"/>
        <v>7.83</v>
      </c>
      <c r="AS8" s="6">
        <f t="shared" si="1"/>
        <v>8.2500000000000004E-2</v>
      </c>
      <c r="AT8" s="6">
        <f t="shared" si="1"/>
        <v>2.7E-2</v>
      </c>
      <c r="AU8" s="6">
        <f t="shared" si="1"/>
        <v>0.19350000000000001</v>
      </c>
      <c r="AV8" s="6">
        <f t="shared" si="1"/>
        <v>0</v>
      </c>
      <c r="AW8" s="6">
        <f t="shared" si="1"/>
        <v>2.37</v>
      </c>
      <c r="AX8" s="6">
        <f t="shared" si="1"/>
        <v>2.1000000000000001E-2</v>
      </c>
      <c r="AY8" s="6">
        <f t="shared" si="1"/>
        <v>0.315</v>
      </c>
      <c r="AZ8" s="6">
        <f t="shared" si="1"/>
        <v>0.11399999999999999</v>
      </c>
      <c r="BA8" s="6">
        <f t="shared" si="1"/>
        <v>0</v>
      </c>
      <c r="BB8" s="6">
        <f t="shared" si="1"/>
        <v>55.5</v>
      </c>
      <c r="BC8" s="6">
        <f t="shared" si="1"/>
        <v>0.7649999999999999</v>
      </c>
      <c r="BD8" s="6">
        <f t="shared" si="1"/>
        <v>1.0649999999999999</v>
      </c>
      <c r="BE8" s="6">
        <f t="shared" si="1"/>
        <v>0.27</v>
      </c>
      <c r="BF8" s="6">
        <f t="shared" si="3"/>
        <v>0.73499999999999999</v>
      </c>
      <c r="BG8" s="6">
        <f t="shared" si="3"/>
        <v>0</v>
      </c>
      <c r="BH8" s="6">
        <f t="shared" si="3"/>
        <v>0</v>
      </c>
      <c r="BI8" s="6">
        <f t="shared" si="3"/>
        <v>0</v>
      </c>
      <c r="BJ8" s="6">
        <f t="shared" si="3"/>
        <v>7.5600000000000001E-2</v>
      </c>
      <c r="BK8" s="6">
        <f t="shared" si="3"/>
        <v>0</v>
      </c>
      <c r="BL8" s="6">
        <f t="shared" si="3"/>
        <v>0</v>
      </c>
      <c r="BM8" s="6">
        <f t="shared" si="3"/>
        <v>0</v>
      </c>
      <c r="BN8" s="6">
        <f t="shared" si="1"/>
        <v>7.4999999999999997E-3</v>
      </c>
      <c r="BO8" s="6">
        <f t="shared" si="4"/>
        <v>0</v>
      </c>
      <c r="BP8" s="6">
        <f t="shared" si="4"/>
        <v>0.105</v>
      </c>
      <c r="BQ8" s="6">
        <f t="shared" si="4"/>
        <v>7.1999999999999995E-2</v>
      </c>
      <c r="BR8" s="6">
        <f t="shared" si="4"/>
        <v>4.05</v>
      </c>
      <c r="BS8" s="6">
        <f t="shared" si="4"/>
        <v>37.199999999999996</v>
      </c>
      <c r="BT8" s="6">
        <f t="shared" si="4"/>
        <v>0</v>
      </c>
      <c r="BU8" s="6">
        <f t="shared" si="4"/>
        <v>0.41160000000000002</v>
      </c>
      <c r="BV8" s="6">
        <f t="shared" si="4"/>
        <v>16.305</v>
      </c>
      <c r="BW8" s="6">
        <f t="shared" si="4"/>
        <v>0.19650000000000001</v>
      </c>
      <c r="BX8" s="6">
        <f t="shared" si="4"/>
        <v>0</v>
      </c>
      <c r="BY8" s="2"/>
    </row>
    <row r="9" spans="1:77" x14ac:dyDescent="0.25">
      <c r="A9" s="2" t="s">
        <v>87</v>
      </c>
      <c r="B9" s="2">
        <v>5</v>
      </c>
      <c r="C9" s="8">
        <f t="shared" si="0"/>
        <v>9.9800000000000014E-2</v>
      </c>
      <c r="D9" s="5">
        <v>1000</v>
      </c>
      <c r="E9" s="5">
        <v>1</v>
      </c>
      <c r="F9" s="3">
        <v>19.96</v>
      </c>
      <c r="G9" s="6">
        <v>0</v>
      </c>
      <c r="H9" s="6">
        <v>0</v>
      </c>
      <c r="I9" s="6">
        <v>0</v>
      </c>
      <c r="J9" s="6">
        <v>0</v>
      </c>
      <c r="K9" s="6">
        <v>0</v>
      </c>
      <c r="L9" s="6">
        <v>0.52</v>
      </c>
      <c r="M9" s="6">
        <v>0.47599999999999998</v>
      </c>
      <c r="N9" s="6">
        <v>0</v>
      </c>
      <c r="O9" s="6">
        <v>0</v>
      </c>
      <c r="P9" s="6">
        <v>0</v>
      </c>
      <c r="Q9" s="6">
        <v>0</v>
      </c>
      <c r="R9" s="6">
        <v>0</v>
      </c>
      <c r="S9" s="6">
        <v>0</v>
      </c>
      <c r="T9" s="6">
        <v>0</v>
      </c>
      <c r="U9" s="6">
        <v>0</v>
      </c>
      <c r="V9" s="6">
        <v>0</v>
      </c>
      <c r="W9" s="6">
        <v>0</v>
      </c>
      <c r="X9" s="6">
        <v>0</v>
      </c>
      <c r="Y9" s="6">
        <v>0</v>
      </c>
      <c r="Z9" s="6">
        <v>0</v>
      </c>
      <c r="AA9" s="6">
        <v>0</v>
      </c>
      <c r="AB9" s="6">
        <v>0</v>
      </c>
      <c r="AC9" s="6">
        <v>0</v>
      </c>
      <c r="AD9" s="6">
        <v>0</v>
      </c>
      <c r="AE9" s="6">
        <v>0</v>
      </c>
      <c r="AF9" s="6">
        <v>0</v>
      </c>
      <c r="AG9" s="6">
        <v>0</v>
      </c>
      <c r="AH9" s="6">
        <v>0</v>
      </c>
      <c r="AI9" s="6">
        <v>0</v>
      </c>
      <c r="AJ9" s="6">
        <v>0</v>
      </c>
      <c r="AK9" s="6">
        <v>0</v>
      </c>
      <c r="AL9" s="6">
        <v>0</v>
      </c>
      <c r="AM9" s="6">
        <v>0</v>
      </c>
      <c r="AN9" s="6">
        <v>0</v>
      </c>
      <c r="AO9" s="6">
        <v>0</v>
      </c>
      <c r="AP9" s="6">
        <f t="shared" si="5"/>
        <v>0</v>
      </c>
      <c r="AQ9" s="6">
        <f t="shared" si="2"/>
        <v>0</v>
      </c>
      <c r="AR9" s="6">
        <f t="shared" si="1"/>
        <v>0</v>
      </c>
      <c r="AS9" s="6">
        <f t="shared" si="1"/>
        <v>0</v>
      </c>
      <c r="AT9" s="6">
        <f t="shared" si="1"/>
        <v>0</v>
      </c>
      <c r="AU9" s="6">
        <f t="shared" si="1"/>
        <v>2.6</v>
      </c>
      <c r="AV9" s="6">
        <f t="shared" si="1"/>
        <v>2.38</v>
      </c>
      <c r="AW9" s="6">
        <f t="shared" si="1"/>
        <v>0</v>
      </c>
      <c r="AX9" s="6">
        <f t="shared" si="1"/>
        <v>0</v>
      </c>
      <c r="AY9" s="6">
        <f t="shared" si="1"/>
        <v>0</v>
      </c>
      <c r="AZ9" s="6">
        <f t="shared" si="1"/>
        <v>0</v>
      </c>
      <c r="BA9" s="6">
        <f t="shared" si="1"/>
        <v>0</v>
      </c>
      <c r="BB9" s="6">
        <f t="shared" si="1"/>
        <v>0</v>
      </c>
      <c r="BC9" s="6">
        <f t="shared" si="1"/>
        <v>0</v>
      </c>
      <c r="BD9" s="6">
        <f t="shared" si="1"/>
        <v>0</v>
      </c>
      <c r="BE9" s="6">
        <f t="shared" si="1"/>
        <v>0</v>
      </c>
      <c r="BF9" s="6">
        <f t="shared" si="3"/>
        <v>0</v>
      </c>
      <c r="BG9" s="6">
        <f t="shared" si="3"/>
        <v>0</v>
      </c>
      <c r="BH9" s="6">
        <f t="shared" si="3"/>
        <v>0</v>
      </c>
      <c r="BI9" s="6">
        <f t="shared" si="3"/>
        <v>0</v>
      </c>
      <c r="BJ9" s="6">
        <f t="shared" si="3"/>
        <v>0</v>
      </c>
      <c r="BK9" s="6">
        <f t="shared" si="3"/>
        <v>0</v>
      </c>
      <c r="BL9" s="6">
        <f t="shared" si="3"/>
        <v>0</v>
      </c>
      <c r="BM9" s="6">
        <f t="shared" si="3"/>
        <v>0</v>
      </c>
      <c r="BN9" s="6">
        <f t="shared" si="1"/>
        <v>0</v>
      </c>
      <c r="BO9" s="6">
        <f t="shared" si="4"/>
        <v>0</v>
      </c>
      <c r="BP9" s="6">
        <f t="shared" si="4"/>
        <v>0</v>
      </c>
      <c r="BQ9" s="6">
        <f t="shared" si="4"/>
        <v>0</v>
      </c>
      <c r="BR9" s="6">
        <f t="shared" si="4"/>
        <v>0</v>
      </c>
      <c r="BS9" s="6">
        <f t="shared" si="4"/>
        <v>0</v>
      </c>
      <c r="BT9" s="6">
        <f t="shared" si="4"/>
        <v>0</v>
      </c>
      <c r="BU9" s="6">
        <f t="shared" si="4"/>
        <v>0</v>
      </c>
      <c r="BV9" s="6">
        <f t="shared" si="4"/>
        <v>0</v>
      </c>
      <c r="BW9" s="6">
        <f t="shared" si="4"/>
        <v>0</v>
      </c>
      <c r="BX9" s="6">
        <f t="shared" si="4"/>
        <v>0</v>
      </c>
      <c r="BY9" s="2"/>
    </row>
    <row r="10" spans="1:77" x14ac:dyDescent="0.25">
      <c r="A10" s="2" t="s">
        <v>131</v>
      </c>
      <c r="B10" s="2">
        <v>7</v>
      </c>
      <c r="C10" s="8">
        <f t="shared" si="0"/>
        <v>9.2029411764705873E-2</v>
      </c>
      <c r="D10" s="5">
        <v>1360</v>
      </c>
      <c r="E10" s="5">
        <v>100</v>
      </c>
      <c r="F10" s="3">
        <v>17.88</v>
      </c>
      <c r="G10" s="6">
        <v>64</v>
      </c>
      <c r="H10" s="6">
        <v>58</v>
      </c>
      <c r="I10" s="6">
        <v>20</v>
      </c>
      <c r="J10" s="6">
        <v>14</v>
      </c>
      <c r="K10" s="6">
        <v>0</v>
      </c>
      <c r="L10" s="6">
        <v>0</v>
      </c>
      <c r="M10" s="6">
        <v>0</v>
      </c>
      <c r="N10" s="6">
        <v>33.200000000000003</v>
      </c>
      <c r="O10" s="6">
        <v>0.128</v>
      </c>
      <c r="P10" s="6">
        <v>13.9</v>
      </c>
      <c r="Q10" s="6">
        <v>0.73399999999999999</v>
      </c>
      <c r="R10" s="6">
        <v>0</v>
      </c>
      <c r="S10" s="6">
        <v>499</v>
      </c>
      <c r="T10" s="6">
        <v>6.8</v>
      </c>
      <c r="U10" s="6">
        <v>14.3</v>
      </c>
      <c r="V10" s="6">
        <v>3.8</v>
      </c>
      <c r="W10" s="6">
        <v>0</v>
      </c>
      <c r="X10" s="6">
        <v>0</v>
      </c>
      <c r="Y10" s="6">
        <v>0</v>
      </c>
      <c r="Z10" s="6">
        <v>0</v>
      </c>
      <c r="AA10" s="6">
        <v>0</v>
      </c>
      <c r="AB10" s="6">
        <v>0</v>
      </c>
      <c r="AC10" s="6">
        <v>0</v>
      </c>
      <c r="AD10" s="6">
        <v>0</v>
      </c>
      <c r="AE10" s="6">
        <v>0.14899999999999999</v>
      </c>
      <c r="AF10" s="6">
        <v>2.5</v>
      </c>
      <c r="AG10" s="6">
        <v>0.1</v>
      </c>
      <c r="AH10" s="6">
        <v>0.2</v>
      </c>
      <c r="AI10" s="6">
        <v>2.2000000000000002</v>
      </c>
      <c r="AJ10" s="6">
        <v>32</v>
      </c>
      <c r="AK10" s="6">
        <v>0</v>
      </c>
      <c r="AL10" s="6">
        <v>0.3</v>
      </c>
      <c r="AM10" s="6">
        <v>12</v>
      </c>
      <c r="AN10" s="6">
        <v>0</v>
      </c>
      <c r="AO10" s="6">
        <v>0</v>
      </c>
      <c r="AP10" s="6">
        <f t="shared" si="5"/>
        <v>4.4800000000000004</v>
      </c>
      <c r="AQ10" s="6">
        <f t="shared" si="2"/>
        <v>4.0600000000000005</v>
      </c>
      <c r="AR10" s="6">
        <f t="shared" si="1"/>
        <v>1.4000000000000001</v>
      </c>
      <c r="AS10" s="6">
        <f t="shared" si="1"/>
        <v>0.98000000000000009</v>
      </c>
      <c r="AT10" s="6">
        <f t="shared" si="1"/>
        <v>0</v>
      </c>
      <c r="AU10" s="6">
        <f t="shared" si="1"/>
        <v>0</v>
      </c>
      <c r="AV10" s="6">
        <f t="shared" si="1"/>
        <v>0</v>
      </c>
      <c r="AW10" s="6">
        <f t="shared" si="1"/>
        <v>2.3240000000000003</v>
      </c>
      <c r="AX10" s="6">
        <f t="shared" si="1"/>
        <v>8.9600000000000009E-3</v>
      </c>
      <c r="AY10" s="6">
        <f t="shared" si="1"/>
        <v>0.97300000000000009</v>
      </c>
      <c r="AZ10" s="6">
        <f t="shared" si="1"/>
        <v>5.1380000000000002E-2</v>
      </c>
      <c r="BA10" s="6">
        <f t="shared" si="1"/>
        <v>0</v>
      </c>
      <c r="BB10" s="6">
        <f t="shared" si="1"/>
        <v>34.930000000000007</v>
      </c>
      <c r="BC10" s="6">
        <f t="shared" si="1"/>
        <v>0.47600000000000003</v>
      </c>
      <c r="BD10" s="6">
        <f t="shared" si="1"/>
        <v>1.0010000000000001</v>
      </c>
      <c r="BE10" s="6">
        <f t="shared" si="1"/>
        <v>0.26600000000000001</v>
      </c>
      <c r="BF10" s="6">
        <f t="shared" si="3"/>
        <v>0</v>
      </c>
      <c r="BG10" s="6">
        <f t="shared" si="3"/>
        <v>0</v>
      </c>
      <c r="BH10" s="6">
        <f t="shared" si="3"/>
        <v>0</v>
      </c>
      <c r="BI10" s="6">
        <f t="shared" si="3"/>
        <v>0</v>
      </c>
      <c r="BJ10" s="6">
        <f t="shared" si="3"/>
        <v>0</v>
      </c>
      <c r="BK10" s="6">
        <f t="shared" si="3"/>
        <v>0</v>
      </c>
      <c r="BL10" s="6">
        <f t="shared" si="3"/>
        <v>0</v>
      </c>
      <c r="BM10" s="6">
        <f t="shared" si="3"/>
        <v>0</v>
      </c>
      <c r="BN10" s="6">
        <f t="shared" si="1"/>
        <v>1.043E-2</v>
      </c>
      <c r="BO10" s="6">
        <f t="shared" si="4"/>
        <v>0.17500000000000002</v>
      </c>
      <c r="BP10" s="6">
        <f t="shared" si="4"/>
        <v>7.000000000000001E-3</v>
      </c>
      <c r="BQ10" s="6">
        <f t="shared" si="4"/>
        <v>1.4000000000000002E-2</v>
      </c>
      <c r="BR10" s="6">
        <f t="shared" si="4"/>
        <v>0.15400000000000003</v>
      </c>
      <c r="BS10" s="6">
        <f t="shared" si="4"/>
        <v>2.2400000000000002</v>
      </c>
      <c r="BT10" s="6">
        <f t="shared" si="4"/>
        <v>0</v>
      </c>
      <c r="BU10" s="6">
        <f t="shared" si="4"/>
        <v>2.1000000000000001E-2</v>
      </c>
      <c r="BV10" s="6">
        <f t="shared" si="4"/>
        <v>0.84000000000000008</v>
      </c>
      <c r="BW10" s="6">
        <f t="shared" si="4"/>
        <v>0</v>
      </c>
      <c r="BX10" s="6">
        <f t="shared" si="4"/>
        <v>0</v>
      </c>
      <c r="BY10" s="2"/>
    </row>
    <row r="11" spans="1:77" x14ac:dyDescent="0.25">
      <c r="A11" s="2" t="s">
        <v>88</v>
      </c>
      <c r="B11" s="2">
        <v>3.6</v>
      </c>
      <c r="C11" s="8">
        <f t="shared" si="0"/>
        <v>5.2595999999999997E-2</v>
      </c>
      <c r="D11" s="5">
        <v>1000</v>
      </c>
      <c r="E11" s="5">
        <v>3</v>
      </c>
      <c r="F11" s="3">
        <v>14.61</v>
      </c>
      <c r="G11" s="6">
        <v>0</v>
      </c>
      <c r="H11" s="6">
        <v>0</v>
      </c>
      <c r="I11" s="6">
        <v>0</v>
      </c>
      <c r="J11" s="6">
        <v>0</v>
      </c>
      <c r="K11" s="6">
        <v>0</v>
      </c>
      <c r="L11" s="6">
        <v>0</v>
      </c>
      <c r="M11" s="6">
        <v>0</v>
      </c>
      <c r="N11" s="6">
        <v>0</v>
      </c>
      <c r="O11" s="6">
        <v>0.63</v>
      </c>
      <c r="P11" s="6">
        <v>0</v>
      </c>
      <c r="Q11" s="6">
        <v>0</v>
      </c>
      <c r="R11" s="6">
        <v>0</v>
      </c>
      <c r="S11" s="6">
        <v>0</v>
      </c>
      <c r="T11" s="6">
        <v>0</v>
      </c>
      <c r="U11" s="6">
        <v>0</v>
      </c>
      <c r="V11" s="6">
        <v>0</v>
      </c>
      <c r="W11" s="6">
        <v>0</v>
      </c>
      <c r="X11" s="6">
        <v>0</v>
      </c>
      <c r="Y11" s="6">
        <v>0</v>
      </c>
      <c r="Z11" s="6">
        <v>0</v>
      </c>
      <c r="AA11" s="6">
        <v>0</v>
      </c>
      <c r="AB11" s="6">
        <v>0</v>
      </c>
      <c r="AC11" s="6">
        <v>0</v>
      </c>
      <c r="AD11" s="6">
        <v>0</v>
      </c>
      <c r="AE11" s="6">
        <v>0</v>
      </c>
      <c r="AF11" s="6">
        <v>0</v>
      </c>
      <c r="AG11" s="6">
        <v>0</v>
      </c>
      <c r="AH11" s="6">
        <v>0</v>
      </c>
      <c r="AI11" s="6">
        <v>0</v>
      </c>
      <c r="AJ11" s="6">
        <v>0</v>
      </c>
      <c r="AK11" s="6">
        <v>0</v>
      </c>
      <c r="AL11" s="6">
        <v>0</v>
      </c>
      <c r="AM11" s="6">
        <v>0</v>
      </c>
      <c r="AN11" s="6">
        <v>0</v>
      </c>
      <c r="AO11" s="6">
        <v>0</v>
      </c>
      <c r="AP11" s="6">
        <f t="shared" si="5"/>
        <v>0</v>
      </c>
      <c r="AQ11" s="6">
        <f t="shared" si="2"/>
        <v>0</v>
      </c>
      <c r="AR11" s="6">
        <f t="shared" si="1"/>
        <v>0</v>
      </c>
      <c r="AS11" s="6">
        <f t="shared" si="1"/>
        <v>0</v>
      </c>
      <c r="AT11" s="6">
        <f t="shared" si="1"/>
        <v>0</v>
      </c>
      <c r="AU11" s="6">
        <f t="shared" si="1"/>
        <v>0</v>
      </c>
      <c r="AV11" s="6">
        <f t="shared" si="1"/>
        <v>0</v>
      </c>
      <c r="AW11" s="6">
        <f t="shared" si="1"/>
        <v>0</v>
      </c>
      <c r="AX11" s="6">
        <f t="shared" si="1"/>
        <v>0.75600000000000001</v>
      </c>
      <c r="AY11" s="6">
        <f t="shared" si="1"/>
        <v>0</v>
      </c>
      <c r="AZ11" s="6">
        <f t="shared" si="1"/>
        <v>0</v>
      </c>
      <c r="BA11" s="6">
        <f t="shared" si="1"/>
        <v>0</v>
      </c>
      <c r="BB11" s="6">
        <f t="shared" si="1"/>
        <v>0</v>
      </c>
      <c r="BC11" s="6">
        <f t="shared" si="1"/>
        <v>0</v>
      </c>
      <c r="BD11" s="6">
        <f t="shared" si="1"/>
        <v>0</v>
      </c>
      <c r="BE11" s="6">
        <f t="shared" si="1"/>
        <v>0</v>
      </c>
      <c r="BF11" s="6">
        <f t="shared" si="3"/>
        <v>0</v>
      </c>
      <c r="BG11" s="6">
        <f t="shared" si="3"/>
        <v>0</v>
      </c>
      <c r="BH11" s="6">
        <f t="shared" si="3"/>
        <v>0</v>
      </c>
      <c r="BI11" s="6">
        <f t="shared" si="3"/>
        <v>0</v>
      </c>
      <c r="BJ11" s="6">
        <f t="shared" si="3"/>
        <v>0</v>
      </c>
      <c r="BK11" s="6">
        <f t="shared" si="3"/>
        <v>0</v>
      </c>
      <c r="BL11" s="6">
        <f t="shared" si="3"/>
        <v>0</v>
      </c>
      <c r="BM11" s="6">
        <f t="shared" si="3"/>
        <v>0</v>
      </c>
      <c r="BN11" s="6">
        <f t="shared" si="1"/>
        <v>0</v>
      </c>
      <c r="BO11" s="6">
        <f t="shared" si="4"/>
        <v>0</v>
      </c>
      <c r="BP11" s="6">
        <f t="shared" si="4"/>
        <v>0</v>
      </c>
      <c r="BQ11" s="6">
        <f t="shared" si="4"/>
        <v>0</v>
      </c>
      <c r="BR11" s="6">
        <f t="shared" si="4"/>
        <v>0</v>
      </c>
      <c r="BS11" s="6">
        <f t="shared" si="4"/>
        <v>0</v>
      </c>
      <c r="BT11" s="6">
        <f t="shared" si="4"/>
        <v>0</v>
      </c>
      <c r="BU11" s="6">
        <f t="shared" si="4"/>
        <v>0</v>
      </c>
      <c r="BV11" s="6">
        <f t="shared" si="4"/>
        <v>0</v>
      </c>
      <c r="BW11" s="6">
        <f t="shared" si="4"/>
        <v>0</v>
      </c>
      <c r="BX11" s="6">
        <f t="shared" si="4"/>
        <v>0</v>
      </c>
      <c r="BY11" s="2"/>
    </row>
    <row r="12" spans="1:77" x14ac:dyDescent="0.25">
      <c r="A12" s="2" t="s">
        <v>89</v>
      </c>
      <c r="B12" s="2">
        <v>1</v>
      </c>
      <c r="C12" s="8">
        <f t="shared" si="0"/>
        <v>3.1200000000000002E-2</v>
      </c>
      <c r="D12" s="5">
        <v>400</v>
      </c>
      <c r="E12" s="5">
        <v>1</v>
      </c>
      <c r="F12" s="3">
        <v>12.48</v>
      </c>
      <c r="G12" s="6">
        <v>0</v>
      </c>
      <c r="H12" s="6">
        <v>0</v>
      </c>
      <c r="I12" s="6">
        <v>0</v>
      </c>
      <c r="J12" s="6">
        <v>0</v>
      </c>
      <c r="K12" s="6">
        <v>0</v>
      </c>
      <c r="L12" s="6">
        <v>0.08</v>
      </c>
      <c r="M12" s="6">
        <v>7.1999999999999995E-2</v>
      </c>
      <c r="N12" s="6">
        <v>0</v>
      </c>
      <c r="O12" s="6">
        <v>2.1000000000000001E-2</v>
      </c>
      <c r="P12" s="6">
        <v>0</v>
      </c>
      <c r="Q12" s="6">
        <v>0</v>
      </c>
      <c r="R12" s="6">
        <v>150</v>
      </c>
      <c r="S12" s="6">
        <v>7.4999999999999997E-2</v>
      </c>
      <c r="T12" s="6">
        <v>15</v>
      </c>
      <c r="U12" s="6">
        <v>21</v>
      </c>
      <c r="V12" s="6">
        <v>5.0000000000000001E-4</v>
      </c>
      <c r="W12" s="6">
        <v>4.0000000000000001E-3</v>
      </c>
      <c r="X12" s="6">
        <v>60</v>
      </c>
      <c r="Y12" s="6">
        <v>50</v>
      </c>
      <c r="Z12" s="6">
        <v>3500</v>
      </c>
      <c r="AA12" s="6">
        <v>6</v>
      </c>
      <c r="AB12" s="6">
        <v>100</v>
      </c>
      <c r="AC12" s="6">
        <v>120</v>
      </c>
      <c r="AD12" s="6">
        <v>600</v>
      </c>
      <c r="AE12" s="6">
        <v>60</v>
      </c>
      <c r="AF12" s="6">
        <v>60</v>
      </c>
      <c r="AG12" s="6">
        <v>1.5</v>
      </c>
      <c r="AH12" s="6">
        <v>1.7</v>
      </c>
      <c r="AI12" s="6">
        <v>20</v>
      </c>
      <c r="AJ12" s="6">
        <v>300</v>
      </c>
      <c r="AK12" s="6">
        <v>30</v>
      </c>
      <c r="AL12" s="6">
        <v>10</v>
      </c>
      <c r="AM12" s="6">
        <v>0</v>
      </c>
      <c r="AN12" s="6">
        <v>0</v>
      </c>
      <c r="AO12" s="6">
        <v>0</v>
      </c>
      <c r="AP12" s="6">
        <f t="shared" si="5"/>
        <v>0</v>
      </c>
      <c r="AQ12" s="6">
        <f t="shared" si="2"/>
        <v>0</v>
      </c>
      <c r="AR12" s="6">
        <f t="shared" si="1"/>
        <v>0</v>
      </c>
      <c r="AS12" s="6">
        <f t="shared" si="1"/>
        <v>0</v>
      </c>
      <c r="AT12" s="6">
        <f t="shared" si="1"/>
        <v>0</v>
      </c>
      <c r="AU12" s="6">
        <f t="shared" si="1"/>
        <v>0.08</v>
      </c>
      <c r="AV12" s="6">
        <f t="shared" si="1"/>
        <v>7.1999999999999995E-2</v>
      </c>
      <c r="AW12" s="6">
        <f t="shared" si="1"/>
        <v>0</v>
      </c>
      <c r="AX12" s="6">
        <f t="shared" si="1"/>
        <v>2.1000000000000001E-2</v>
      </c>
      <c r="AY12" s="6">
        <f t="shared" si="1"/>
        <v>0</v>
      </c>
      <c r="AZ12" s="6">
        <f t="shared" si="1"/>
        <v>0</v>
      </c>
      <c r="BA12" s="6">
        <f t="shared" si="1"/>
        <v>150</v>
      </c>
      <c r="BB12" s="6">
        <f t="shared" si="1"/>
        <v>7.4999999999999997E-2</v>
      </c>
      <c r="BC12" s="6">
        <f t="shared" si="1"/>
        <v>15</v>
      </c>
      <c r="BD12" s="6">
        <f t="shared" si="1"/>
        <v>21</v>
      </c>
      <c r="BE12" s="6">
        <f t="shared" si="1"/>
        <v>5.0000000000000001E-4</v>
      </c>
      <c r="BF12" s="6">
        <f t="shared" si="3"/>
        <v>4.0000000000000001E-3</v>
      </c>
      <c r="BG12" s="6">
        <f t="shared" si="3"/>
        <v>60</v>
      </c>
      <c r="BH12" s="6">
        <f t="shared" si="3"/>
        <v>50</v>
      </c>
      <c r="BI12" s="6">
        <f t="shared" si="3"/>
        <v>3500</v>
      </c>
      <c r="BJ12" s="6">
        <f t="shared" si="3"/>
        <v>6</v>
      </c>
      <c r="BK12" s="6">
        <f t="shared" si="3"/>
        <v>100</v>
      </c>
      <c r="BL12" s="6">
        <f t="shared" si="3"/>
        <v>120</v>
      </c>
      <c r="BM12" s="6">
        <f t="shared" si="3"/>
        <v>600</v>
      </c>
      <c r="BN12" s="6">
        <f t="shared" si="1"/>
        <v>60</v>
      </c>
      <c r="BO12" s="6">
        <f t="shared" si="4"/>
        <v>60</v>
      </c>
      <c r="BP12" s="6">
        <f t="shared" si="4"/>
        <v>1.5</v>
      </c>
      <c r="BQ12" s="6">
        <f t="shared" si="4"/>
        <v>1.7</v>
      </c>
      <c r="BR12" s="6">
        <f t="shared" si="4"/>
        <v>20</v>
      </c>
      <c r="BS12" s="6">
        <f t="shared" si="4"/>
        <v>300</v>
      </c>
      <c r="BT12" s="6">
        <f t="shared" si="4"/>
        <v>30</v>
      </c>
      <c r="BU12" s="6">
        <f t="shared" si="4"/>
        <v>10</v>
      </c>
      <c r="BV12" s="6">
        <f t="shared" si="4"/>
        <v>0</v>
      </c>
      <c r="BW12" s="6">
        <f t="shared" si="4"/>
        <v>0</v>
      </c>
      <c r="BX12" s="6">
        <f t="shared" si="4"/>
        <v>0</v>
      </c>
      <c r="BY12" s="2"/>
    </row>
    <row r="13" spans="1:77" x14ac:dyDescent="0.25">
      <c r="A13" s="2" t="s">
        <v>90</v>
      </c>
      <c r="B13" s="2">
        <v>0.6</v>
      </c>
      <c r="C13" s="8">
        <f t="shared" si="0"/>
        <v>2.107929515418502E-2</v>
      </c>
      <c r="D13" s="5">
        <v>454</v>
      </c>
      <c r="E13" s="5">
        <v>9</v>
      </c>
      <c r="F13" s="3">
        <v>15.95</v>
      </c>
      <c r="G13" s="6">
        <v>30</v>
      </c>
      <c r="H13" s="6">
        <v>7</v>
      </c>
      <c r="I13" s="6">
        <v>0</v>
      </c>
      <c r="J13" s="6">
        <v>0</v>
      </c>
      <c r="K13" s="6">
        <v>0.26</v>
      </c>
      <c r="L13" s="6">
        <v>0</v>
      </c>
      <c r="M13" s="6">
        <v>0</v>
      </c>
      <c r="N13" s="6">
        <v>7</v>
      </c>
      <c r="O13" s="6">
        <v>0</v>
      </c>
      <c r="P13" s="6">
        <v>0</v>
      </c>
      <c r="Q13" s="6">
        <v>0</v>
      </c>
      <c r="R13" s="6">
        <v>0</v>
      </c>
      <c r="S13" s="6">
        <v>0</v>
      </c>
      <c r="T13" s="6">
        <v>0</v>
      </c>
      <c r="U13" s="6">
        <v>0</v>
      </c>
      <c r="V13" s="6">
        <v>0</v>
      </c>
      <c r="W13" s="6">
        <v>0</v>
      </c>
      <c r="X13" s="6">
        <v>0</v>
      </c>
      <c r="Y13" s="6">
        <v>0</v>
      </c>
      <c r="Z13" s="6">
        <v>0</v>
      </c>
      <c r="AA13" s="6">
        <v>0</v>
      </c>
      <c r="AB13" s="6">
        <v>0</v>
      </c>
      <c r="AC13" s="6">
        <v>0</v>
      </c>
      <c r="AD13" s="6">
        <v>0</v>
      </c>
      <c r="AE13" s="6">
        <v>0</v>
      </c>
      <c r="AF13" s="6">
        <v>0</v>
      </c>
      <c r="AG13" s="6">
        <v>0</v>
      </c>
      <c r="AH13" s="6">
        <v>0</v>
      </c>
      <c r="AI13" s="6">
        <v>0</v>
      </c>
      <c r="AJ13" s="6">
        <v>0</v>
      </c>
      <c r="AK13" s="6">
        <v>0</v>
      </c>
      <c r="AL13" s="6">
        <v>0</v>
      </c>
      <c r="AM13" s="6">
        <v>0</v>
      </c>
      <c r="AN13" s="6">
        <v>0</v>
      </c>
      <c r="AO13" s="6">
        <v>0</v>
      </c>
      <c r="AP13" s="6">
        <f t="shared" si="5"/>
        <v>2</v>
      </c>
      <c r="AQ13" s="6">
        <f t="shared" si="2"/>
        <v>0.46666666666666667</v>
      </c>
      <c r="AR13" s="6">
        <f t="shared" si="1"/>
        <v>0</v>
      </c>
      <c r="AS13" s="6">
        <f t="shared" si="1"/>
        <v>0</v>
      </c>
      <c r="AT13" s="6">
        <f t="shared" si="1"/>
        <v>1.7333333333333333E-2</v>
      </c>
      <c r="AU13" s="6">
        <f t="shared" si="1"/>
        <v>0</v>
      </c>
      <c r="AV13" s="6">
        <f t="shared" si="1"/>
        <v>0</v>
      </c>
      <c r="AW13" s="6">
        <f t="shared" si="1"/>
        <v>0.46666666666666667</v>
      </c>
      <c r="AX13" s="6">
        <f t="shared" si="1"/>
        <v>0</v>
      </c>
      <c r="AY13" s="6">
        <f t="shared" si="1"/>
        <v>0</v>
      </c>
      <c r="AZ13" s="6">
        <f t="shared" si="1"/>
        <v>0</v>
      </c>
      <c r="BA13" s="6">
        <f t="shared" si="1"/>
        <v>0</v>
      </c>
      <c r="BB13" s="6">
        <f t="shared" si="1"/>
        <v>0</v>
      </c>
      <c r="BC13" s="6">
        <f t="shared" si="1"/>
        <v>0</v>
      </c>
      <c r="BD13" s="6">
        <f t="shared" si="1"/>
        <v>0</v>
      </c>
      <c r="BE13" s="6">
        <f t="shared" ref="BE13:BE16" si="6">$B13/$E13*V13</f>
        <v>0</v>
      </c>
      <c r="BF13" s="6">
        <f t="shared" si="3"/>
        <v>0</v>
      </c>
      <c r="BG13" s="6">
        <f t="shared" si="3"/>
        <v>0</v>
      </c>
      <c r="BH13" s="6">
        <f t="shared" si="3"/>
        <v>0</v>
      </c>
      <c r="BI13" s="6">
        <f t="shared" si="3"/>
        <v>0</v>
      </c>
      <c r="BJ13" s="6">
        <f t="shared" si="3"/>
        <v>0</v>
      </c>
      <c r="BK13" s="6">
        <f t="shared" si="3"/>
        <v>0</v>
      </c>
      <c r="BL13" s="6">
        <f t="shared" si="3"/>
        <v>0</v>
      </c>
      <c r="BM13" s="6">
        <f t="shared" si="3"/>
        <v>0</v>
      </c>
      <c r="BN13" s="6">
        <f t="shared" si="1"/>
        <v>0</v>
      </c>
      <c r="BO13" s="6">
        <f t="shared" si="4"/>
        <v>0</v>
      </c>
      <c r="BP13" s="6">
        <f t="shared" si="4"/>
        <v>0</v>
      </c>
      <c r="BQ13" s="6">
        <f t="shared" si="4"/>
        <v>0</v>
      </c>
      <c r="BR13" s="6">
        <f t="shared" si="4"/>
        <v>0</v>
      </c>
      <c r="BS13" s="6">
        <f t="shared" si="4"/>
        <v>0</v>
      </c>
      <c r="BT13" s="6">
        <f t="shared" si="4"/>
        <v>0</v>
      </c>
      <c r="BU13" s="6">
        <f t="shared" si="4"/>
        <v>0</v>
      </c>
      <c r="BV13" s="6">
        <f t="shared" si="4"/>
        <v>0</v>
      </c>
      <c r="BW13" s="6">
        <f t="shared" si="4"/>
        <v>0</v>
      </c>
      <c r="BX13" s="6">
        <f t="shared" si="4"/>
        <v>0</v>
      </c>
      <c r="BY13" s="2"/>
    </row>
    <row r="14" spans="1:77" x14ac:dyDescent="0.25">
      <c r="A14" s="2" t="s">
        <v>91</v>
      </c>
      <c r="B14" s="2">
        <v>1.3</v>
      </c>
      <c r="C14" s="8">
        <f t="shared" si="0"/>
        <v>3.7569999999999999E-2</v>
      </c>
      <c r="D14" s="5">
        <v>500</v>
      </c>
      <c r="E14" s="5">
        <v>1</v>
      </c>
      <c r="F14" s="3">
        <v>14.45</v>
      </c>
      <c r="G14" s="6">
        <v>0</v>
      </c>
      <c r="H14" s="6">
        <v>0</v>
      </c>
      <c r="I14" s="6">
        <v>0</v>
      </c>
      <c r="J14" s="6">
        <v>0</v>
      </c>
      <c r="K14" s="6">
        <v>0</v>
      </c>
      <c r="L14" s="6">
        <v>0</v>
      </c>
      <c r="M14" s="6">
        <v>0</v>
      </c>
      <c r="N14" s="6">
        <v>0</v>
      </c>
      <c r="O14" s="6">
        <v>0</v>
      </c>
      <c r="P14" s="6">
        <v>0</v>
      </c>
      <c r="Q14" s="6">
        <v>0</v>
      </c>
      <c r="R14" s="6">
        <v>0</v>
      </c>
      <c r="S14" s="6">
        <v>0</v>
      </c>
      <c r="T14" s="6">
        <v>0</v>
      </c>
      <c r="U14" s="6">
        <v>0</v>
      </c>
      <c r="V14" s="6">
        <v>0</v>
      </c>
      <c r="W14" s="6">
        <v>0</v>
      </c>
      <c r="X14" s="6">
        <v>0</v>
      </c>
      <c r="Y14" s="6">
        <v>0</v>
      </c>
      <c r="Z14" s="6">
        <v>0</v>
      </c>
      <c r="AA14" s="6">
        <v>0</v>
      </c>
      <c r="AB14" s="6">
        <v>0</v>
      </c>
      <c r="AC14" s="6">
        <v>0</v>
      </c>
      <c r="AD14" s="6">
        <v>0</v>
      </c>
      <c r="AE14" s="6">
        <v>0</v>
      </c>
      <c r="AF14" s="6">
        <v>0</v>
      </c>
      <c r="AG14" s="6">
        <v>0</v>
      </c>
      <c r="AH14" s="6">
        <v>0</v>
      </c>
      <c r="AI14" s="6">
        <v>0</v>
      </c>
      <c r="AJ14" s="6">
        <v>0</v>
      </c>
      <c r="AK14" s="6">
        <v>0</v>
      </c>
      <c r="AL14" s="6">
        <v>0</v>
      </c>
      <c r="AM14" s="6">
        <v>410</v>
      </c>
      <c r="AN14" s="6">
        <v>0</v>
      </c>
      <c r="AO14" s="6">
        <v>0</v>
      </c>
      <c r="AP14" s="6">
        <f t="shared" si="5"/>
        <v>0</v>
      </c>
      <c r="AQ14" s="6">
        <f t="shared" si="2"/>
        <v>0</v>
      </c>
      <c r="AR14" s="6">
        <f t="shared" si="1"/>
        <v>0</v>
      </c>
      <c r="AS14" s="6">
        <f t="shared" si="1"/>
        <v>0</v>
      </c>
      <c r="AT14" s="6">
        <f t="shared" si="1"/>
        <v>0</v>
      </c>
      <c r="AU14" s="6">
        <f t="shared" si="1"/>
        <v>0</v>
      </c>
      <c r="AV14" s="6">
        <f t="shared" si="1"/>
        <v>0</v>
      </c>
      <c r="AW14" s="6">
        <f t="shared" si="1"/>
        <v>0</v>
      </c>
      <c r="AX14" s="6">
        <f t="shared" si="1"/>
        <v>0</v>
      </c>
      <c r="AY14" s="6">
        <f t="shared" si="1"/>
        <v>0</v>
      </c>
      <c r="AZ14" s="6">
        <f t="shared" si="1"/>
        <v>0</v>
      </c>
      <c r="BA14" s="6">
        <f t="shared" si="1"/>
        <v>0</v>
      </c>
      <c r="BB14" s="6">
        <f t="shared" si="1"/>
        <v>0</v>
      </c>
      <c r="BC14" s="6">
        <f t="shared" si="1"/>
        <v>0</v>
      </c>
      <c r="BD14" s="6">
        <f t="shared" si="1"/>
        <v>0</v>
      </c>
      <c r="BE14" s="6">
        <f t="shared" si="6"/>
        <v>0</v>
      </c>
      <c r="BF14" s="6">
        <f t="shared" si="3"/>
        <v>0</v>
      </c>
      <c r="BG14" s="6">
        <f t="shared" si="3"/>
        <v>0</v>
      </c>
      <c r="BH14" s="6">
        <f t="shared" si="3"/>
        <v>0</v>
      </c>
      <c r="BI14" s="6">
        <f t="shared" si="3"/>
        <v>0</v>
      </c>
      <c r="BJ14" s="6">
        <f t="shared" si="3"/>
        <v>0</v>
      </c>
      <c r="BK14" s="6">
        <f t="shared" si="3"/>
        <v>0</v>
      </c>
      <c r="BL14" s="6">
        <f t="shared" si="3"/>
        <v>0</v>
      </c>
      <c r="BM14" s="6">
        <f t="shared" si="3"/>
        <v>0</v>
      </c>
      <c r="BN14" s="6">
        <f t="shared" si="1"/>
        <v>0</v>
      </c>
      <c r="BO14" s="6">
        <f t="shared" si="4"/>
        <v>0</v>
      </c>
      <c r="BP14" s="6">
        <f t="shared" si="4"/>
        <v>0</v>
      </c>
      <c r="BQ14" s="6">
        <f t="shared" si="4"/>
        <v>0</v>
      </c>
      <c r="BR14" s="6">
        <f t="shared" si="4"/>
        <v>0</v>
      </c>
      <c r="BS14" s="6">
        <f t="shared" si="4"/>
        <v>0</v>
      </c>
      <c r="BT14" s="6">
        <f t="shared" si="4"/>
        <v>0</v>
      </c>
      <c r="BU14" s="6">
        <f t="shared" si="4"/>
        <v>0</v>
      </c>
      <c r="BV14" s="6">
        <f t="shared" si="4"/>
        <v>533</v>
      </c>
      <c r="BW14" s="6">
        <f t="shared" si="4"/>
        <v>0</v>
      </c>
      <c r="BX14" s="6">
        <f t="shared" si="4"/>
        <v>0</v>
      </c>
      <c r="BY14" s="2"/>
    </row>
    <row r="15" spans="1:77" x14ac:dyDescent="0.25">
      <c r="A15" s="2" t="s">
        <v>92</v>
      </c>
      <c r="B15" s="2">
        <v>0.06</v>
      </c>
      <c r="C15" s="8">
        <f t="shared" si="0"/>
        <v>1.1376000000000001E-2</v>
      </c>
      <c r="D15" s="5">
        <v>100</v>
      </c>
      <c r="E15" s="5">
        <v>1</v>
      </c>
      <c r="F15" s="3">
        <v>18.96</v>
      </c>
      <c r="G15" s="6">
        <v>0</v>
      </c>
      <c r="H15" s="6">
        <v>0</v>
      </c>
      <c r="I15" s="6">
        <v>0</v>
      </c>
      <c r="J15" s="6">
        <v>0</v>
      </c>
      <c r="K15" s="6">
        <v>0</v>
      </c>
      <c r="L15" s="6">
        <v>0</v>
      </c>
      <c r="M15" s="6">
        <v>0</v>
      </c>
      <c r="N15" s="6">
        <v>0</v>
      </c>
      <c r="O15" s="6">
        <v>0</v>
      </c>
      <c r="P15" s="6">
        <v>0</v>
      </c>
      <c r="Q15" s="6">
        <v>0</v>
      </c>
      <c r="R15" s="6">
        <v>0</v>
      </c>
      <c r="S15" s="6">
        <v>0</v>
      </c>
      <c r="T15" s="6">
        <v>0</v>
      </c>
      <c r="U15" s="6">
        <v>0</v>
      </c>
      <c r="V15" s="6">
        <v>0</v>
      </c>
      <c r="W15" s="6">
        <v>0</v>
      </c>
      <c r="X15" s="6">
        <v>0</v>
      </c>
      <c r="Y15" s="6">
        <v>0</v>
      </c>
      <c r="Z15" s="6">
        <v>0</v>
      </c>
      <c r="AA15" s="6">
        <v>0</v>
      </c>
      <c r="AB15" s="6">
        <v>0</v>
      </c>
      <c r="AC15" s="6">
        <v>0</v>
      </c>
      <c r="AD15" s="6">
        <v>0</v>
      </c>
      <c r="AE15" s="6">
        <v>0</v>
      </c>
      <c r="AF15" s="6">
        <v>0</v>
      </c>
      <c r="AG15" s="6">
        <v>0</v>
      </c>
      <c r="AH15" s="6">
        <v>0</v>
      </c>
      <c r="AI15" s="6">
        <v>0</v>
      </c>
      <c r="AJ15" s="6">
        <v>0</v>
      </c>
      <c r="AK15" s="6">
        <v>0</v>
      </c>
      <c r="AL15" s="6">
        <v>0</v>
      </c>
      <c r="AM15" s="6">
        <v>0</v>
      </c>
      <c r="AN15" s="6">
        <v>0</v>
      </c>
      <c r="AO15" s="6">
        <v>0</v>
      </c>
      <c r="AP15" s="6">
        <f t="shared" si="5"/>
        <v>0</v>
      </c>
      <c r="AQ15" s="6">
        <f t="shared" si="2"/>
        <v>0</v>
      </c>
      <c r="AR15" s="6">
        <f t="shared" si="1"/>
        <v>0</v>
      </c>
      <c r="AS15" s="6">
        <f t="shared" si="1"/>
        <v>0</v>
      </c>
      <c r="AT15" s="6">
        <f t="shared" si="1"/>
        <v>0</v>
      </c>
      <c r="AU15" s="6">
        <f t="shared" si="1"/>
        <v>0</v>
      </c>
      <c r="AV15" s="6">
        <f t="shared" si="1"/>
        <v>0</v>
      </c>
      <c r="AW15" s="6">
        <f t="shared" si="1"/>
        <v>0</v>
      </c>
      <c r="AX15" s="6">
        <f t="shared" si="1"/>
        <v>0</v>
      </c>
      <c r="AY15" s="6">
        <f t="shared" si="1"/>
        <v>0</v>
      </c>
      <c r="AZ15" s="6">
        <f t="shared" si="1"/>
        <v>0</v>
      </c>
      <c r="BA15" s="6">
        <f t="shared" si="1"/>
        <v>0</v>
      </c>
      <c r="BB15" s="6">
        <f t="shared" si="1"/>
        <v>0</v>
      </c>
      <c r="BC15" s="6">
        <f t="shared" si="1"/>
        <v>0</v>
      </c>
      <c r="BD15" s="6">
        <f t="shared" si="1"/>
        <v>0</v>
      </c>
      <c r="BE15" s="6">
        <f t="shared" si="6"/>
        <v>0</v>
      </c>
      <c r="BF15" s="6">
        <f t="shared" si="3"/>
        <v>0</v>
      </c>
      <c r="BG15" s="6">
        <f t="shared" si="3"/>
        <v>0</v>
      </c>
      <c r="BH15" s="6">
        <f t="shared" si="3"/>
        <v>0</v>
      </c>
      <c r="BI15" s="6">
        <f t="shared" si="3"/>
        <v>0</v>
      </c>
      <c r="BJ15" s="6">
        <f t="shared" si="3"/>
        <v>0</v>
      </c>
      <c r="BK15" s="6">
        <f t="shared" si="3"/>
        <v>0</v>
      </c>
      <c r="BL15" s="6">
        <f t="shared" si="3"/>
        <v>0</v>
      </c>
      <c r="BM15" s="6">
        <f t="shared" si="3"/>
        <v>0</v>
      </c>
      <c r="BN15" s="6">
        <f t="shared" si="1"/>
        <v>0</v>
      </c>
      <c r="BO15" s="6">
        <f t="shared" si="4"/>
        <v>0</v>
      </c>
      <c r="BP15" s="6">
        <f t="shared" si="4"/>
        <v>0</v>
      </c>
      <c r="BQ15" s="6">
        <f t="shared" si="4"/>
        <v>0</v>
      </c>
      <c r="BR15" s="6">
        <f t="shared" si="4"/>
        <v>0</v>
      </c>
      <c r="BS15" s="6">
        <f t="shared" si="4"/>
        <v>0</v>
      </c>
      <c r="BT15" s="6">
        <f t="shared" si="4"/>
        <v>0</v>
      </c>
      <c r="BU15" s="6">
        <f t="shared" si="4"/>
        <v>0</v>
      </c>
      <c r="BV15" s="6">
        <f t="shared" si="4"/>
        <v>0</v>
      </c>
      <c r="BW15" s="6">
        <f t="shared" si="4"/>
        <v>0</v>
      </c>
      <c r="BX15" s="6">
        <f t="shared" si="4"/>
        <v>0</v>
      </c>
      <c r="BY15" s="2"/>
    </row>
    <row r="16" spans="1:77" x14ac:dyDescent="0.25">
      <c r="A16" s="2" t="s">
        <v>93</v>
      </c>
      <c r="B16" s="2">
        <v>8.0000000000000002E-3</v>
      </c>
      <c r="C16" s="9">
        <f t="shared" si="0"/>
        <v>8.9285714285714294E-4</v>
      </c>
      <c r="D16" s="5">
        <v>112</v>
      </c>
      <c r="E16" s="5">
        <v>1</v>
      </c>
      <c r="F16" s="3">
        <v>12.5</v>
      </c>
      <c r="G16" s="6">
        <v>0</v>
      </c>
      <c r="H16" s="6">
        <v>0</v>
      </c>
      <c r="I16" s="6">
        <v>0</v>
      </c>
      <c r="J16" s="6">
        <v>0</v>
      </c>
      <c r="K16" s="6">
        <v>0</v>
      </c>
      <c r="L16" s="6">
        <v>0</v>
      </c>
      <c r="M16" s="6">
        <v>0</v>
      </c>
      <c r="N16" s="6">
        <v>0</v>
      </c>
      <c r="O16" s="6">
        <v>0</v>
      </c>
      <c r="P16" s="6">
        <v>0</v>
      </c>
      <c r="Q16" s="6">
        <v>0</v>
      </c>
      <c r="R16" s="6">
        <v>0</v>
      </c>
      <c r="S16" s="6">
        <v>0</v>
      </c>
      <c r="T16" s="6">
        <v>0</v>
      </c>
      <c r="U16" s="6">
        <v>0</v>
      </c>
      <c r="V16" s="6">
        <v>0</v>
      </c>
      <c r="W16" s="6">
        <v>0</v>
      </c>
      <c r="X16" s="6">
        <v>0</v>
      </c>
      <c r="Y16" s="6">
        <v>0</v>
      </c>
      <c r="Z16" s="6">
        <v>0</v>
      </c>
      <c r="AA16" s="6">
        <v>0</v>
      </c>
      <c r="AB16" s="6">
        <v>0</v>
      </c>
      <c r="AC16" s="6">
        <v>0</v>
      </c>
      <c r="AD16" s="6">
        <v>0</v>
      </c>
      <c r="AE16" s="6">
        <v>0</v>
      </c>
      <c r="AF16" s="6">
        <v>0</v>
      </c>
      <c r="AG16" s="6">
        <v>0</v>
      </c>
      <c r="AH16" s="6">
        <v>0</v>
      </c>
      <c r="AI16" s="6">
        <v>0</v>
      </c>
      <c r="AJ16" s="6">
        <v>0</v>
      </c>
      <c r="AK16" s="6">
        <v>0</v>
      </c>
      <c r="AL16" s="6">
        <v>0</v>
      </c>
      <c r="AM16" s="6">
        <v>0</v>
      </c>
      <c r="AN16" s="6">
        <v>0</v>
      </c>
      <c r="AO16" s="6">
        <v>0</v>
      </c>
      <c r="AP16" s="6">
        <f t="shared" si="5"/>
        <v>0</v>
      </c>
      <c r="AQ16" s="6">
        <f t="shared" si="2"/>
        <v>0</v>
      </c>
      <c r="AR16" s="6">
        <f t="shared" si="1"/>
        <v>0</v>
      </c>
      <c r="AS16" s="6">
        <f t="shared" si="1"/>
        <v>0</v>
      </c>
      <c r="AT16" s="6">
        <f t="shared" si="1"/>
        <v>0</v>
      </c>
      <c r="AU16" s="6">
        <f t="shared" si="1"/>
        <v>0</v>
      </c>
      <c r="AV16" s="6">
        <f t="shared" si="1"/>
        <v>0</v>
      </c>
      <c r="AW16" s="6">
        <f t="shared" si="1"/>
        <v>0</v>
      </c>
      <c r="AX16" s="6">
        <f t="shared" si="1"/>
        <v>0</v>
      </c>
      <c r="AY16" s="6">
        <f t="shared" si="1"/>
        <v>0</v>
      </c>
      <c r="AZ16" s="6">
        <f t="shared" si="1"/>
        <v>0</v>
      </c>
      <c r="BA16" s="6">
        <f t="shared" si="1"/>
        <v>0</v>
      </c>
      <c r="BB16" s="6">
        <f t="shared" si="1"/>
        <v>0</v>
      </c>
      <c r="BC16" s="6">
        <f t="shared" si="1"/>
        <v>0</v>
      </c>
      <c r="BD16" s="6">
        <f t="shared" si="1"/>
        <v>0</v>
      </c>
      <c r="BE16" s="6">
        <f t="shared" si="6"/>
        <v>0</v>
      </c>
      <c r="BF16" s="6">
        <f t="shared" si="3"/>
        <v>0</v>
      </c>
      <c r="BG16" s="6">
        <f t="shared" si="3"/>
        <v>0</v>
      </c>
      <c r="BH16" s="6">
        <f t="shared" si="3"/>
        <v>0</v>
      </c>
      <c r="BI16" s="6">
        <f t="shared" si="3"/>
        <v>0</v>
      </c>
      <c r="BJ16" s="6">
        <f t="shared" si="3"/>
        <v>0</v>
      </c>
      <c r="BK16" s="6">
        <f t="shared" si="3"/>
        <v>0</v>
      </c>
      <c r="BL16" s="6">
        <f t="shared" si="3"/>
        <v>0</v>
      </c>
      <c r="BM16" s="6">
        <f t="shared" si="3"/>
        <v>0</v>
      </c>
      <c r="BN16" s="6">
        <f t="shared" si="1"/>
        <v>0</v>
      </c>
      <c r="BO16" s="6">
        <f t="shared" si="4"/>
        <v>0</v>
      </c>
      <c r="BP16" s="6">
        <f t="shared" si="4"/>
        <v>0</v>
      </c>
      <c r="BQ16" s="6">
        <f t="shared" si="4"/>
        <v>0</v>
      </c>
      <c r="BR16" s="6">
        <f t="shared" si="4"/>
        <v>0</v>
      </c>
      <c r="BS16" s="6">
        <f t="shared" si="4"/>
        <v>0</v>
      </c>
      <c r="BT16" s="6">
        <f t="shared" si="4"/>
        <v>0</v>
      </c>
      <c r="BU16" s="6">
        <f t="shared" si="4"/>
        <v>0</v>
      </c>
      <c r="BV16" s="6">
        <f t="shared" si="4"/>
        <v>0</v>
      </c>
      <c r="BW16" s="6">
        <f t="shared" si="4"/>
        <v>0</v>
      </c>
      <c r="BX16" s="6">
        <f t="shared" si="4"/>
        <v>0</v>
      </c>
      <c r="BY16"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
  <sheetViews>
    <sheetView workbookViewId="0">
      <selection activeCell="G3" sqref="G3"/>
    </sheetView>
  </sheetViews>
  <sheetFormatPr defaultRowHeight="15" x14ac:dyDescent="0.25"/>
  <cols>
    <col min="1" max="1" width="11.7109375" style="2" customWidth="1"/>
    <col min="2" max="2" width="15" style="2" customWidth="1"/>
    <col min="3" max="3" width="9" style="2" customWidth="1"/>
    <col min="4" max="6" width="10.28515625" style="2" bestFit="1" customWidth="1"/>
    <col min="7" max="7" width="9" style="2" bestFit="1" customWidth="1"/>
    <col min="8" max="8" width="7.7109375" style="2" customWidth="1"/>
    <col min="9" max="9" width="9" style="2" bestFit="1" customWidth="1"/>
    <col min="10" max="10" width="12.85546875" style="2" bestFit="1" customWidth="1"/>
    <col min="11" max="11" width="9" style="2" bestFit="1" customWidth="1"/>
    <col min="12" max="12" width="10.28515625" style="2" bestFit="1" customWidth="1"/>
    <col min="13" max="13" width="7.7109375" style="2" customWidth="1"/>
    <col min="14" max="14" width="10.28515625" style="2" bestFit="1" customWidth="1"/>
    <col min="15" max="15" width="10.28515625" style="2" customWidth="1"/>
    <col min="16" max="16" width="10.28515625" style="2" bestFit="1" customWidth="1"/>
    <col min="17" max="17" width="11.5703125" style="2" bestFit="1" customWidth="1"/>
    <col min="18" max="19" width="10.28515625" style="2" customWidth="1"/>
    <col min="20" max="21" width="11.5703125" style="2" customWidth="1"/>
    <col min="22" max="22" width="14.28515625" style="2" customWidth="1"/>
    <col min="23" max="23" width="15.5703125" style="2" bestFit="1" customWidth="1"/>
    <col min="24" max="24" width="18.28515625" style="2" bestFit="1" customWidth="1"/>
    <col min="25" max="25" width="14.28515625" style="2" bestFit="1" customWidth="1"/>
    <col min="26" max="27" width="14.28515625" style="2" customWidth="1"/>
    <col min="28" max="28" width="15.5703125" style="2" customWidth="1"/>
    <col min="29" max="29" width="16.85546875" style="2" bestFit="1" customWidth="1"/>
    <col min="30" max="30" width="20.85546875" style="2" bestFit="1" customWidth="1"/>
    <col min="31" max="31" width="15.5703125" style="2" customWidth="1"/>
    <col min="32" max="32" width="16.85546875" style="2" customWidth="1"/>
    <col min="33" max="33" width="16.85546875" style="2" bestFit="1" customWidth="1"/>
    <col min="34" max="34" width="28.85546875" style="2" bestFit="1" customWidth="1"/>
    <col min="35" max="35" width="16.85546875" style="2" bestFit="1" customWidth="1"/>
    <col min="36" max="36" width="14.28515625" style="2" bestFit="1" customWidth="1"/>
    <col min="37" max="37" width="15.5703125" style="2" bestFit="1" customWidth="1"/>
    <col min="38" max="16384" width="9.140625" style="2"/>
  </cols>
  <sheetData>
    <row r="1" spans="1:37" ht="15.75" x14ac:dyDescent="0.3">
      <c r="A1" s="1" t="s">
        <v>130</v>
      </c>
      <c r="B1" s="1" t="s">
        <v>1</v>
      </c>
      <c r="C1" s="1" t="s">
        <v>94</v>
      </c>
      <c r="D1" s="1" t="s">
        <v>95</v>
      </c>
      <c r="E1" s="1" t="s">
        <v>96</v>
      </c>
      <c r="F1" s="1" t="s">
        <v>97</v>
      </c>
      <c r="G1" s="1" t="s">
        <v>98</v>
      </c>
      <c r="H1" s="1" t="s">
        <v>99</v>
      </c>
      <c r="I1" s="1" t="s">
        <v>100</v>
      </c>
      <c r="J1" s="1" t="s">
        <v>101</v>
      </c>
      <c r="K1" s="1" t="s">
        <v>102</v>
      </c>
      <c r="L1" s="1" t="s">
        <v>103</v>
      </c>
      <c r="M1" s="1" t="s">
        <v>104</v>
      </c>
      <c r="N1" s="1" t="s">
        <v>105</v>
      </c>
      <c r="O1" s="1" t="s">
        <v>106</v>
      </c>
      <c r="P1" s="1" t="s">
        <v>107</v>
      </c>
      <c r="Q1" s="1" t="s">
        <v>108</v>
      </c>
      <c r="R1" s="1" t="s">
        <v>109</v>
      </c>
      <c r="S1" s="1" t="s">
        <v>110</v>
      </c>
      <c r="T1" s="1" t="s">
        <v>111</v>
      </c>
      <c r="U1" s="1" t="s">
        <v>112</v>
      </c>
      <c r="V1" s="1" t="s">
        <v>113</v>
      </c>
      <c r="W1" s="1" t="s">
        <v>114</v>
      </c>
      <c r="X1" s="1" t="s">
        <v>115</v>
      </c>
      <c r="Y1" s="1" t="s">
        <v>116</v>
      </c>
      <c r="Z1" s="1" t="s">
        <v>117</v>
      </c>
      <c r="AA1" s="1" t="s">
        <v>118</v>
      </c>
      <c r="AB1" s="1" t="s">
        <v>119</v>
      </c>
      <c r="AC1" s="1" t="s">
        <v>120</v>
      </c>
      <c r="AD1" s="1" t="s">
        <v>121</v>
      </c>
      <c r="AE1" s="1" t="s">
        <v>122</v>
      </c>
      <c r="AF1" s="1" t="s">
        <v>123</v>
      </c>
      <c r="AG1" s="1" t="s">
        <v>124</v>
      </c>
      <c r="AH1" s="1" t="s">
        <v>125</v>
      </c>
      <c r="AI1" s="1" t="s">
        <v>126</v>
      </c>
      <c r="AJ1" s="1" t="s">
        <v>127</v>
      </c>
      <c r="AK1" s="1" t="s">
        <v>128</v>
      </c>
    </row>
    <row r="2" spans="1:37" x14ac:dyDescent="0.25">
      <c r="A2" s="2">
        <f>SUM(Spec!B2:B999)</f>
        <v>450.56800000000004</v>
      </c>
      <c r="B2" s="3">
        <f>SUM(Spec!C2:C999)</f>
        <v>2.9744559694240893</v>
      </c>
      <c r="C2" s="2">
        <f>SUM(Spec!AP2:'Spec'!AP999)</f>
        <v>1904.9566666666665</v>
      </c>
      <c r="D2" s="2">
        <f>SUM(Spec!AQ2:'Spec'!AQ999)</f>
        <v>169.02500000000003</v>
      </c>
      <c r="E2" s="2">
        <f>SUM(Spec!AR2:'Spec'!AR999)</f>
        <v>149.84000000000003</v>
      </c>
      <c r="F2" s="2">
        <f>SUM(Spec!AS2:'Spec'!AS999)</f>
        <v>59.092500000000001</v>
      </c>
      <c r="G2" s="2">
        <f>SUM(Spec!AT2:'Spec'!AT999)</f>
        <v>2.0190333333333332</v>
      </c>
      <c r="H2" s="2">
        <f>SUM(Spec!AU2:'Spec'!AU999)</f>
        <v>3.9408000000000003</v>
      </c>
      <c r="I2" s="2">
        <f>SUM(Spec!AV2:'Spec'!AV999)</f>
        <v>2.452</v>
      </c>
      <c r="J2" s="2">
        <f>SUM(Spec!AW2:'Spec'!AW999)</f>
        <v>23.894000000000002</v>
      </c>
      <c r="K2" s="2">
        <f>SUM(Spec!AX2:'Spec'!AX999)</f>
        <v>0.99596000000000007</v>
      </c>
      <c r="L2" s="2">
        <f>SUM(Spec!AY2:'Spec'!AY999)</f>
        <v>35.504666666666665</v>
      </c>
      <c r="M2" s="2">
        <f>SUM(Spec!AZ2:'Spec'!AZ999)</f>
        <v>0.81133000000000011</v>
      </c>
      <c r="N2" s="2">
        <f>SUM(Spec!BA2:'Spec'!BA999)</f>
        <v>150</v>
      </c>
      <c r="O2" s="2">
        <f>SUM(Spec!BB2:'Spec'!BB999)</f>
        <v>618.25500000000011</v>
      </c>
      <c r="P2" s="2">
        <f>SUM(Spec!BC2:'Spec'!BC999)</f>
        <v>24.951000000000001</v>
      </c>
      <c r="Q2" s="2">
        <f>SUM(Spec!BD2:'Spec'!BD999)</f>
        <v>67.265999999999991</v>
      </c>
      <c r="R2" s="2">
        <f>SUM(Spec!BE2:'Spec'!BE999)</f>
        <v>1.7390000000000001</v>
      </c>
      <c r="S2" s="2">
        <f>SUM(Spec!BF2:'Spec'!BF999)</f>
        <v>11.608999999999998</v>
      </c>
      <c r="T2" s="2">
        <f>SUM(Spec!BG2:'Spec'!BG999)</f>
        <v>60</v>
      </c>
      <c r="U2" s="2">
        <f>SUM(Spec!BH2:'Spec'!BH999)</f>
        <v>310</v>
      </c>
      <c r="V2" s="2">
        <f>SUM(Spec!BI2:'Spec'!BI999)</f>
        <v>3500</v>
      </c>
      <c r="W2" s="2">
        <f>SUM(Spec!BJ2:'Spec'!BJ999)</f>
        <v>6.5975999999999999</v>
      </c>
      <c r="X2" s="2">
        <f>SUM(Spec!BK2:'Spec'!BK999)</f>
        <v>100</v>
      </c>
      <c r="Y2" s="2">
        <f>SUM(Spec!BL2:'Spec'!BL999)</f>
        <v>120</v>
      </c>
      <c r="Z2" s="2">
        <f>SUM(Spec!BM2:'Spec'!BM999)</f>
        <v>600</v>
      </c>
      <c r="AA2" s="2">
        <f>SUM(Spec!BN2:'Spec'!BN999)</f>
        <v>70.646129999999999</v>
      </c>
      <c r="AB2" s="2">
        <f>SUM(Spec!BO2:'Spec'!BO999)</f>
        <v>141.61500000000001</v>
      </c>
      <c r="AC2" s="2">
        <f>SUM(Spec!BP2:'Spec'!BP999)</f>
        <v>2.585</v>
      </c>
      <c r="AD2" s="2">
        <f>SUM(Spec!BQ2:'Spec'!BQ999)</f>
        <v>2.0665</v>
      </c>
      <c r="AE2" s="2">
        <f>SUM(Spec!BR2:'Spec'!BR999)</f>
        <v>30.704000000000001</v>
      </c>
      <c r="AF2" s="2">
        <f>SUM(Spec!BS2:'Spec'!BS999)</f>
        <v>496.53999999999996</v>
      </c>
      <c r="AG2" s="2">
        <f>SUM(Spec!BT2:'Spec'!BT999)</f>
        <v>30</v>
      </c>
      <c r="AH2" s="2">
        <f>SUM(Spec!BU2:'Spec'!BU999)</f>
        <v>10.692600000000001</v>
      </c>
      <c r="AI2" s="2">
        <f>SUM(Spec!BV2:'Spec'!BV999)</f>
        <v>631.01499999999999</v>
      </c>
      <c r="AJ2" s="2">
        <f>SUM(Spec!BW2:'Spec'!BW999)</f>
        <v>0.49550000000000005</v>
      </c>
      <c r="AK2" s="2">
        <f>SUM(Spec!BX2:'Spec'!BX999)</f>
        <v>0</v>
      </c>
    </row>
    <row r="3" spans="1:37" x14ac:dyDescent="0.25">
      <c r="D3" s="7">
        <f>D2/(D2+E2+F2)</f>
        <v>0.44720636579509598</v>
      </c>
      <c r="E3" s="7">
        <f>E2/(F2+E2+D2)</f>
        <v>0.3964466904347711</v>
      </c>
      <c r="F3" s="7">
        <f>F2/(F2+E2+D2)</f>
        <v>0.15634694377013286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topLeftCell="Q1" workbookViewId="0">
      <selection activeCell="S12" sqref="S12"/>
    </sheetView>
  </sheetViews>
  <sheetFormatPr defaultRowHeight="15" x14ac:dyDescent="0.25"/>
  <cols>
    <col min="1" max="1" width="9" bestFit="1" customWidth="1"/>
    <col min="2" max="4" width="10.28515625" bestFit="1" customWidth="1"/>
    <col min="5" max="5" width="9" bestFit="1" customWidth="1"/>
    <col min="6" max="6" width="7.7109375" bestFit="1" customWidth="1"/>
    <col min="7" max="7" width="9" bestFit="1" customWidth="1"/>
    <col min="8" max="8" width="12.85546875" bestFit="1" customWidth="1"/>
    <col min="9" max="9" width="9" bestFit="1" customWidth="1"/>
    <col min="10" max="10" width="10.28515625" bestFit="1" customWidth="1"/>
    <col min="11" max="11" width="7.7109375" bestFit="1" customWidth="1"/>
    <col min="12" max="14" width="10.28515625" bestFit="1" customWidth="1"/>
    <col min="15" max="15" width="11.5703125" bestFit="1" customWidth="1"/>
    <col min="16" max="17" width="10.28515625" bestFit="1" customWidth="1"/>
    <col min="18" max="19" width="11.5703125" bestFit="1" customWidth="1"/>
    <col min="20" max="20" width="14.28515625" bestFit="1" customWidth="1"/>
    <col min="21" max="21" width="15.5703125" bestFit="1" customWidth="1"/>
    <col min="22" max="22" width="18.28515625" bestFit="1" customWidth="1"/>
    <col min="23" max="25" width="14.28515625" bestFit="1" customWidth="1"/>
    <col min="26" max="26" width="15.5703125" bestFit="1" customWidth="1"/>
    <col min="27" max="27" width="16.85546875" bestFit="1" customWidth="1"/>
    <col min="28" max="28" width="20.85546875" bestFit="1" customWidth="1"/>
    <col min="29" max="29" width="15.5703125" bestFit="1" customWidth="1"/>
    <col min="30" max="31" width="16.85546875" bestFit="1" customWidth="1"/>
    <col min="32" max="32" width="28.85546875" bestFit="1" customWidth="1"/>
    <col min="33" max="33" width="16.85546875" bestFit="1" customWidth="1"/>
    <col min="34" max="34" width="14.28515625" bestFit="1" customWidth="1"/>
    <col min="35" max="35" width="15.5703125" bestFit="1" customWidth="1"/>
  </cols>
  <sheetData>
    <row r="1" spans="1:35" ht="15.75" x14ac:dyDescent="0.3">
      <c r="A1" s="1" t="s">
        <v>94</v>
      </c>
      <c r="B1" s="1" t="s">
        <v>95</v>
      </c>
      <c r="C1" s="1" t="s">
        <v>96</v>
      </c>
      <c r="D1" s="1" t="s">
        <v>97</v>
      </c>
      <c r="E1" s="1" t="s">
        <v>98</v>
      </c>
      <c r="F1" s="1" t="s">
        <v>99</v>
      </c>
      <c r="G1" s="1" t="s">
        <v>100</v>
      </c>
      <c r="H1" s="1" t="s">
        <v>101</v>
      </c>
      <c r="I1" s="1" t="s">
        <v>102</v>
      </c>
      <c r="J1" s="1" t="s">
        <v>103</v>
      </c>
      <c r="K1" s="1" t="s">
        <v>104</v>
      </c>
      <c r="L1" s="1" t="s">
        <v>105</v>
      </c>
      <c r="M1" s="1" t="s">
        <v>106</v>
      </c>
      <c r="N1" s="1" t="s">
        <v>107</v>
      </c>
      <c r="O1" s="1" t="s">
        <v>108</v>
      </c>
      <c r="P1" s="1" t="s">
        <v>109</v>
      </c>
      <c r="Q1" s="1" t="s">
        <v>110</v>
      </c>
      <c r="R1" s="1" t="s">
        <v>111</v>
      </c>
      <c r="S1" s="1" t="s">
        <v>112</v>
      </c>
      <c r="T1" s="1" t="s">
        <v>113</v>
      </c>
      <c r="U1" s="1" t="s">
        <v>114</v>
      </c>
      <c r="V1" s="1" t="s">
        <v>115</v>
      </c>
      <c r="W1" s="1" t="s">
        <v>116</v>
      </c>
      <c r="X1" s="1" t="s">
        <v>117</v>
      </c>
      <c r="Y1" s="1" t="s">
        <v>118</v>
      </c>
      <c r="Z1" s="1" t="s">
        <v>119</v>
      </c>
      <c r="AA1" s="1" t="s">
        <v>120</v>
      </c>
      <c r="AB1" s="1" t="s">
        <v>121</v>
      </c>
      <c r="AC1" s="1" t="s">
        <v>122</v>
      </c>
      <c r="AD1" s="1" t="s">
        <v>123</v>
      </c>
      <c r="AE1" s="1" t="s">
        <v>124</v>
      </c>
      <c r="AF1" s="1" t="s">
        <v>125</v>
      </c>
      <c r="AG1" s="1" t="s">
        <v>126</v>
      </c>
      <c r="AH1" s="1" t="s">
        <v>127</v>
      </c>
      <c r="AI1" s="1" t="s">
        <v>128</v>
      </c>
    </row>
    <row r="2" spans="1:35" x14ac:dyDescent="0.25">
      <c r="A2" s="2">
        <v>2000</v>
      </c>
      <c r="B2" s="2">
        <v>130</v>
      </c>
      <c r="C2" s="2">
        <v>85</v>
      </c>
      <c r="D2" s="2">
        <v>65</v>
      </c>
      <c r="E2" s="2">
        <v>1.5</v>
      </c>
      <c r="F2" s="2">
        <v>3.5</v>
      </c>
      <c r="G2" s="2">
        <v>2.2999999999999998</v>
      </c>
      <c r="H2" s="2">
        <v>28</v>
      </c>
      <c r="I2" s="2">
        <v>1</v>
      </c>
      <c r="J2" s="2">
        <v>8</v>
      </c>
      <c r="K2" s="2">
        <v>0.7</v>
      </c>
      <c r="L2" s="2">
        <v>150</v>
      </c>
      <c r="M2" s="2">
        <v>420</v>
      </c>
      <c r="N2" s="2">
        <v>11</v>
      </c>
      <c r="O2" s="2">
        <v>55</v>
      </c>
      <c r="P2" s="2">
        <v>0.9</v>
      </c>
      <c r="Q2" s="2">
        <v>2.2999999999999998</v>
      </c>
      <c r="R2" s="2">
        <v>35</v>
      </c>
      <c r="S2" s="2">
        <v>45</v>
      </c>
      <c r="T2" s="2">
        <v>3000</v>
      </c>
      <c r="U2" s="2">
        <v>1.3</v>
      </c>
      <c r="V2" s="2">
        <v>2.4</v>
      </c>
      <c r="W2" s="2">
        <v>90</v>
      </c>
      <c r="X2" s="2">
        <v>600</v>
      </c>
      <c r="Y2" s="2">
        <v>20</v>
      </c>
      <c r="Z2" s="2">
        <v>120</v>
      </c>
      <c r="AA2" s="2">
        <v>1.2</v>
      </c>
      <c r="AB2" s="2">
        <v>1.3</v>
      </c>
      <c r="AC2" s="2">
        <v>16</v>
      </c>
      <c r="AD2" s="2">
        <v>400</v>
      </c>
      <c r="AE2" s="2">
        <v>30</v>
      </c>
      <c r="AF2" s="2">
        <v>5</v>
      </c>
      <c r="AG2" s="2">
        <v>550</v>
      </c>
      <c r="AH2" s="2">
        <v>2</v>
      </c>
      <c r="AI2" s="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heetViews>
  <sheetFormatPr defaultRowHeight="15" x14ac:dyDescent="0.25"/>
  <cols>
    <col min="1" max="1" width="9" bestFit="1" customWidth="1"/>
    <col min="2" max="4" width="10.28515625" bestFit="1" customWidth="1"/>
    <col min="5" max="5" width="9" bestFit="1" customWidth="1"/>
    <col min="6" max="6" width="7.7109375" bestFit="1" customWidth="1"/>
    <col min="7" max="7" width="9" bestFit="1" customWidth="1"/>
    <col min="8" max="8" width="12.85546875" bestFit="1" customWidth="1"/>
    <col min="9" max="9" width="9" bestFit="1" customWidth="1"/>
    <col min="10" max="10" width="10.28515625" bestFit="1" customWidth="1"/>
    <col min="11" max="11" width="7.7109375" bestFit="1" customWidth="1"/>
    <col min="12" max="14" width="10.28515625" bestFit="1" customWidth="1"/>
    <col min="15" max="15" width="11.5703125" bestFit="1" customWidth="1"/>
    <col min="16" max="17" width="10.28515625" bestFit="1" customWidth="1"/>
    <col min="18" max="19" width="11.5703125" bestFit="1" customWidth="1"/>
    <col min="20" max="20" width="14.28515625" bestFit="1" customWidth="1"/>
    <col min="21" max="21" width="15.5703125" bestFit="1" customWidth="1"/>
    <col min="22" max="22" width="18.28515625" bestFit="1" customWidth="1"/>
    <col min="23" max="25" width="14.28515625" bestFit="1" customWidth="1"/>
    <col min="26" max="26" width="15.5703125" bestFit="1" customWidth="1"/>
    <col min="27" max="27" width="16.85546875" bestFit="1" customWidth="1"/>
    <col min="28" max="28" width="20.85546875" bestFit="1" customWidth="1"/>
    <col min="29" max="29" width="15.5703125" bestFit="1" customWidth="1"/>
    <col min="30" max="31" width="16.85546875" bestFit="1" customWidth="1"/>
    <col min="32" max="32" width="28.85546875" bestFit="1" customWidth="1"/>
    <col min="33" max="33" width="16.85546875" bestFit="1" customWidth="1"/>
    <col min="34" max="34" width="14.28515625" bestFit="1" customWidth="1"/>
    <col min="35" max="35" width="15.5703125" bestFit="1" customWidth="1"/>
  </cols>
  <sheetData>
    <row r="1" spans="1:35" ht="15.75" x14ac:dyDescent="0.3">
      <c r="A1" s="1" t="s">
        <v>94</v>
      </c>
      <c r="B1" s="1" t="s">
        <v>95</v>
      </c>
      <c r="C1" s="1" t="s">
        <v>96</v>
      </c>
      <c r="D1" s="1" t="s">
        <v>97</v>
      </c>
      <c r="E1" s="1" t="s">
        <v>98</v>
      </c>
      <c r="F1" s="1" t="s">
        <v>99</v>
      </c>
      <c r="G1" s="1" t="s">
        <v>100</v>
      </c>
      <c r="H1" s="1" t="s">
        <v>101</v>
      </c>
      <c r="I1" s="1" t="s">
        <v>102</v>
      </c>
      <c r="J1" s="1" t="s">
        <v>103</v>
      </c>
      <c r="K1" s="1" t="s">
        <v>104</v>
      </c>
      <c r="L1" s="1" t="s">
        <v>105</v>
      </c>
      <c r="M1" s="1" t="s">
        <v>106</v>
      </c>
      <c r="N1" s="1" t="s">
        <v>107</v>
      </c>
      <c r="O1" s="1" t="s">
        <v>108</v>
      </c>
      <c r="P1" s="1" t="s">
        <v>109</v>
      </c>
      <c r="Q1" s="1" t="s">
        <v>110</v>
      </c>
      <c r="R1" s="1" t="s">
        <v>111</v>
      </c>
      <c r="S1" s="1" t="s">
        <v>112</v>
      </c>
      <c r="T1" s="1" t="s">
        <v>113</v>
      </c>
      <c r="U1" s="1" t="s">
        <v>114</v>
      </c>
      <c r="V1" s="1" t="s">
        <v>115</v>
      </c>
      <c r="W1" s="1" t="s">
        <v>116</v>
      </c>
      <c r="X1" s="1" t="s">
        <v>117</v>
      </c>
      <c r="Y1" s="1" t="s">
        <v>118</v>
      </c>
      <c r="Z1" s="1" t="s">
        <v>119</v>
      </c>
      <c r="AA1" s="1" t="s">
        <v>120</v>
      </c>
      <c r="AB1" s="1" t="s">
        <v>121</v>
      </c>
      <c r="AC1" s="1" t="s">
        <v>122</v>
      </c>
      <c r="AD1" s="1" t="s">
        <v>123</v>
      </c>
      <c r="AE1" s="1" t="s">
        <v>124</v>
      </c>
      <c r="AF1" s="1" t="s">
        <v>125</v>
      </c>
      <c r="AG1" s="1" t="s">
        <v>126</v>
      </c>
      <c r="AH1" s="1" t="s">
        <v>127</v>
      </c>
      <c r="AI1" s="1" t="s">
        <v>128</v>
      </c>
    </row>
    <row r="2" spans="1:35" x14ac:dyDescent="0.25">
      <c r="A2" s="7">
        <f>(Totals!C2-RDAs!A2)/IF(RDAs!A2=0, 1, RDAs!A2)</f>
        <v>-4.7521666666666761E-2</v>
      </c>
      <c r="B2" s="7">
        <f>(Totals!D2-RDAs!B2)/IF(RDAs!B2=0, 1, RDAs!B2)</f>
        <v>0.30019230769230798</v>
      </c>
      <c r="C2" s="7">
        <f>(Totals!E2-RDAs!C2)/IF(RDAs!C2=0, 1, RDAs!C2)</f>
        <v>0.76282352941176512</v>
      </c>
      <c r="D2" s="7">
        <f>(Totals!F2-RDAs!D2)/IF(RDAs!D2=0, 1, RDAs!D2)</f>
        <v>-9.0884615384615369E-2</v>
      </c>
      <c r="E2" s="7">
        <f>(Totals!G2-RDAs!E2)/IF(RDAs!E2=0, 1, RDAs!E2)</f>
        <v>0.34602222222222218</v>
      </c>
      <c r="F2" s="7">
        <f>(Totals!H2-RDAs!F2)/IF(RDAs!F2=0, 1, RDAs!F2)</f>
        <v>0.12594285714285722</v>
      </c>
      <c r="G2" s="7">
        <f>(Totals!I2-RDAs!G2)/IF(RDAs!G2=0, 1, RDAs!G2)</f>
        <v>6.6086956521739196E-2</v>
      </c>
      <c r="H2" s="7">
        <f>(Totals!J2-RDAs!H2)/IF(RDAs!H2=0, 1, RDAs!H2)</f>
        <v>-0.14664285714285707</v>
      </c>
      <c r="I2" s="7">
        <f>(Totals!K2-RDAs!I2)/IF(RDAs!I2=0, 1, RDAs!I2)</f>
        <v>-4.0399999999999325E-3</v>
      </c>
      <c r="J2" s="7">
        <f>(Totals!L2-RDAs!J2)/IF(RDAs!J2=0, 1, RDAs!J2)</f>
        <v>3.4380833333333332</v>
      </c>
      <c r="K2" s="7">
        <f>(Totals!M2-RDAs!K2)/IF(RDAs!K2=0, 1, RDAs!K2)</f>
        <v>0.15904285714285737</v>
      </c>
      <c r="L2" s="7">
        <f>(Totals!N2-RDAs!L2)/IF(RDAs!L2=0, 1, RDAs!L2)</f>
        <v>0</v>
      </c>
      <c r="M2" s="7">
        <f>(Totals!O2-RDAs!M2)/IF(RDAs!M2=0, 1, RDAs!M2)</f>
        <v>0.47203571428571456</v>
      </c>
      <c r="N2" s="7">
        <f>(Totals!P2-RDAs!N2)/IF(RDAs!N2=0, 1, RDAs!N2)</f>
        <v>1.2682727272727272</v>
      </c>
      <c r="O2" s="7">
        <f>(Totals!Q2-RDAs!O2)/IF(RDAs!O2=0, 1, RDAs!O2)</f>
        <v>0.22301818181818164</v>
      </c>
      <c r="P2" s="7">
        <f>(Totals!R2-RDAs!P2)/IF(RDAs!P2=0, 1, RDAs!P2)</f>
        <v>0.93222222222222229</v>
      </c>
      <c r="Q2" s="7">
        <f>(Totals!S2-RDAs!Q2)/IF(RDAs!Q2=0, 1, RDAs!Q2)</f>
        <v>4.0473913043478253</v>
      </c>
      <c r="R2" s="7">
        <f>(Totals!T2-RDAs!R2)/IF(RDAs!R2=0, 1, RDAs!R2)</f>
        <v>0.7142857142857143</v>
      </c>
      <c r="S2" s="7">
        <f>(Totals!U2-RDAs!S2)/IF(RDAs!S2=0, 1, RDAs!S2)</f>
        <v>5.8888888888888893</v>
      </c>
      <c r="T2" s="7">
        <f>(Totals!V2-RDAs!T2)/IF(RDAs!T2=0, 1, RDAs!T2)</f>
        <v>0.16666666666666666</v>
      </c>
      <c r="U2" s="7">
        <f>(Totals!W2-RDAs!U2)/IF(RDAs!U2=0, 1, RDAs!U2)</f>
        <v>4.0750769230769226</v>
      </c>
      <c r="V2" s="7">
        <f>(Totals!X2-RDAs!V2)/IF(RDAs!V2=0, 1, RDAs!V2)</f>
        <v>40.666666666666664</v>
      </c>
      <c r="W2" s="7">
        <f>(Totals!Y2-RDAs!W2)/IF(RDAs!W2=0, 1, RDAs!W2)</f>
        <v>0.33333333333333331</v>
      </c>
      <c r="X2" s="7">
        <f>(Totals!Z2-RDAs!X2)/IF(RDAs!X2=0, 1, RDAs!X2)</f>
        <v>0</v>
      </c>
      <c r="Y2" s="7">
        <f>(Totals!AA2-RDAs!Y2)/IF(RDAs!Y2=0, 1, RDAs!Y2)</f>
        <v>2.5323064999999998</v>
      </c>
      <c r="Z2" s="7">
        <f>(Totals!AB2-RDAs!Z2)/IF(RDAs!Z2=0, 1, RDAs!Z2)</f>
        <v>0.18012500000000006</v>
      </c>
      <c r="AA2" s="7">
        <f>(Totals!AC2-RDAs!AA2)/IF(RDAs!AA2=0, 1, RDAs!AA2)</f>
        <v>1.1541666666666668</v>
      </c>
      <c r="AB2" s="7">
        <f>(Totals!AD2-RDAs!AB2)/IF(RDAs!AB2=0, 1, RDAs!AB2)</f>
        <v>0.58961538461538454</v>
      </c>
      <c r="AC2" s="7">
        <f>(Totals!AE2-RDAs!AC2)/IF(RDAs!AC2=0, 1, RDAs!AC2)</f>
        <v>0.91900000000000004</v>
      </c>
      <c r="AD2" s="7">
        <f>(Totals!AF2-RDAs!AD2)/IF(RDAs!AD2=0, 1, RDAs!AD2)</f>
        <v>0.2413499999999999</v>
      </c>
      <c r="AE2" s="7">
        <f>(Totals!AG2-RDAs!AE2)/IF(RDAs!AE2=0, 1, RDAs!AE2)</f>
        <v>0</v>
      </c>
      <c r="AF2" s="7">
        <f>(Totals!AH2-RDAs!AF2)/IF(RDAs!AF2=0, 1, RDAs!AF2)</f>
        <v>1.1385200000000002</v>
      </c>
      <c r="AG2" s="7">
        <f>(Totals!AI2-RDAs!AG2)/IF(RDAs!AG2=0, 1, RDAs!AG2)</f>
        <v>0.14729999999999999</v>
      </c>
      <c r="AH2" s="7">
        <f>(Totals!AJ2-RDAs!AH2)/IF(RDAs!AH2=0, 1, RDAs!AH2)</f>
        <v>-0.75224999999999997</v>
      </c>
      <c r="AI2" s="7">
        <f>(Totals!AK2-RDAs!AI2)/IF(RDAs!AI2=0, 1, RDAs!AI2)</f>
        <v>0</v>
      </c>
    </row>
  </sheetData>
  <conditionalFormatting sqref="A2:XFD2">
    <cfRule type="cellIs" dxfId="1" priority="1" operator="lessThanOrEqual">
      <formula>-0.1</formula>
    </cfRule>
    <cfRule type="cellIs" dxfId="0" priority="2" operator="greaterThanOrEqual">
      <formula>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Spec</vt:lpstr>
      <vt:lpstr>Totals</vt:lpstr>
      <vt:lpstr>RDAs</vt:lpstr>
      <vt:lpstr>TotalsVsRDAs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gsoros</dc:creator>
  <cp:lastModifiedBy>gsoros</cp:lastModifiedBy>
  <dcterms:created xsi:type="dcterms:W3CDTF">2018-03-01T23:33:40Z</dcterms:created>
  <dcterms:modified xsi:type="dcterms:W3CDTF">2018-03-02T05:30:28Z</dcterms:modified>
</cp:coreProperties>
</file>