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ini\Desktop\range\"/>
    </mc:Choice>
  </mc:AlternateContent>
  <bookViews>
    <workbookView xWindow="0" yWindow="0" windowWidth="20490" windowHeight="7155"/>
  </bookViews>
  <sheets>
    <sheet name="Sheet1" sheetId="4" r:id="rId1"/>
    <sheet name="Sheet2" sheetId="2" r:id="rId2"/>
    <sheet name="Sheet3" sheetId="3" r:id="rId3"/>
  </sheets>
  <definedNames>
    <definedName name="Building_type">Sheet1!$F$2:$F$99</definedName>
    <definedName name="City">Sheet1!$B$2:$B$99</definedName>
    <definedName name="Cost">Sheet1!$I$2:$I$99</definedName>
    <definedName name="Cost_per_Metre">Sheet1!$K$2:$K$99</definedName>
    <definedName name="Cost_per_Storey">Sheet1!$J$2:$J$99</definedName>
    <definedName name="Country">Sheet1!$C$2:$C$99</definedName>
    <definedName name="Decade">Sheet1!$E$2:$E$99</definedName>
    <definedName name="Metres">Sheet1!$H$2:$H$99</definedName>
    <definedName name="Storeys">Sheet1!$G$2:$G$99</definedName>
    <definedName name="Year">Sheet1!$D$2:$D$99</definedName>
  </definedNames>
  <calcPr calcId="152511"/>
</workbook>
</file>

<file path=xl/calcChain.xml><?xml version="1.0" encoding="utf-8"?>
<calcChain xmlns="http://schemas.openxmlformats.org/spreadsheetml/2006/main">
  <c r="K104" i="4" l="1"/>
  <c r="K103" i="4"/>
  <c r="K102" i="4"/>
  <c r="K101" i="4"/>
  <c r="J104" i="4"/>
  <c r="J103" i="4"/>
  <c r="J102" i="4"/>
  <c r="J10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2" i="4"/>
</calcChain>
</file>

<file path=xl/sharedStrings.xml><?xml version="1.0" encoding="utf-8"?>
<sst xmlns="http://schemas.openxmlformats.org/spreadsheetml/2006/main" count="505" uniqueCount="182">
  <si>
    <t>Building</t>
  </si>
  <si>
    <t>City</t>
  </si>
  <si>
    <t>Country</t>
  </si>
  <si>
    <t>Year</t>
  </si>
  <si>
    <t>Storeys</t>
  </si>
  <si>
    <t>Metres</t>
  </si>
  <si>
    <t>Building type</t>
  </si>
  <si>
    <t>Decade</t>
  </si>
  <si>
    <t>Woolworth Building</t>
  </si>
  <si>
    <t>New York</t>
  </si>
  <si>
    <t>United States</t>
  </si>
  <si>
    <t>Normal</t>
  </si>
  <si>
    <t>1910s</t>
  </si>
  <si>
    <t>G.E. Building</t>
  </si>
  <si>
    <t>1930s</t>
  </si>
  <si>
    <t>40 Wall Street</t>
  </si>
  <si>
    <t>American International Building</t>
  </si>
  <si>
    <t>Chrysler Building</t>
  </si>
  <si>
    <t>Large</t>
  </si>
  <si>
    <t>Empire State Building</t>
  </si>
  <si>
    <t>Palace of Culture and Science</t>
  </si>
  <si>
    <t>Warsaw</t>
  </si>
  <si>
    <t>Poland</t>
  </si>
  <si>
    <t>1950s</t>
  </si>
  <si>
    <t>Moscow State University</t>
  </si>
  <si>
    <t>Moscow</t>
  </si>
  <si>
    <t>Russia</t>
  </si>
  <si>
    <t>Bank of America Center</t>
  </si>
  <si>
    <t>San Francisco</t>
  </si>
  <si>
    <t>1960s</t>
  </si>
  <si>
    <t>MetLife</t>
  </si>
  <si>
    <t>One Chase Manhattan Plaza</t>
  </si>
  <si>
    <t>One First National Plaza</t>
  </si>
  <si>
    <t>Chicago</t>
  </si>
  <si>
    <t>John Hancock Center</t>
  </si>
  <si>
    <t>IDS Center</t>
  </si>
  <si>
    <t>Minneapolis</t>
  </si>
  <si>
    <t>1970s</t>
  </si>
  <si>
    <t>Canadian Imperial Bank of Commerce</t>
  </si>
  <si>
    <t>Toronto</t>
  </si>
  <si>
    <t>Canada</t>
  </si>
  <si>
    <t>John Hancock Tower</t>
  </si>
  <si>
    <t>Boston</t>
  </si>
  <si>
    <t>USX Tower</t>
  </si>
  <si>
    <t>Pittsburgh</t>
  </si>
  <si>
    <t>Transamerica Pyramid</t>
  </si>
  <si>
    <t>Water Tower Place</t>
  </si>
  <si>
    <t>First Interstate Tower</t>
  </si>
  <si>
    <t>Los Angeles</t>
  </si>
  <si>
    <t>Renaissance Tower</t>
  </si>
  <si>
    <t>Dallas</t>
  </si>
  <si>
    <t>Citicorp Center</t>
  </si>
  <si>
    <t>First Canadian Place</t>
  </si>
  <si>
    <t>Amoco Building</t>
  </si>
  <si>
    <t>Sears Tower</t>
  </si>
  <si>
    <t>Very large</t>
  </si>
  <si>
    <t>Equitable Tower</t>
  </si>
  <si>
    <t>1980s</t>
  </si>
  <si>
    <t>Three First National Plaza</t>
  </si>
  <si>
    <t>Kompleks Tun Abdul Razak Building</t>
  </si>
  <si>
    <t>Penang</t>
  </si>
  <si>
    <t>Malaysia</t>
  </si>
  <si>
    <t>Heritage Plaza</t>
  </si>
  <si>
    <t>Houston</t>
  </si>
  <si>
    <t>Norwest Center</t>
  </si>
  <si>
    <t>Treasury Building</t>
  </si>
  <si>
    <t>Singapore City</t>
  </si>
  <si>
    <t>Singapore</t>
  </si>
  <si>
    <t>Office Towers</t>
  </si>
  <si>
    <t>Caracas</t>
  </si>
  <si>
    <t>Venzuela</t>
  </si>
  <si>
    <t>Worldwide Plaza</t>
  </si>
  <si>
    <t>NationsBank Center</t>
  </si>
  <si>
    <t>Bank One Center</t>
  </si>
  <si>
    <t>Malayan Bank</t>
  </si>
  <si>
    <t>Kuala Lumpur</t>
  </si>
  <si>
    <t>CitySpire</t>
  </si>
  <si>
    <t>Rialto Tower</t>
  </si>
  <si>
    <t>Melbourne</t>
  </si>
  <si>
    <t>Australia</t>
  </si>
  <si>
    <t>Korea Life Insurance Company</t>
  </si>
  <si>
    <t>Seoul</t>
  </si>
  <si>
    <t>South Korea</t>
  </si>
  <si>
    <t>One Atlantic Center</t>
  </si>
  <si>
    <t>Atlanta</t>
  </si>
  <si>
    <t>900 North Michigan Ave.</t>
  </si>
  <si>
    <t>Scotia Plaza</t>
  </si>
  <si>
    <t>Williams Tower</t>
  </si>
  <si>
    <t>Overseas Union Bank Centre</t>
  </si>
  <si>
    <t>NationsBank Plaza</t>
  </si>
  <si>
    <t>Columbia Seafirst Center</t>
  </si>
  <si>
    <t>Seattle</t>
  </si>
  <si>
    <t>One Liberty Place</t>
  </si>
  <si>
    <t>Philadelphia</t>
  </si>
  <si>
    <t>Wells Fargo Plaza</t>
  </si>
  <si>
    <t>Chase Tower</t>
  </si>
  <si>
    <t>AT&amp;T Corporate Center</t>
  </si>
  <si>
    <t>Bank of China Tower</t>
  </si>
  <si>
    <t>Hong Kong</t>
  </si>
  <si>
    <t>China</t>
  </si>
  <si>
    <t>Carnegie Hall Tower</t>
  </si>
  <si>
    <t>1990s</t>
  </si>
  <si>
    <t>Shinjuku Park Tower</t>
  </si>
  <si>
    <t>Tokyo</t>
  </si>
  <si>
    <t>Japan</t>
  </si>
  <si>
    <t>Opera City Tower</t>
  </si>
  <si>
    <t>One Ninety One Peachtree Tower</t>
  </si>
  <si>
    <t>First Bank Place</t>
  </si>
  <si>
    <t>One Canada Square</t>
  </si>
  <si>
    <t>London</t>
  </si>
  <si>
    <t>United Kingdom</t>
  </si>
  <si>
    <t>Empire Tower</t>
  </si>
  <si>
    <t>Mellon Bank Center</t>
  </si>
  <si>
    <t>Tokyo City Hall</t>
  </si>
  <si>
    <t>Shin Kong Life Tower</t>
  </si>
  <si>
    <t>Taipei</t>
  </si>
  <si>
    <t>Taiwan</t>
  </si>
  <si>
    <t>BNI City Tower</t>
  </si>
  <si>
    <t>Jakarta</t>
  </si>
  <si>
    <t>Indonesia</t>
  </si>
  <si>
    <t>World Trade Center</t>
  </si>
  <si>
    <t>Osaka</t>
  </si>
  <si>
    <t>Rinku Gate Tower</t>
  </si>
  <si>
    <t>Messeturm</t>
  </si>
  <si>
    <t>Frankfurt</t>
  </si>
  <si>
    <t>Germany</t>
  </si>
  <si>
    <t>Two Liberty Place</t>
  </si>
  <si>
    <t>BCE Place–Canada Trust Tower</t>
  </si>
  <si>
    <t>SunTrust Plaza</t>
  </si>
  <si>
    <t>NationsBank Corporate Center</t>
  </si>
  <si>
    <t>Charlotte</t>
  </si>
  <si>
    <t>Republic Plaza</t>
  </si>
  <si>
    <t>United Overseas Bank Plaza</t>
  </si>
  <si>
    <t>Sunjoy Tomorrow Square</t>
  </si>
  <si>
    <t>Shanghai</t>
  </si>
  <si>
    <t>Cheung Kong Center</t>
  </si>
  <si>
    <t>Key Tower</t>
  </si>
  <si>
    <t>Cleveland</t>
  </si>
  <si>
    <t>311 South Wacker Drive</t>
  </si>
  <si>
    <t>Landmark Tower</t>
  </si>
  <si>
    <t>Yokohama</t>
  </si>
  <si>
    <t>Commerzbank Tower</t>
  </si>
  <si>
    <t>Ryugyong Hotel</t>
  </si>
  <si>
    <t>Pyongyang</t>
  </si>
  <si>
    <t>North Korea</t>
  </si>
  <si>
    <t>Two Prudential Plaza</t>
  </si>
  <si>
    <t>Library Tower</t>
  </si>
  <si>
    <t>Telekom Malaysia Headquarters</t>
  </si>
  <si>
    <t>Bank of America Plaza</t>
  </si>
  <si>
    <t>Baiyoke Tower II</t>
  </si>
  <si>
    <t>Bangkok</t>
  </si>
  <si>
    <t>Thailand</t>
  </si>
  <si>
    <t>Burj al Arab Hotel</t>
  </si>
  <si>
    <t>Dubai</t>
  </si>
  <si>
    <t>T &amp; C Tower</t>
  </si>
  <si>
    <t>Kaohsiung</t>
  </si>
  <si>
    <t>The Center</t>
  </si>
  <si>
    <t>Central Plaza</t>
  </si>
  <si>
    <t>Shun Hing Square</t>
  </si>
  <si>
    <t>Shenzhen</t>
  </si>
  <si>
    <t>Citic Plaza</t>
  </si>
  <si>
    <t>Guangzhou</t>
  </si>
  <si>
    <t>Jin Mao Building</t>
  </si>
  <si>
    <t>Petronas Tower 1</t>
  </si>
  <si>
    <t>Petronas Tower 2</t>
  </si>
  <si>
    <t>JR Central Towers</t>
  </si>
  <si>
    <t>Nagoya</t>
  </si>
  <si>
    <t>2000s</t>
  </si>
  <si>
    <t>Faisaliah Complex</t>
  </si>
  <si>
    <t>Riyadh</t>
  </si>
  <si>
    <t>Saudi Arabia</t>
  </si>
  <si>
    <t>Plaza66</t>
  </si>
  <si>
    <t>Emirates Tower Two</t>
  </si>
  <si>
    <t>Kingdom Centre</t>
  </si>
  <si>
    <t>Emirates Tower One</t>
  </si>
  <si>
    <t>Totals</t>
  </si>
  <si>
    <t>Averages</t>
  </si>
  <si>
    <t>Highest</t>
  </si>
  <si>
    <t>Lowest</t>
  </si>
  <si>
    <t>Cost per Storey</t>
  </si>
  <si>
    <t>Cost per Metre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</si>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</sst>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Fill="1" applyBorder="1"/>
    <xf numFmtId="2" fontId="0" fillId="0" borderId="0" xfId="0" applyNumberFormat="1" applyFill="1" applyBorder="1"/>
    <xf numFmtId="0" fontId="4" fillId="2" borderId="0" xfId="0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64" fontId="0" fillId="4" borderId="1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FF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topLeftCell="A81" zoomScale="85" zoomScaleNormal="85" workbookViewId="0">
      <selection activeCell="K105" sqref="K105"/>
    </sheetView>
  </sheetViews>
  <sheetFormatPr defaultRowHeight="15" x14ac:dyDescent="0.25"/>
  <cols>
    <col min="1" max="1" width="36.5703125" bestFit="1" customWidth="1"/>
    <col min="2" max="2" width="14.28515625" bestFit="1" customWidth="1"/>
    <col min="3" max="3" width="16" bestFit="1" customWidth="1"/>
    <col min="4" max="4" width="10" customWidth="1"/>
    <col min="5" max="5" width="9.85546875" customWidth="1"/>
    <col min="6" max="6" width="13.7109375" customWidth="1"/>
    <col min="7" max="7" width="9.28515625" customWidth="1"/>
    <col min="8" max="8" width="9.7109375" customWidth="1"/>
    <col min="9" max="9" width="10.28515625" bestFit="1" customWidth="1"/>
    <col min="10" max="10" width="16" bestFit="1" customWidth="1"/>
    <col min="11" max="11" width="15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7</v>
      </c>
      <c r="F1" s="1" t="s">
        <v>6</v>
      </c>
      <c r="G1" s="1" t="s">
        <v>4</v>
      </c>
      <c r="H1" s="2" t="s">
        <v>5</v>
      </c>
      <c r="I1" s="11" t="s">
        <v>181</v>
      </c>
      <c r="J1" s="1" t="s">
        <v>179</v>
      </c>
      <c r="K1" s="1" t="s">
        <v>180</v>
      </c>
    </row>
    <row r="2" spans="1:11" x14ac:dyDescent="0.25">
      <c r="A2" s="3" t="s">
        <v>8</v>
      </c>
      <c r="B2" s="3" t="s">
        <v>9</v>
      </c>
      <c r="C2" s="3" t="s">
        <v>10</v>
      </c>
      <c r="D2" s="4">
        <v>1913</v>
      </c>
      <c r="E2" s="4" t="s">
        <v>12</v>
      </c>
      <c r="F2" s="5" t="s">
        <v>11</v>
      </c>
      <c r="G2" s="4">
        <v>57</v>
      </c>
      <c r="H2" s="4">
        <v>241</v>
      </c>
      <c r="I2" s="4">
        <v>14</v>
      </c>
      <c r="J2" s="12">
        <f>Cost/Storeys</f>
        <v>0.24561403508771928</v>
      </c>
      <c r="K2" s="12">
        <f>Cost/Metres</f>
        <v>5.8091286307053944E-2</v>
      </c>
    </row>
    <row r="3" spans="1:11" x14ac:dyDescent="0.25">
      <c r="A3" s="3" t="s">
        <v>13</v>
      </c>
      <c r="B3" s="3" t="s">
        <v>9</v>
      </c>
      <c r="C3" s="3" t="s">
        <v>10</v>
      </c>
      <c r="D3" s="4">
        <v>1933</v>
      </c>
      <c r="E3" s="4" t="s">
        <v>14</v>
      </c>
      <c r="F3" s="5" t="s">
        <v>11</v>
      </c>
      <c r="G3" s="4">
        <v>70</v>
      </c>
      <c r="H3" s="4">
        <v>259</v>
      </c>
      <c r="I3" s="4">
        <v>36</v>
      </c>
      <c r="J3" s="12">
        <f>Cost/Storeys</f>
        <v>0.51428571428571423</v>
      </c>
      <c r="K3" s="12">
        <f>Cost/Metres</f>
        <v>0.138996138996139</v>
      </c>
    </row>
    <row r="4" spans="1:11" x14ac:dyDescent="0.25">
      <c r="A4" s="3" t="s">
        <v>15</v>
      </c>
      <c r="B4" s="3" t="s">
        <v>9</v>
      </c>
      <c r="C4" s="3" t="s">
        <v>10</v>
      </c>
      <c r="D4" s="4">
        <v>1930</v>
      </c>
      <c r="E4" s="4" t="s">
        <v>14</v>
      </c>
      <c r="F4" s="5" t="s">
        <v>11</v>
      </c>
      <c r="G4" s="4">
        <v>72</v>
      </c>
      <c r="H4" s="4">
        <v>283</v>
      </c>
      <c r="I4" s="4">
        <v>20</v>
      </c>
      <c r="J4" s="12">
        <f>Cost/Storeys</f>
        <v>0.27777777777777779</v>
      </c>
      <c r="K4" s="12">
        <f>Cost/Metres</f>
        <v>7.0671378091872794E-2</v>
      </c>
    </row>
    <row r="5" spans="1:11" x14ac:dyDescent="0.25">
      <c r="A5" s="3" t="s">
        <v>16</v>
      </c>
      <c r="B5" s="3" t="s">
        <v>9</v>
      </c>
      <c r="C5" s="3" t="s">
        <v>10</v>
      </c>
      <c r="D5" s="4">
        <v>1932</v>
      </c>
      <c r="E5" s="4" t="s">
        <v>14</v>
      </c>
      <c r="F5" s="5" t="s">
        <v>11</v>
      </c>
      <c r="G5" s="4">
        <v>67</v>
      </c>
      <c r="H5" s="4">
        <v>290</v>
      </c>
      <c r="I5" s="4">
        <v>92</v>
      </c>
      <c r="J5" s="12">
        <f>Cost/Storeys</f>
        <v>1.3731343283582089</v>
      </c>
      <c r="K5" s="12">
        <f>Cost/Metres</f>
        <v>0.31724137931034485</v>
      </c>
    </row>
    <row r="6" spans="1:11" x14ac:dyDescent="0.25">
      <c r="A6" s="3" t="s">
        <v>17</v>
      </c>
      <c r="B6" s="3" t="s">
        <v>9</v>
      </c>
      <c r="C6" s="3" t="s">
        <v>10</v>
      </c>
      <c r="D6" s="4">
        <v>1930</v>
      </c>
      <c r="E6" s="4" t="s">
        <v>14</v>
      </c>
      <c r="F6" s="5" t="s">
        <v>18</v>
      </c>
      <c r="G6" s="4">
        <v>77</v>
      </c>
      <c r="H6" s="4">
        <v>319</v>
      </c>
      <c r="I6" s="4">
        <v>96</v>
      </c>
      <c r="J6" s="12">
        <f>Cost/Storeys</f>
        <v>1.2467532467532467</v>
      </c>
      <c r="K6" s="12">
        <f>Cost/Metres</f>
        <v>0.30094043887147337</v>
      </c>
    </row>
    <row r="7" spans="1:11" x14ac:dyDescent="0.25">
      <c r="A7" s="3" t="s">
        <v>19</v>
      </c>
      <c r="B7" s="3" t="s">
        <v>9</v>
      </c>
      <c r="C7" s="3" t="s">
        <v>10</v>
      </c>
      <c r="D7" s="4">
        <v>1931</v>
      </c>
      <c r="E7" s="4" t="s">
        <v>14</v>
      </c>
      <c r="F7" s="5" t="s">
        <v>18</v>
      </c>
      <c r="G7" s="4">
        <v>102</v>
      </c>
      <c r="H7" s="4">
        <v>381</v>
      </c>
      <c r="I7" s="4">
        <v>41</v>
      </c>
      <c r="J7" s="12">
        <f>Cost/Storeys</f>
        <v>0.40196078431372551</v>
      </c>
      <c r="K7" s="12">
        <f>Cost/Metres</f>
        <v>0.10761154855643044</v>
      </c>
    </row>
    <row r="8" spans="1:11" x14ac:dyDescent="0.25">
      <c r="A8" s="3" t="s">
        <v>20</v>
      </c>
      <c r="B8" s="3" t="s">
        <v>21</v>
      </c>
      <c r="C8" s="3" t="s">
        <v>22</v>
      </c>
      <c r="D8" s="4">
        <v>1955</v>
      </c>
      <c r="E8" s="4" t="s">
        <v>23</v>
      </c>
      <c r="F8" s="5" t="s">
        <v>11</v>
      </c>
      <c r="G8" s="4">
        <v>42</v>
      </c>
      <c r="H8" s="4">
        <v>231</v>
      </c>
      <c r="I8" s="4">
        <v>34</v>
      </c>
      <c r="J8" s="12">
        <f>Cost/Storeys</f>
        <v>0.80952380952380953</v>
      </c>
      <c r="K8" s="12">
        <f>Cost/Metres</f>
        <v>0.1471861471861472</v>
      </c>
    </row>
    <row r="9" spans="1:11" x14ac:dyDescent="0.25">
      <c r="A9" s="3" t="s">
        <v>24</v>
      </c>
      <c r="B9" s="3" t="s">
        <v>25</v>
      </c>
      <c r="C9" s="3" t="s">
        <v>26</v>
      </c>
      <c r="D9" s="4">
        <v>1953</v>
      </c>
      <c r="E9" s="4" t="s">
        <v>23</v>
      </c>
      <c r="F9" s="5" t="s">
        <v>11</v>
      </c>
      <c r="G9" s="4">
        <v>26</v>
      </c>
      <c r="H9" s="4">
        <v>239</v>
      </c>
      <c r="I9" s="4">
        <v>43</v>
      </c>
      <c r="J9" s="12">
        <f>Cost/Storeys</f>
        <v>1.6538461538461537</v>
      </c>
      <c r="K9" s="12">
        <f>Cost/Metres</f>
        <v>0.1799163179916318</v>
      </c>
    </row>
    <row r="10" spans="1:11" x14ac:dyDescent="0.25">
      <c r="A10" s="3" t="s">
        <v>27</v>
      </c>
      <c r="B10" s="3" t="s">
        <v>28</v>
      </c>
      <c r="C10" s="3" t="s">
        <v>10</v>
      </c>
      <c r="D10" s="4">
        <v>1969</v>
      </c>
      <c r="E10" s="4" t="s">
        <v>29</v>
      </c>
      <c r="F10" s="5" t="s">
        <v>11</v>
      </c>
      <c r="G10" s="4">
        <v>52</v>
      </c>
      <c r="H10" s="4">
        <v>237</v>
      </c>
      <c r="I10" s="4">
        <v>69</v>
      </c>
      <c r="J10" s="12">
        <f>Cost/Storeys</f>
        <v>1.3269230769230769</v>
      </c>
      <c r="K10" s="12">
        <f>Cost/Metres</f>
        <v>0.29113924050632911</v>
      </c>
    </row>
    <row r="11" spans="1:11" x14ac:dyDescent="0.25">
      <c r="A11" s="3" t="s">
        <v>30</v>
      </c>
      <c r="B11" s="3" t="s">
        <v>9</v>
      </c>
      <c r="C11" s="3" t="s">
        <v>10</v>
      </c>
      <c r="D11" s="4">
        <v>1963</v>
      </c>
      <c r="E11" s="4" t="s">
        <v>29</v>
      </c>
      <c r="F11" s="5" t="s">
        <v>11</v>
      </c>
      <c r="G11" s="4">
        <v>59</v>
      </c>
      <c r="H11" s="4">
        <v>246</v>
      </c>
      <c r="I11" s="4">
        <v>43</v>
      </c>
      <c r="J11" s="12">
        <f>Cost/Storeys</f>
        <v>0.72881355932203384</v>
      </c>
      <c r="K11" s="12">
        <f>Cost/Metres</f>
        <v>0.17479674796747968</v>
      </c>
    </row>
    <row r="12" spans="1:11" x14ac:dyDescent="0.25">
      <c r="A12" s="3" t="s">
        <v>31</v>
      </c>
      <c r="B12" s="3" t="s">
        <v>9</v>
      </c>
      <c r="C12" s="3" t="s">
        <v>10</v>
      </c>
      <c r="D12" s="4">
        <v>1961</v>
      </c>
      <c r="E12" s="4" t="s">
        <v>29</v>
      </c>
      <c r="F12" s="5" t="s">
        <v>11</v>
      </c>
      <c r="G12" s="4">
        <v>60</v>
      </c>
      <c r="H12" s="4">
        <v>248</v>
      </c>
      <c r="I12" s="4">
        <v>12</v>
      </c>
      <c r="J12" s="12">
        <f>Cost/Storeys</f>
        <v>0.2</v>
      </c>
      <c r="K12" s="12">
        <f>Cost/Metres</f>
        <v>4.8387096774193547E-2</v>
      </c>
    </row>
    <row r="13" spans="1:11" x14ac:dyDescent="0.25">
      <c r="A13" s="3" t="s">
        <v>32</v>
      </c>
      <c r="B13" s="3" t="s">
        <v>33</v>
      </c>
      <c r="C13" s="3" t="s">
        <v>10</v>
      </c>
      <c r="D13" s="4">
        <v>1969</v>
      </c>
      <c r="E13" s="4" t="s">
        <v>29</v>
      </c>
      <c r="F13" s="5" t="s">
        <v>11</v>
      </c>
      <c r="G13" s="4">
        <v>60</v>
      </c>
      <c r="H13" s="4">
        <v>259</v>
      </c>
      <c r="I13" s="4">
        <v>69</v>
      </c>
      <c r="J13" s="12">
        <f>Cost/Storeys</f>
        <v>1.1499999999999999</v>
      </c>
      <c r="K13" s="12">
        <f>Cost/Metres</f>
        <v>0.26640926640926643</v>
      </c>
    </row>
    <row r="14" spans="1:11" x14ac:dyDescent="0.25">
      <c r="A14" s="3" t="s">
        <v>34</v>
      </c>
      <c r="B14" s="3" t="s">
        <v>33</v>
      </c>
      <c r="C14" s="3" t="s">
        <v>10</v>
      </c>
      <c r="D14" s="4">
        <v>1969</v>
      </c>
      <c r="E14" s="4" t="s">
        <v>29</v>
      </c>
      <c r="F14" s="5" t="s">
        <v>18</v>
      </c>
      <c r="G14" s="4">
        <v>100</v>
      </c>
      <c r="H14" s="4">
        <v>344</v>
      </c>
      <c r="I14" s="4">
        <v>60</v>
      </c>
      <c r="J14" s="12">
        <f>Cost/Storeys</f>
        <v>0.6</v>
      </c>
      <c r="K14" s="12">
        <f>Cost/Metres</f>
        <v>0.1744186046511628</v>
      </c>
    </row>
    <row r="15" spans="1:11" x14ac:dyDescent="0.25">
      <c r="A15" s="3" t="s">
        <v>35</v>
      </c>
      <c r="B15" s="3" t="s">
        <v>36</v>
      </c>
      <c r="C15" s="3" t="s">
        <v>10</v>
      </c>
      <c r="D15" s="4">
        <v>1973</v>
      </c>
      <c r="E15" s="4" t="s">
        <v>37</v>
      </c>
      <c r="F15" s="5" t="s">
        <v>11</v>
      </c>
      <c r="G15" s="4">
        <v>57</v>
      </c>
      <c r="H15" s="4">
        <v>236</v>
      </c>
      <c r="I15" s="4">
        <v>56</v>
      </c>
      <c r="J15" s="12">
        <f>Cost/Storeys</f>
        <v>0.98245614035087714</v>
      </c>
      <c r="K15" s="12">
        <f>Cost/Metres</f>
        <v>0.23728813559322035</v>
      </c>
    </row>
    <row r="16" spans="1:11" x14ac:dyDescent="0.25">
      <c r="A16" s="3" t="s">
        <v>38</v>
      </c>
      <c r="B16" s="3" t="s">
        <v>39</v>
      </c>
      <c r="C16" s="3" t="s">
        <v>40</v>
      </c>
      <c r="D16" s="4">
        <v>1973</v>
      </c>
      <c r="E16" s="4" t="s">
        <v>37</v>
      </c>
      <c r="F16" s="5" t="s">
        <v>11</v>
      </c>
      <c r="G16" s="4">
        <v>57</v>
      </c>
      <c r="H16" s="4">
        <v>239</v>
      </c>
      <c r="I16" s="4">
        <v>81</v>
      </c>
      <c r="J16" s="12">
        <f>Cost/Storeys</f>
        <v>1.4210526315789473</v>
      </c>
      <c r="K16" s="12">
        <f>Cost/Metres</f>
        <v>0.33891213389121339</v>
      </c>
    </row>
    <row r="17" spans="1:11" x14ac:dyDescent="0.25">
      <c r="A17" s="3" t="s">
        <v>41</v>
      </c>
      <c r="B17" s="3" t="s">
        <v>42</v>
      </c>
      <c r="C17" s="3" t="s">
        <v>10</v>
      </c>
      <c r="D17" s="4">
        <v>1976</v>
      </c>
      <c r="E17" s="4" t="s">
        <v>37</v>
      </c>
      <c r="F17" s="5" t="s">
        <v>11</v>
      </c>
      <c r="G17" s="4">
        <v>60</v>
      </c>
      <c r="H17" s="4">
        <v>240</v>
      </c>
      <c r="I17" s="4">
        <v>85</v>
      </c>
      <c r="J17" s="12">
        <f>Cost/Storeys</f>
        <v>1.4166666666666667</v>
      </c>
      <c r="K17" s="12">
        <f>Cost/Metres</f>
        <v>0.35416666666666669</v>
      </c>
    </row>
    <row r="18" spans="1:11" x14ac:dyDescent="0.25">
      <c r="A18" s="3" t="s">
        <v>43</v>
      </c>
      <c r="B18" s="3" t="s">
        <v>44</v>
      </c>
      <c r="C18" s="3" t="s">
        <v>10</v>
      </c>
      <c r="D18" s="4">
        <v>1970</v>
      </c>
      <c r="E18" s="4" t="s">
        <v>37</v>
      </c>
      <c r="F18" s="5" t="s">
        <v>11</v>
      </c>
      <c r="G18" s="4">
        <v>64</v>
      </c>
      <c r="H18" s="4">
        <v>256</v>
      </c>
      <c r="I18" s="4">
        <v>38</v>
      </c>
      <c r="J18" s="12">
        <f>Cost/Storeys</f>
        <v>0.59375</v>
      </c>
      <c r="K18" s="12">
        <f>Cost/Metres</f>
        <v>0.1484375</v>
      </c>
    </row>
    <row r="19" spans="1:11" x14ac:dyDescent="0.25">
      <c r="A19" s="3" t="s">
        <v>45</v>
      </c>
      <c r="B19" s="3" t="s">
        <v>28</v>
      </c>
      <c r="C19" s="3" t="s">
        <v>10</v>
      </c>
      <c r="D19" s="4">
        <v>1972</v>
      </c>
      <c r="E19" s="4" t="s">
        <v>37</v>
      </c>
      <c r="F19" s="5" t="s">
        <v>11</v>
      </c>
      <c r="G19" s="4">
        <v>48</v>
      </c>
      <c r="H19" s="4">
        <v>260</v>
      </c>
      <c r="I19" s="4">
        <v>57</v>
      </c>
      <c r="J19" s="12">
        <f>Cost/Storeys</f>
        <v>1.1875</v>
      </c>
      <c r="K19" s="12">
        <f>Cost/Metres</f>
        <v>0.21923076923076923</v>
      </c>
    </row>
    <row r="20" spans="1:11" x14ac:dyDescent="0.25">
      <c r="A20" s="3" t="s">
        <v>46</v>
      </c>
      <c r="B20" s="3" t="s">
        <v>33</v>
      </c>
      <c r="C20" s="3" t="s">
        <v>10</v>
      </c>
      <c r="D20" s="4">
        <v>1976</v>
      </c>
      <c r="E20" s="4" t="s">
        <v>37</v>
      </c>
      <c r="F20" s="5" t="s">
        <v>11</v>
      </c>
      <c r="G20" s="4">
        <v>74</v>
      </c>
      <c r="H20" s="4">
        <v>262</v>
      </c>
      <c r="I20" s="4">
        <v>44</v>
      </c>
      <c r="J20" s="12">
        <f>Cost/Storeys</f>
        <v>0.59459459459459463</v>
      </c>
      <c r="K20" s="12">
        <f>Cost/Metres</f>
        <v>0.16793893129770993</v>
      </c>
    </row>
    <row r="21" spans="1:11" x14ac:dyDescent="0.25">
      <c r="A21" s="3" t="s">
        <v>47</v>
      </c>
      <c r="B21" s="3" t="s">
        <v>48</v>
      </c>
      <c r="C21" s="3" t="s">
        <v>10</v>
      </c>
      <c r="D21" s="4">
        <v>1974</v>
      </c>
      <c r="E21" s="4" t="s">
        <v>37</v>
      </c>
      <c r="F21" s="5" t="s">
        <v>11</v>
      </c>
      <c r="G21" s="4">
        <v>62</v>
      </c>
      <c r="H21" s="4">
        <v>262</v>
      </c>
      <c r="I21" s="4">
        <v>47</v>
      </c>
      <c r="J21" s="12">
        <f>Cost/Storeys</f>
        <v>0.75806451612903225</v>
      </c>
      <c r="K21" s="12">
        <f>Cost/Metres</f>
        <v>0.17938931297709923</v>
      </c>
    </row>
    <row r="22" spans="1:11" x14ac:dyDescent="0.25">
      <c r="A22" s="3" t="s">
        <v>49</v>
      </c>
      <c r="B22" s="3" t="s">
        <v>50</v>
      </c>
      <c r="C22" s="3" t="s">
        <v>10</v>
      </c>
      <c r="D22" s="4">
        <v>1975</v>
      </c>
      <c r="E22" s="4" t="s">
        <v>37</v>
      </c>
      <c r="F22" s="5" t="s">
        <v>11</v>
      </c>
      <c r="G22" s="4">
        <v>56</v>
      </c>
      <c r="H22" s="4">
        <v>270</v>
      </c>
      <c r="I22" s="4">
        <v>14</v>
      </c>
      <c r="J22" s="12">
        <f>Cost/Storeys</f>
        <v>0.25</v>
      </c>
      <c r="K22" s="12">
        <f>Cost/Metres</f>
        <v>5.185185185185185E-2</v>
      </c>
    </row>
    <row r="23" spans="1:11" x14ac:dyDescent="0.25">
      <c r="A23" s="3" t="s">
        <v>51</v>
      </c>
      <c r="B23" s="3" t="s">
        <v>9</v>
      </c>
      <c r="C23" s="3" t="s">
        <v>10</v>
      </c>
      <c r="D23" s="4">
        <v>1977</v>
      </c>
      <c r="E23" s="4" t="s">
        <v>37</v>
      </c>
      <c r="F23" s="5" t="s">
        <v>11</v>
      </c>
      <c r="G23" s="4">
        <v>59</v>
      </c>
      <c r="H23" s="4">
        <v>279</v>
      </c>
      <c r="I23" s="4">
        <v>29</v>
      </c>
      <c r="J23" s="12">
        <f>Cost/Storeys</f>
        <v>0.49152542372881358</v>
      </c>
      <c r="K23" s="12">
        <f>Cost/Metres</f>
        <v>0.1039426523297491</v>
      </c>
    </row>
    <row r="24" spans="1:11" x14ac:dyDescent="0.25">
      <c r="A24" s="3" t="s">
        <v>52</v>
      </c>
      <c r="B24" s="3" t="s">
        <v>39</v>
      </c>
      <c r="C24" s="3" t="s">
        <v>40</v>
      </c>
      <c r="D24" s="4">
        <v>1975</v>
      </c>
      <c r="E24" s="4" t="s">
        <v>37</v>
      </c>
      <c r="F24" s="5" t="s">
        <v>11</v>
      </c>
      <c r="G24" s="4">
        <v>72</v>
      </c>
      <c r="H24" s="4">
        <v>290</v>
      </c>
      <c r="I24" s="4">
        <v>72</v>
      </c>
      <c r="J24" s="12">
        <f>Cost/Storeys</f>
        <v>1</v>
      </c>
      <c r="K24" s="12">
        <f>Cost/Metres</f>
        <v>0.24827586206896551</v>
      </c>
    </row>
    <row r="25" spans="1:11" x14ac:dyDescent="0.25">
      <c r="A25" s="3" t="s">
        <v>53</v>
      </c>
      <c r="B25" s="3" t="s">
        <v>33</v>
      </c>
      <c r="C25" s="3" t="s">
        <v>10</v>
      </c>
      <c r="D25" s="4">
        <v>1973</v>
      </c>
      <c r="E25" s="4" t="s">
        <v>37</v>
      </c>
      <c r="F25" s="5" t="s">
        <v>18</v>
      </c>
      <c r="G25" s="4">
        <v>80</v>
      </c>
      <c r="H25" s="4">
        <v>346</v>
      </c>
      <c r="I25" s="4">
        <v>17</v>
      </c>
      <c r="J25" s="12">
        <f>Cost/Storeys</f>
        <v>0.21249999999999999</v>
      </c>
      <c r="K25" s="12">
        <f>Cost/Metres</f>
        <v>4.9132947976878616E-2</v>
      </c>
    </row>
    <row r="26" spans="1:11" x14ac:dyDescent="0.25">
      <c r="A26" s="3" t="s">
        <v>54</v>
      </c>
      <c r="B26" s="3" t="s">
        <v>33</v>
      </c>
      <c r="C26" s="3" t="s">
        <v>10</v>
      </c>
      <c r="D26" s="4">
        <v>1974</v>
      </c>
      <c r="E26" s="4" t="s">
        <v>37</v>
      </c>
      <c r="F26" s="5" t="s">
        <v>55</v>
      </c>
      <c r="G26" s="4">
        <v>110</v>
      </c>
      <c r="H26" s="4">
        <v>442</v>
      </c>
      <c r="I26" s="4">
        <v>58</v>
      </c>
      <c r="J26" s="12">
        <f>Cost/Storeys</f>
        <v>0.52727272727272723</v>
      </c>
      <c r="K26" s="12">
        <f>Cost/Metres</f>
        <v>0.13122171945701358</v>
      </c>
    </row>
    <row r="27" spans="1:11" x14ac:dyDescent="0.25">
      <c r="A27" s="3" t="s">
        <v>56</v>
      </c>
      <c r="B27" s="3" t="s">
        <v>9</v>
      </c>
      <c r="C27" s="3" t="s">
        <v>10</v>
      </c>
      <c r="D27" s="4">
        <v>1986</v>
      </c>
      <c r="E27" s="4" t="s">
        <v>57</v>
      </c>
      <c r="F27" s="5" t="s">
        <v>11</v>
      </c>
      <c r="G27" s="4">
        <v>51</v>
      </c>
      <c r="H27" s="4">
        <v>229</v>
      </c>
      <c r="I27" s="4">
        <v>62</v>
      </c>
      <c r="J27" s="12">
        <f>Cost/Storeys</f>
        <v>1.2156862745098038</v>
      </c>
      <c r="K27" s="12">
        <f>Cost/Metres</f>
        <v>0.27074235807860264</v>
      </c>
    </row>
    <row r="28" spans="1:11" x14ac:dyDescent="0.25">
      <c r="A28" s="3" t="s">
        <v>58</v>
      </c>
      <c r="B28" s="3" t="s">
        <v>33</v>
      </c>
      <c r="C28" s="3" t="s">
        <v>10</v>
      </c>
      <c r="D28" s="4">
        <v>1981</v>
      </c>
      <c r="E28" s="4" t="s">
        <v>57</v>
      </c>
      <c r="F28" s="5" t="s">
        <v>11</v>
      </c>
      <c r="G28" s="4">
        <v>57</v>
      </c>
      <c r="H28" s="4">
        <v>230</v>
      </c>
      <c r="I28" s="4">
        <v>72</v>
      </c>
      <c r="J28" s="12">
        <f>Cost/Storeys</f>
        <v>1.263157894736842</v>
      </c>
      <c r="K28" s="12">
        <f>Cost/Metres</f>
        <v>0.31304347826086959</v>
      </c>
    </row>
    <row r="29" spans="1:11" x14ac:dyDescent="0.25">
      <c r="A29" s="3" t="s">
        <v>59</v>
      </c>
      <c r="B29" s="3" t="s">
        <v>60</v>
      </c>
      <c r="C29" s="3" t="s">
        <v>61</v>
      </c>
      <c r="D29" s="4">
        <v>1985</v>
      </c>
      <c r="E29" s="4" t="s">
        <v>57</v>
      </c>
      <c r="F29" s="5" t="s">
        <v>11</v>
      </c>
      <c r="G29" s="4">
        <v>65</v>
      </c>
      <c r="H29" s="4">
        <v>232</v>
      </c>
      <c r="I29" s="4">
        <v>66</v>
      </c>
      <c r="J29" s="12">
        <f>Cost/Storeys</f>
        <v>1.0153846153846153</v>
      </c>
      <c r="K29" s="12">
        <f>Cost/Metres</f>
        <v>0.28448275862068967</v>
      </c>
    </row>
    <row r="30" spans="1:11" x14ac:dyDescent="0.25">
      <c r="A30" s="3" t="s">
        <v>62</v>
      </c>
      <c r="B30" s="3" t="s">
        <v>63</v>
      </c>
      <c r="C30" s="3" t="s">
        <v>10</v>
      </c>
      <c r="D30" s="4">
        <v>1987</v>
      </c>
      <c r="E30" s="4" t="s">
        <v>57</v>
      </c>
      <c r="F30" s="5" t="s">
        <v>11</v>
      </c>
      <c r="G30" s="4">
        <v>52</v>
      </c>
      <c r="H30" s="4">
        <v>232</v>
      </c>
      <c r="I30" s="4">
        <v>83</v>
      </c>
      <c r="J30" s="12">
        <f>Cost/Storeys</f>
        <v>1.5961538461538463</v>
      </c>
      <c r="K30" s="12">
        <f>Cost/Metres</f>
        <v>0.35775862068965519</v>
      </c>
    </row>
    <row r="31" spans="1:11" x14ac:dyDescent="0.25">
      <c r="A31" s="3" t="s">
        <v>64</v>
      </c>
      <c r="B31" s="3" t="s">
        <v>36</v>
      </c>
      <c r="C31" s="3" t="s">
        <v>10</v>
      </c>
      <c r="D31" s="4">
        <v>1988</v>
      </c>
      <c r="E31" s="4" t="s">
        <v>57</v>
      </c>
      <c r="F31" s="5" t="s">
        <v>11</v>
      </c>
      <c r="G31" s="4">
        <v>57</v>
      </c>
      <c r="H31" s="4">
        <v>235</v>
      </c>
      <c r="I31" s="4">
        <v>37</v>
      </c>
      <c r="J31" s="12">
        <f>Cost/Storeys</f>
        <v>0.64912280701754388</v>
      </c>
      <c r="K31" s="12">
        <f>Cost/Metres</f>
        <v>0.1574468085106383</v>
      </c>
    </row>
    <row r="32" spans="1:11" x14ac:dyDescent="0.25">
      <c r="A32" s="3" t="s">
        <v>65</v>
      </c>
      <c r="B32" s="3" t="s">
        <v>66</v>
      </c>
      <c r="C32" s="3" t="s">
        <v>67</v>
      </c>
      <c r="D32" s="4">
        <v>1986</v>
      </c>
      <c r="E32" s="4" t="s">
        <v>57</v>
      </c>
      <c r="F32" s="5" t="s">
        <v>11</v>
      </c>
      <c r="G32" s="4">
        <v>52</v>
      </c>
      <c r="H32" s="4">
        <v>235</v>
      </c>
      <c r="I32" s="4">
        <v>93</v>
      </c>
      <c r="J32" s="12">
        <f>Cost/Storeys</f>
        <v>1.7884615384615385</v>
      </c>
      <c r="K32" s="12">
        <f>Cost/Metres</f>
        <v>0.39574468085106385</v>
      </c>
    </row>
    <row r="33" spans="1:11" x14ac:dyDescent="0.25">
      <c r="A33" s="3" t="s">
        <v>68</v>
      </c>
      <c r="B33" s="3" t="s">
        <v>69</v>
      </c>
      <c r="C33" s="3" t="s">
        <v>70</v>
      </c>
      <c r="D33" s="4">
        <v>1985</v>
      </c>
      <c r="E33" s="4" t="s">
        <v>57</v>
      </c>
      <c r="F33" s="5" t="s">
        <v>11</v>
      </c>
      <c r="G33" s="4">
        <v>60</v>
      </c>
      <c r="H33" s="4">
        <v>237</v>
      </c>
      <c r="I33" s="4">
        <v>70</v>
      </c>
      <c r="J33" s="12">
        <f>Cost/Storeys</f>
        <v>1.1666666666666667</v>
      </c>
      <c r="K33" s="12">
        <f>Cost/Metres</f>
        <v>0.29535864978902954</v>
      </c>
    </row>
    <row r="34" spans="1:11" x14ac:dyDescent="0.25">
      <c r="A34" s="3" t="s">
        <v>71</v>
      </c>
      <c r="B34" s="3" t="s">
        <v>9</v>
      </c>
      <c r="C34" s="3" t="s">
        <v>10</v>
      </c>
      <c r="D34" s="4">
        <v>1989</v>
      </c>
      <c r="E34" s="4" t="s">
        <v>57</v>
      </c>
      <c r="F34" s="5" t="s">
        <v>11</v>
      </c>
      <c r="G34" s="4">
        <v>47</v>
      </c>
      <c r="H34" s="4">
        <v>237</v>
      </c>
      <c r="I34" s="4">
        <v>93</v>
      </c>
      <c r="J34" s="12">
        <f>Cost/Storeys</f>
        <v>1.9787234042553192</v>
      </c>
      <c r="K34" s="12">
        <f>Cost/Metres</f>
        <v>0.39240506329113922</v>
      </c>
    </row>
    <row r="35" spans="1:11" x14ac:dyDescent="0.25">
      <c r="A35" s="3" t="s">
        <v>72</v>
      </c>
      <c r="B35" s="3" t="s">
        <v>63</v>
      </c>
      <c r="C35" s="3" t="s">
        <v>10</v>
      </c>
      <c r="D35" s="4">
        <v>1984</v>
      </c>
      <c r="E35" s="4" t="s">
        <v>57</v>
      </c>
      <c r="F35" s="5" t="s">
        <v>11</v>
      </c>
      <c r="G35" s="4">
        <v>56</v>
      </c>
      <c r="H35" s="4">
        <v>238</v>
      </c>
      <c r="I35" s="4">
        <v>90</v>
      </c>
      <c r="J35" s="12">
        <f>Cost/Storeys</f>
        <v>1.6071428571428572</v>
      </c>
      <c r="K35" s="12">
        <f>Cost/Metres</f>
        <v>0.37815126050420167</v>
      </c>
    </row>
    <row r="36" spans="1:11" x14ac:dyDescent="0.25">
      <c r="A36" s="3" t="s">
        <v>73</v>
      </c>
      <c r="B36" s="3" t="s">
        <v>50</v>
      </c>
      <c r="C36" s="3" t="s">
        <v>10</v>
      </c>
      <c r="D36" s="4">
        <v>1987</v>
      </c>
      <c r="E36" s="4" t="s">
        <v>57</v>
      </c>
      <c r="F36" s="5" t="s">
        <v>11</v>
      </c>
      <c r="G36" s="4">
        <v>60</v>
      </c>
      <c r="H36" s="4">
        <v>240</v>
      </c>
      <c r="I36" s="4">
        <v>17</v>
      </c>
      <c r="J36" s="12">
        <f>Cost/Storeys</f>
        <v>0.28333333333333333</v>
      </c>
      <c r="K36" s="12">
        <f>Cost/Metres</f>
        <v>7.0833333333333331E-2</v>
      </c>
    </row>
    <row r="37" spans="1:11" x14ac:dyDescent="0.25">
      <c r="A37" s="3" t="s">
        <v>74</v>
      </c>
      <c r="B37" s="3" t="s">
        <v>75</v>
      </c>
      <c r="C37" s="3" t="s">
        <v>61</v>
      </c>
      <c r="D37" s="4">
        <v>1988</v>
      </c>
      <c r="E37" s="4" t="s">
        <v>57</v>
      </c>
      <c r="F37" s="5" t="s">
        <v>11</v>
      </c>
      <c r="G37" s="4">
        <v>50</v>
      </c>
      <c r="H37" s="4">
        <v>244</v>
      </c>
      <c r="I37" s="4">
        <v>58</v>
      </c>
      <c r="J37" s="12">
        <f>Cost/Storeys</f>
        <v>1.1599999999999999</v>
      </c>
      <c r="K37" s="12">
        <f>Cost/Metres</f>
        <v>0.23770491803278687</v>
      </c>
    </row>
    <row r="38" spans="1:11" x14ac:dyDescent="0.25">
      <c r="A38" s="3" t="s">
        <v>76</v>
      </c>
      <c r="B38" s="3" t="s">
        <v>9</v>
      </c>
      <c r="C38" s="3" t="s">
        <v>10</v>
      </c>
      <c r="D38" s="4">
        <v>1989</v>
      </c>
      <c r="E38" s="4" t="s">
        <v>57</v>
      </c>
      <c r="F38" s="5" t="s">
        <v>11</v>
      </c>
      <c r="G38" s="4">
        <v>75</v>
      </c>
      <c r="H38" s="4">
        <v>248</v>
      </c>
      <c r="I38" s="4">
        <v>39</v>
      </c>
      <c r="J38" s="12">
        <f>Cost/Storeys</f>
        <v>0.52</v>
      </c>
      <c r="K38" s="12">
        <f>Cost/Metres</f>
        <v>0.15725806451612903</v>
      </c>
    </row>
    <row r="39" spans="1:11" x14ac:dyDescent="0.25">
      <c r="A39" s="3" t="s">
        <v>77</v>
      </c>
      <c r="B39" s="3" t="s">
        <v>78</v>
      </c>
      <c r="C39" s="3" t="s">
        <v>79</v>
      </c>
      <c r="D39" s="4">
        <v>1985</v>
      </c>
      <c r="E39" s="4" t="s">
        <v>57</v>
      </c>
      <c r="F39" s="5" t="s">
        <v>11</v>
      </c>
      <c r="G39" s="4">
        <v>63</v>
      </c>
      <c r="H39" s="4">
        <v>248</v>
      </c>
      <c r="I39" s="4">
        <v>88</v>
      </c>
      <c r="J39" s="12">
        <f>Cost/Storeys</f>
        <v>1.3968253968253967</v>
      </c>
      <c r="K39" s="12">
        <f>Cost/Metres</f>
        <v>0.35483870967741937</v>
      </c>
    </row>
    <row r="40" spans="1:11" x14ac:dyDescent="0.25">
      <c r="A40" s="3" t="s">
        <v>80</v>
      </c>
      <c r="B40" s="3" t="s">
        <v>81</v>
      </c>
      <c r="C40" s="3" t="s">
        <v>82</v>
      </c>
      <c r="D40" s="4">
        <v>1985</v>
      </c>
      <c r="E40" s="4" t="s">
        <v>57</v>
      </c>
      <c r="F40" s="5" t="s">
        <v>11</v>
      </c>
      <c r="G40" s="4">
        <v>60</v>
      </c>
      <c r="H40" s="4">
        <v>249</v>
      </c>
      <c r="I40" s="4">
        <v>75</v>
      </c>
      <c r="J40" s="12">
        <f>Cost/Storeys</f>
        <v>1.25</v>
      </c>
      <c r="K40" s="12">
        <f>Cost/Metres</f>
        <v>0.30120481927710846</v>
      </c>
    </row>
    <row r="41" spans="1:11" x14ac:dyDescent="0.25">
      <c r="A41" s="3" t="s">
        <v>83</v>
      </c>
      <c r="B41" s="3" t="s">
        <v>84</v>
      </c>
      <c r="C41" s="3" t="s">
        <v>10</v>
      </c>
      <c r="D41" s="4">
        <v>1987</v>
      </c>
      <c r="E41" s="4" t="s">
        <v>57</v>
      </c>
      <c r="F41" s="5" t="s">
        <v>11</v>
      </c>
      <c r="G41" s="4">
        <v>50</v>
      </c>
      <c r="H41" s="4">
        <v>250</v>
      </c>
      <c r="I41" s="4">
        <v>39</v>
      </c>
      <c r="J41" s="12">
        <f>Cost/Storeys</f>
        <v>0.78</v>
      </c>
      <c r="K41" s="12">
        <f>Cost/Metres</f>
        <v>0.156</v>
      </c>
    </row>
    <row r="42" spans="1:11" x14ac:dyDescent="0.25">
      <c r="A42" s="3" t="s">
        <v>85</v>
      </c>
      <c r="B42" s="3" t="s">
        <v>33</v>
      </c>
      <c r="C42" s="3" t="s">
        <v>10</v>
      </c>
      <c r="D42" s="4">
        <v>1989</v>
      </c>
      <c r="E42" s="4" t="s">
        <v>57</v>
      </c>
      <c r="F42" s="5" t="s">
        <v>11</v>
      </c>
      <c r="G42" s="4">
        <v>66</v>
      </c>
      <c r="H42" s="4">
        <v>265</v>
      </c>
      <c r="I42" s="4">
        <v>40</v>
      </c>
      <c r="J42" s="12">
        <f>Cost/Storeys</f>
        <v>0.60606060606060608</v>
      </c>
      <c r="K42" s="12">
        <f>Cost/Metres</f>
        <v>0.15094339622641509</v>
      </c>
    </row>
    <row r="43" spans="1:11" x14ac:dyDescent="0.25">
      <c r="A43" s="3" t="s">
        <v>86</v>
      </c>
      <c r="B43" s="3" t="s">
        <v>39</v>
      </c>
      <c r="C43" s="3" t="s">
        <v>40</v>
      </c>
      <c r="D43" s="4">
        <v>1989</v>
      </c>
      <c r="E43" s="4" t="s">
        <v>57</v>
      </c>
      <c r="F43" s="5" t="s">
        <v>11</v>
      </c>
      <c r="G43" s="4">
        <v>68</v>
      </c>
      <c r="H43" s="4">
        <v>275</v>
      </c>
      <c r="I43" s="4">
        <v>19</v>
      </c>
      <c r="J43" s="12">
        <f>Cost/Storeys</f>
        <v>0.27941176470588236</v>
      </c>
      <c r="K43" s="12">
        <f>Cost/Metres</f>
        <v>6.9090909090909092E-2</v>
      </c>
    </row>
    <row r="44" spans="1:11" x14ac:dyDescent="0.25">
      <c r="A44" s="3" t="s">
        <v>87</v>
      </c>
      <c r="B44" s="3" t="s">
        <v>63</v>
      </c>
      <c r="C44" s="3" t="s">
        <v>10</v>
      </c>
      <c r="D44" s="4">
        <v>1983</v>
      </c>
      <c r="E44" s="4" t="s">
        <v>57</v>
      </c>
      <c r="F44" s="5" t="s">
        <v>11</v>
      </c>
      <c r="G44" s="4">
        <v>64</v>
      </c>
      <c r="H44" s="4">
        <v>275</v>
      </c>
      <c r="I44" s="4">
        <v>97</v>
      </c>
      <c r="J44" s="12">
        <f>Cost/Storeys</f>
        <v>1.515625</v>
      </c>
      <c r="K44" s="12">
        <f>Cost/Metres</f>
        <v>0.35272727272727272</v>
      </c>
    </row>
    <row r="45" spans="1:11" x14ac:dyDescent="0.25">
      <c r="A45" s="3" t="s">
        <v>88</v>
      </c>
      <c r="B45" s="3" t="s">
        <v>66</v>
      </c>
      <c r="C45" s="3" t="s">
        <v>67</v>
      </c>
      <c r="D45" s="4">
        <v>1986</v>
      </c>
      <c r="E45" s="4" t="s">
        <v>57</v>
      </c>
      <c r="F45" s="5" t="s">
        <v>11</v>
      </c>
      <c r="G45" s="4">
        <v>66</v>
      </c>
      <c r="H45" s="4">
        <v>280</v>
      </c>
      <c r="I45" s="4">
        <v>57</v>
      </c>
      <c r="J45" s="12">
        <f>Cost/Storeys</f>
        <v>0.86363636363636365</v>
      </c>
      <c r="K45" s="12">
        <f>Cost/Metres</f>
        <v>0.20357142857142857</v>
      </c>
    </row>
    <row r="46" spans="1:11" x14ac:dyDescent="0.25">
      <c r="A46" s="3" t="s">
        <v>89</v>
      </c>
      <c r="B46" s="3" t="s">
        <v>50</v>
      </c>
      <c r="C46" s="3" t="s">
        <v>10</v>
      </c>
      <c r="D46" s="4">
        <v>1985</v>
      </c>
      <c r="E46" s="4" t="s">
        <v>57</v>
      </c>
      <c r="F46" s="5" t="s">
        <v>11</v>
      </c>
      <c r="G46" s="4">
        <v>72</v>
      </c>
      <c r="H46" s="4">
        <v>281</v>
      </c>
      <c r="I46" s="4">
        <v>75</v>
      </c>
      <c r="J46" s="12">
        <f>Cost/Storeys</f>
        <v>1.0416666666666667</v>
      </c>
      <c r="K46" s="12">
        <f>Cost/Metres</f>
        <v>0.2669039145907473</v>
      </c>
    </row>
    <row r="47" spans="1:11" x14ac:dyDescent="0.25">
      <c r="A47" s="3" t="s">
        <v>90</v>
      </c>
      <c r="B47" s="3" t="s">
        <v>91</v>
      </c>
      <c r="C47" s="3" t="s">
        <v>10</v>
      </c>
      <c r="D47" s="4">
        <v>1984</v>
      </c>
      <c r="E47" s="4" t="s">
        <v>57</v>
      </c>
      <c r="F47" s="5" t="s">
        <v>11</v>
      </c>
      <c r="G47" s="4">
        <v>76</v>
      </c>
      <c r="H47" s="4">
        <v>287</v>
      </c>
      <c r="I47" s="4">
        <v>98</v>
      </c>
      <c r="J47" s="12">
        <f>Cost/Storeys</f>
        <v>1.2894736842105263</v>
      </c>
      <c r="K47" s="12">
        <f>Cost/Metres</f>
        <v>0.34146341463414637</v>
      </c>
    </row>
    <row r="48" spans="1:11" x14ac:dyDescent="0.25">
      <c r="A48" s="3" t="s">
        <v>92</v>
      </c>
      <c r="B48" s="3" t="s">
        <v>93</v>
      </c>
      <c r="C48" s="3" t="s">
        <v>10</v>
      </c>
      <c r="D48" s="4">
        <v>1987</v>
      </c>
      <c r="E48" s="4" t="s">
        <v>57</v>
      </c>
      <c r="F48" s="5" t="s">
        <v>11</v>
      </c>
      <c r="G48" s="4">
        <v>61</v>
      </c>
      <c r="H48" s="4">
        <v>288</v>
      </c>
      <c r="I48" s="4">
        <v>91</v>
      </c>
      <c r="J48" s="12">
        <f>Cost/Storeys</f>
        <v>1.4918032786885247</v>
      </c>
      <c r="K48" s="12">
        <f>Cost/Metres</f>
        <v>0.31597222222222221</v>
      </c>
    </row>
    <row r="49" spans="1:11" x14ac:dyDescent="0.25">
      <c r="A49" s="3" t="s">
        <v>94</v>
      </c>
      <c r="B49" s="3" t="s">
        <v>63</v>
      </c>
      <c r="C49" s="3" t="s">
        <v>10</v>
      </c>
      <c r="D49" s="4">
        <v>1983</v>
      </c>
      <c r="E49" s="4" t="s">
        <v>57</v>
      </c>
      <c r="F49" s="5" t="s">
        <v>11</v>
      </c>
      <c r="G49" s="4">
        <v>71</v>
      </c>
      <c r="H49" s="4">
        <v>296</v>
      </c>
      <c r="I49" s="4">
        <v>65</v>
      </c>
      <c r="J49" s="12">
        <f>Cost/Storeys</f>
        <v>0.91549295774647887</v>
      </c>
      <c r="K49" s="12">
        <f>Cost/Metres</f>
        <v>0.2195945945945946</v>
      </c>
    </row>
    <row r="50" spans="1:11" x14ac:dyDescent="0.25">
      <c r="A50" s="3" t="s">
        <v>95</v>
      </c>
      <c r="B50" s="3" t="s">
        <v>63</v>
      </c>
      <c r="C50" s="3" t="s">
        <v>10</v>
      </c>
      <c r="D50" s="4">
        <v>1982</v>
      </c>
      <c r="E50" s="4" t="s">
        <v>57</v>
      </c>
      <c r="F50" s="5" t="s">
        <v>18</v>
      </c>
      <c r="G50" s="4">
        <v>75</v>
      </c>
      <c r="H50" s="4">
        <v>305</v>
      </c>
      <c r="I50" s="4">
        <v>25</v>
      </c>
      <c r="J50" s="12">
        <f>Cost/Storeys</f>
        <v>0.33333333333333331</v>
      </c>
      <c r="K50" s="12">
        <f>Cost/Metres</f>
        <v>8.1967213114754092E-2</v>
      </c>
    </row>
    <row r="51" spans="1:11" x14ac:dyDescent="0.25">
      <c r="A51" s="3" t="s">
        <v>96</v>
      </c>
      <c r="B51" s="3" t="s">
        <v>33</v>
      </c>
      <c r="C51" s="3" t="s">
        <v>10</v>
      </c>
      <c r="D51" s="4">
        <v>1989</v>
      </c>
      <c r="E51" s="4" t="s">
        <v>57</v>
      </c>
      <c r="F51" s="5" t="s">
        <v>18</v>
      </c>
      <c r="G51" s="4">
        <v>60</v>
      </c>
      <c r="H51" s="4">
        <v>307</v>
      </c>
      <c r="I51" s="4">
        <v>44</v>
      </c>
      <c r="J51" s="12">
        <f>Cost/Storeys</f>
        <v>0.73333333333333328</v>
      </c>
      <c r="K51" s="12">
        <f>Cost/Metres</f>
        <v>0.14332247557003258</v>
      </c>
    </row>
    <row r="52" spans="1:11" x14ac:dyDescent="0.25">
      <c r="A52" s="3" t="s">
        <v>97</v>
      </c>
      <c r="B52" s="3" t="s">
        <v>98</v>
      </c>
      <c r="C52" s="3" t="s">
        <v>99</v>
      </c>
      <c r="D52" s="4">
        <v>1989</v>
      </c>
      <c r="E52" s="4" t="s">
        <v>57</v>
      </c>
      <c r="F52" s="5" t="s">
        <v>18</v>
      </c>
      <c r="G52" s="4">
        <v>70</v>
      </c>
      <c r="H52" s="4">
        <v>369</v>
      </c>
      <c r="I52" s="4">
        <v>42</v>
      </c>
      <c r="J52" s="12">
        <f>Cost/Storeys</f>
        <v>0.6</v>
      </c>
      <c r="K52" s="12">
        <f>Cost/Metres</f>
        <v>0.11382113821138211</v>
      </c>
    </row>
    <row r="53" spans="1:11" x14ac:dyDescent="0.25">
      <c r="A53" s="3" t="s">
        <v>100</v>
      </c>
      <c r="B53" s="3" t="s">
        <v>9</v>
      </c>
      <c r="C53" s="3" t="s">
        <v>10</v>
      </c>
      <c r="D53" s="4">
        <v>1991</v>
      </c>
      <c r="E53" s="4" t="s">
        <v>101</v>
      </c>
      <c r="F53" s="5" t="s">
        <v>11</v>
      </c>
      <c r="G53" s="4">
        <v>60</v>
      </c>
      <c r="H53" s="4">
        <v>231</v>
      </c>
      <c r="I53" s="4">
        <v>20</v>
      </c>
      <c r="J53" s="12">
        <f>Cost/Storeys</f>
        <v>0.33333333333333331</v>
      </c>
      <c r="K53" s="12">
        <f>Cost/Metres</f>
        <v>8.6580086580086577E-2</v>
      </c>
    </row>
    <row r="54" spans="1:11" x14ac:dyDescent="0.25">
      <c r="A54" s="3" t="s">
        <v>102</v>
      </c>
      <c r="B54" s="3" t="s">
        <v>103</v>
      </c>
      <c r="C54" s="3" t="s">
        <v>104</v>
      </c>
      <c r="D54" s="4">
        <v>1994</v>
      </c>
      <c r="E54" s="4" t="s">
        <v>101</v>
      </c>
      <c r="F54" s="5" t="s">
        <v>11</v>
      </c>
      <c r="G54" s="4">
        <v>52</v>
      </c>
      <c r="H54" s="4">
        <v>233</v>
      </c>
      <c r="I54" s="4">
        <v>59</v>
      </c>
      <c r="J54" s="12">
        <f>Cost/Storeys</f>
        <v>1.1346153846153846</v>
      </c>
      <c r="K54" s="12">
        <f>Cost/Metres</f>
        <v>0.25321888412017168</v>
      </c>
    </row>
    <row r="55" spans="1:11" x14ac:dyDescent="0.25">
      <c r="A55" s="3" t="s">
        <v>105</v>
      </c>
      <c r="B55" s="3" t="s">
        <v>103</v>
      </c>
      <c r="C55" s="3" t="s">
        <v>104</v>
      </c>
      <c r="D55" s="4">
        <v>1997</v>
      </c>
      <c r="E55" s="4" t="s">
        <v>101</v>
      </c>
      <c r="F55" s="5" t="s">
        <v>11</v>
      </c>
      <c r="G55" s="4">
        <v>54</v>
      </c>
      <c r="H55" s="4">
        <v>234</v>
      </c>
      <c r="I55" s="4">
        <v>87</v>
      </c>
      <c r="J55" s="12">
        <f>Cost/Storeys</f>
        <v>1.6111111111111112</v>
      </c>
      <c r="K55" s="12">
        <f>Cost/Metres</f>
        <v>0.37179487179487181</v>
      </c>
    </row>
    <row r="56" spans="1:11" x14ac:dyDescent="0.25">
      <c r="A56" s="3" t="s">
        <v>106</v>
      </c>
      <c r="B56" s="3" t="s">
        <v>84</v>
      </c>
      <c r="C56" s="3" t="s">
        <v>10</v>
      </c>
      <c r="D56" s="4">
        <v>1992</v>
      </c>
      <c r="E56" s="4" t="s">
        <v>101</v>
      </c>
      <c r="F56" s="5" t="s">
        <v>11</v>
      </c>
      <c r="G56" s="4">
        <v>50</v>
      </c>
      <c r="H56" s="4">
        <v>235</v>
      </c>
      <c r="I56" s="4">
        <v>56</v>
      </c>
      <c r="J56" s="12">
        <f>Cost/Storeys</f>
        <v>1.1200000000000001</v>
      </c>
      <c r="K56" s="12">
        <f>Cost/Metres</f>
        <v>0.23829787234042554</v>
      </c>
    </row>
    <row r="57" spans="1:11" x14ac:dyDescent="0.25">
      <c r="A57" s="3" t="s">
        <v>107</v>
      </c>
      <c r="B57" s="3" t="s">
        <v>36</v>
      </c>
      <c r="C57" s="3" t="s">
        <v>10</v>
      </c>
      <c r="D57" s="4">
        <v>1992</v>
      </c>
      <c r="E57" s="4" t="s">
        <v>101</v>
      </c>
      <c r="F57" s="5" t="s">
        <v>11</v>
      </c>
      <c r="G57" s="4">
        <v>58</v>
      </c>
      <c r="H57" s="4">
        <v>236</v>
      </c>
      <c r="I57" s="4">
        <v>58</v>
      </c>
      <c r="J57" s="12">
        <f>Cost/Storeys</f>
        <v>1</v>
      </c>
      <c r="K57" s="12">
        <f>Cost/Metres</f>
        <v>0.24576271186440679</v>
      </c>
    </row>
    <row r="58" spans="1:11" x14ac:dyDescent="0.25">
      <c r="A58" s="3" t="s">
        <v>108</v>
      </c>
      <c r="B58" s="3" t="s">
        <v>109</v>
      </c>
      <c r="C58" s="3" t="s">
        <v>110</v>
      </c>
      <c r="D58" s="4">
        <v>1991</v>
      </c>
      <c r="E58" s="4" t="s">
        <v>101</v>
      </c>
      <c r="F58" s="5" t="s">
        <v>11</v>
      </c>
      <c r="G58" s="4">
        <v>50</v>
      </c>
      <c r="H58" s="4">
        <v>236</v>
      </c>
      <c r="I58" s="4">
        <v>36</v>
      </c>
      <c r="J58" s="12">
        <f>Cost/Storeys</f>
        <v>0.72</v>
      </c>
      <c r="K58" s="12">
        <f>Cost/Metres</f>
        <v>0.15254237288135594</v>
      </c>
    </row>
    <row r="59" spans="1:11" x14ac:dyDescent="0.25">
      <c r="A59" s="3" t="s">
        <v>111</v>
      </c>
      <c r="B59" s="3" t="s">
        <v>75</v>
      </c>
      <c r="C59" s="3" t="s">
        <v>61</v>
      </c>
      <c r="D59" s="4">
        <v>1994</v>
      </c>
      <c r="E59" s="4" t="s">
        <v>101</v>
      </c>
      <c r="F59" s="5" t="s">
        <v>11</v>
      </c>
      <c r="G59" s="4">
        <v>62</v>
      </c>
      <c r="H59" s="4">
        <v>238</v>
      </c>
      <c r="I59" s="4">
        <v>93</v>
      </c>
      <c r="J59" s="12">
        <f>Cost/Storeys</f>
        <v>1.5</v>
      </c>
      <c r="K59" s="12">
        <f>Cost/Metres</f>
        <v>0.3907563025210084</v>
      </c>
    </row>
    <row r="60" spans="1:11" x14ac:dyDescent="0.25">
      <c r="A60" s="3" t="s">
        <v>112</v>
      </c>
      <c r="B60" s="3" t="s">
        <v>93</v>
      </c>
      <c r="C60" s="3" t="s">
        <v>10</v>
      </c>
      <c r="D60" s="4">
        <v>1991</v>
      </c>
      <c r="E60" s="4" t="s">
        <v>101</v>
      </c>
      <c r="F60" s="5" t="s">
        <v>11</v>
      </c>
      <c r="G60" s="4">
        <v>54</v>
      </c>
      <c r="H60" s="4">
        <v>241</v>
      </c>
      <c r="I60" s="4">
        <v>16</v>
      </c>
      <c r="J60" s="12">
        <f>Cost/Storeys</f>
        <v>0.29629629629629628</v>
      </c>
      <c r="K60" s="12">
        <f>Cost/Metres</f>
        <v>6.6390041493775934E-2</v>
      </c>
    </row>
    <row r="61" spans="1:11" x14ac:dyDescent="0.25">
      <c r="A61" s="3" t="s">
        <v>113</v>
      </c>
      <c r="B61" s="3" t="s">
        <v>103</v>
      </c>
      <c r="C61" s="3" t="s">
        <v>104</v>
      </c>
      <c r="D61" s="4">
        <v>1991</v>
      </c>
      <c r="E61" s="4" t="s">
        <v>101</v>
      </c>
      <c r="F61" s="5" t="s">
        <v>11</v>
      </c>
      <c r="G61" s="4">
        <v>48</v>
      </c>
      <c r="H61" s="4">
        <v>243</v>
      </c>
      <c r="I61" s="4">
        <v>28</v>
      </c>
      <c r="J61" s="12">
        <f>Cost/Storeys</f>
        <v>0.58333333333333337</v>
      </c>
      <c r="K61" s="12">
        <f>Cost/Metres</f>
        <v>0.11522633744855967</v>
      </c>
    </row>
    <row r="62" spans="1:11" x14ac:dyDescent="0.25">
      <c r="A62" s="3" t="s">
        <v>114</v>
      </c>
      <c r="B62" s="3" t="s">
        <v>115</v>
      </c>
      <c r="C62" s="3" t="s">
        <v>116</v>
      </c>
      <c r="D62" s="4">
        <v>1993</v>
      </c>
      <c r="E62" s="4" t="s">
        <v>101</v>
      </c>
      <c r="F62" s="5" t="s">
        <v>11</v>
      </c>
      <c r="G62" s="4">
        <v>51</v>
      </c>
      <c r="H62" s="4">
        <v>244</v>
      </c>
      <c r="I62" s="4">
        <v>92</v>
      </c>
      <c r="J62" s="12">
        <f>Cost/Storeys</f>
        <v>1.803921568627451</v>
      </c>
      <c r="K62" s="12">
        <f>Cost/Metres</f>
        <v>0.37704918032786883</v>
      </c>
    </row>
    <row r="63" spans="1:11" x14ac:dyDescent="0.25">
      <c r="A63" s="3" t="s">
        <v>117</v>
      </c>
      <c r="B63" s="3" t="s">
        <v>118</v>
      </c>
      <c r="C63" s="3" t="s">
        <v>119</v>
      </c>
      <c r="D63" s="4">
        <v>1995</v>
      </c>
      <c r="E63" s="4" t="s">
        <v>101</v>
      </c>
      <c r="F63" s="5" t="s">
        <v>11</v>
      </c>
      <c r="G63" s="4">
        <v>46</v>
      </c>
      <c r="H63" s="4">
        <v>250</v>
      </c>
      <c r="I63" s="4">
        <v>87</v>
      </c>
      <c r="J63" s="12">
        <f>Cost/Storeys</f>
        <v>1.8913043478260869</v>
      </c>
      <c r="K63" s="12">
        <f>Cost/Metres</f>
        <v>0.34799999999999998</v>
      </c>
    </row>
    <row r="64" spans="1:11" x14ac:dyDescent="0.25">
      <c r="A64" s="3" t="s">
        <v>120</v>
      </c>
      <c r="B64" s="3" t="s">
        <v>121</v>
      </c>
      <c r="C64" s="3" t="s">
        <v>104</v>
      </c>
      <c r="D64" s="4">
        <v>1995</v>
      </c>
      <c r="E64" s="4" t="s">
        <v>101</v>
      </c>
      <c r="F64" s="5" t="s">
        <v>11</v>
      </c>
      <c r="G64" s="4">
        <v>55</v>
      </c>
      <c r="H64" s="4">
        <v>252</v>
      </c>
      <c r="I64" s="4">
        <v>27</v>
      </c>
      <c r="J64" s="12">
        <f>Cost/Storeys</f>
        <v>0.49090909090909091</v>
      </c>
      <c r="K64" s="12">
        <f>Cost/Metres</f>
        <v>0.10714285714285714</v>
      </c>
    </row>
    <row r="65" spans="1:11" x14ac:dyDescent="0.25">
      <c r="A65" s="3" t="s">
        <v>122</v>
      </c>
      <c r="B65" s="3" t="s">
        <v>121</v>
      </c>
      <c r="C65" s="3" t="s">
        <v>104</v>
      </c>
      <c r="D65" s="4">
        <v>1996</v>
      </c>
      <c r="E65" s="4" t="s">
        <v>101</v>
      </c>
      <c r="F65" s="5" t="s">
        <v>11</v>
      </c>
      <c r="G65" s="4">
        <v>56</v>
      </c>
      <c r="H65" s="4">
        <v>256</v>
      </c>
      <c r="I65" s="4">
        <v>75</v>
      </c>
      <c r="J65" s="12">
        <f>Cost/Storeys</f>
        <v>1.3392857142857142</v>
      </c>
      <c r="K65" s="12">
        <f>Cost/Metres</f>
        <v>0.29296875</v>
      </c>
    </row>
    <row r="66" spans="1:11" x14ac:dyDescent="0.25">
      <c r="A66" s="3" t="s">
        <v>123</v>
      </c>
      <c r="B66" s="3" t="s">
        <v>124</v>
      </c>
      <c r="C66" s="3" t="s">
        <v>125</v>
      </c>
      <c r="D66" s="4">
        <v>1990</v>
      </c>
      <c r="E66" s="4" t="s">
        <v>101</v>
      </c>
      <c r="F66" s="5" t="s">
        <v>11</v>
      </c>
      <c r="G66" s="4">
        <v>63</v>
      </c>
      <c r="H66" s="4">
        <v>257</v>
      </c>
      <c r="I66" s="4">
        <v>41</v>
      </c>
      <c r="J66" s="12">
        <f>Cost/Storeys</f>
        <v>0.65079365079365081</v>
      </c>
      <c r="K66" s="12">
        <f>Cost/Metres</f>
        <v>0.15953307392996108</v>
      </c>
    </row>
    <row r="67" spans="1:11" x14ac:dyDescent="0.25">
      <c r="A67" s="3" t="s">
        <v>126</v>
      </c>
      <c r="B67" s="3" t="s">
        <v>93</v>
      </c>
      <c r="C67" s="3" t="s">
        <v>10</v>
      </c>
      <c r="D67" s="4">
        <v>1990</v>
      </c>
      <c r="E67" s="4" t="s">
        <v>101</v>
      </c>
      <c r="F67" s="5" t="s">
        <v>11</v>
      </c>
      <c r="G67" s="4">
        <v>58</v>
      </c>
      <c r="H67" s="4">
        <v>258</v>
      </c>
      <c r="I67" s="4">
        <v>18</v>
      </c>
      <c r="J67" s="12">
        <f>Cost/Storeys</f>
        <v>0.31034482758620691</v>
      </c>
      <c r="K67" s="12">
        <f>Cost/Metres</f>
        <v>6.9767441860465115E-2</v>
      </c>
    </row>
    <row r="68" spans="1:11" x14ac:dyDescent="0.25">
      <c r="A68" s="3" t="s">
        <v>127</v>
      </c>
      <c r="B68" s="3" t="s">
        <v>39</v>
      </c>
      <c r="C68" s="3" t="s">
        <v>40</v>
      </c>
      <c r="D68" s="4">
        <v>1990</v>
      </c>
      <c r="E68" s="4" t="s">
        <v>101</v>
      </c>
      <c r="F68" s="5" t="s">
        <v>11</v>
      </c>
      <c r="G68" s="4">
        <v>51</v>
      </c>
      <c r="H68" s="4">
        <v>263</v>
      </c>
      <c r="I68" s="4">
        <v>36</v>
      </c>
      <c r="J68" s="12">
        <f>Cost/Storeys</f>
        <v>0.70588235294117652</v>
      </c>
      <c r="K68" s="12">
        <f>Cost/Metres</f>
        <v>0.13688212927756654</v>
      </c>
    </row>
    <row r="69" spans="1:11" x14ac:dyDescent="0.25">
      <c r="A69" s="3" t="s">
        <v>128</v>
      </c>
      <c r="B69" s="3" t="s">
        <v>84</v>
      </c>
      <c r="C69" s="3" t="s">
        <v>10</v>
      </c>
      <c r="D69" s="4">
        <v>1992</v>
      </c>
      <c r="E69" s="4" t="s">
        <v>101</v>
      </c>
      <c r="F69" s="5" t="s">
        <v>11</v>
      </c>
      <c r="G69" s="4">
        <v>60</v>
      </c>
      <c r="H69" s="4">
        <v>265</v>
      </c>
      <c r="I69" s="4">
        <v>30</v>
      </c>
      <c r="J69" s="12">
        <f>Cost/Storeys</f>
        <v>0.5</v>
      </c>
      <c r="K69" s="12">
        <f>Cost/Metres</f>
        <v>0.11320754716981132</v>
      </c>
    </row>
    <row r="70" spans="1:11" x14ac:dyDescent="0.25">
      <c r="A70" s="3" t="s">
        <v>129</v>
      </c>
      <c r="B70" s="3" t="s">
        <v>130</v>
      </c>
      <c r="C70" s="3" t="s">
        <v>10</v>
      </c>
      <c r="D70" s="4">
        <v>1992</v>
      </c>
      <c r="E70" s="4" t="s">
        <v>101</v>
      </c>
      <c r="F70" s="5" t="s">
        <v>11</v>
      </c>
      <c r="G70" s="4">
        <v>60</v>
      </c>
      <c r="H70" s="4">
        <v>265</v>
      </c>
      <c r="I70" s="4">
        <v>11</v>
      </c>
      <c r="J70" s="12">
        <f>Cost/Storeys</f>
        <v>0.18333333333333332</v>
      </c>
      <c r="K70" s="12">
        <f>Cost/Metres</f>
        <v>4.1509433962264149E-2</v>
      </c>
    </row>
    <row r="71" spans="1:11" x14ac:dyDescent="0.25">
      <c r="A71" s="3" t="s">
        <v>131</v>
      </c>
      <c r="B71" s="3" t="s">
        <v>66</v>
      </c>
      <c r="C71" s="3" t="s">
        <v>67</v>
      </c>
      <c r="D71" s="4">
        <v>1995</v>
      </c>
      <c r="E71" s="4" t="s">
        <v>101</v>
      </c>
      <c r="F71" s="5" t="s">
        <v>11</v>
      </c>
      <c r="G71" s="4">
        <v>66</v>
      </c>
      <c r="H71" s="4">
        <v>280</v>
      </c>
      <c r="I71" s="4">
        <v>56</v>
      </c>
      <c r="J71" s="12">
        <f>Cost/Storeys</f>
        <v>0.84848484848484851</v>
      </c>
      <c r="K71" s="12">
        <f>Cost/Metres</f>
        <v>0.2</v>
      </c>
    </row>
    <row r="72" spans="1:11" x14ac:dyDescent="0.25">
      <c r="A72" s="3" t="s">
        <v>132</v>
      </c>
      <c r="B72" s="3" t="s">
        <v>66</v>
      </c>
      <c r="C72" s="3" t="s">
        <v>67</v>
      </c>
      <c r="D72" s="4">
        <v>1992</v>
      </c>
      <c r="E72" s="4" t="s">
        <v>101</v>
      </c>
      <c r="F72" s="5" t="s">
        <v>11</v>
      </c>
      <c r="G72" s="4">
        <v>66</v>
      </c>
      <c r="H72" s="4">
        <v>280</v>
      </c>
      <c r="I72" s="4">
        <v>36</v>
      </c>
      <c r="J72" s="12">
        <f>Cost/Storeys</f>
        <v>0.54545454545454541</v>
      </c>
      <c r="K72" s="12">
        <f>Cost/Metres</f>
        <v>0.12857142857142856</v>
      </c>
    </row>
    <row r="73" spans="1:11" x14ac:dyDescent="0.25">
      <c r="A73" s="3" t="s">
        <v>133</v>
      </c>
      <c r="B73" s="3" t="s">
        <v>134</v>
      </c>
      <c r="C73" s="3" t="s">
        <v>99</v>
      </c>
      <c r="D73" s="4">
        <v>1999</v>
      </c>
      <c r="E73" s="4" t="s">
        <v>101</v>
      </c>
      <c r="F73" s="5" t="s">
        <v>11</v>
      </c>
      <c r="G73" s="4">
        <v>59</v>
      </c>
      <c r="H73" s="4">
        <v>285</v>
      </c>
      <c r="I73" s="4">
        <v>19</v>
      </c>
      <c r="J73" s="12">
        <f>Cost/Storeys</f>
        <v>0.32203389830508472</v>
      </c>
      <c r="K73" s="12">
        <f>Cost/Metres</f>
        <v>6.6666666666666666E-2</v>
      </c>
    </row>
    <row r="74" spans="1:11" x14ac:dyDescent="0.25">
      <c r="A74" s="3" t="s">
        <v>135</v>
      </c>
      <c r="B74" s="3" t="s">
        <v>98</v>
      </c>
      <c r="C74" s="3" t="s">
        <v>99</v>
      </c>
      <c r="D74" s="4">
        <v>1999</v>
      </c>
      <c r="E74" s="4" t="s">
        <v>101</v>
      </c>
      <c r="F74" s="5" t="s">
        <v>11</v>
      </c>
      <c r="G74" s="4">
        <v>70</v>
      </c>
      <c r="H74" s="4">
        <v>290</v>
      </c>
      <c r="I74" s="4">
        <v>84</v>
      </c>
      <c r="J74" s="12">
        <f>Cost/Storeys</f>
        <v>1.2</v>
      </c>
      <c r="K74" s="12">
        <f>Cost/Metres</f>
        <v>0.28965517241379313</v>
      </c>
    </row>
    <row r="75" spans="1:11" x14ac:dyDescent="0.25">
      <c r="A75" s="3" t="s">
        <v>136</v>
      </c>
      <c r="B75" s="3" t="s">
        <v>137</v>
      </c>
      <c r="C75" s="3" t="s">
        <v>10</v>
      </c>
      <c r="D75" s="4">
        <v>1991</v>
      </c>
      <c r="E75" s="4" t="s">
        <v>101</v>
      </c>
      <c r="F75" s="5" t="s">
        <v>11</v>
      </c>
      <c r="G75" s="4">
        <v>57</v>
      </c>
      <c r="H75" s="4">
        <v>290</v>
      </c>
      <c r="I75" s="4">
        <v>41</v>
      </c>
      <c r="J75" s="12">
        <f>Cost/Storeys</f>
        <v>0.7192982456140351</v>
      </c>
      <c r="K75" s="12">
        <f>Cost/Metres</f>
        <v>0.14137931034482759</v>
      </c>
    </row>
    <row r="76" spans="1:11" x14ac:dyDescent="0.25">
      <c r="A76" s="3" t="s">
        <v>138</v>
      </c>
      <c r="B76" s="3" t="s">
        <v>33</v>
      </c>
      <c r="C76" s="3" t="s">
        <v>10</v>
      </c>
      <c r="D76" s="4">
        <v>1990</v>
      </c>
      <c r="E76" s="4" t="s">
        <v>101</v>
      </c>
      <c r="F76" s="5" t="s">
        <v>11</v>
      </c>
      <c r="G76" s="4">
        <v>65</v>
      </c>
      <c r="H76" s="4">
        <v>293</v>
      </c>
      <c r="I76" s="4">
        <v>90</v>
      </c>
      <c r="J76" s="12">
        <f>Cost/Storeys</f>
        <v>1.3846153846153846</v>
      </c>
      <c r="K76" s="12">
        <f>Cost/Metres</f>
        <v>0.30716723549488056</v>
      </c>
    </row>
    <row r="77" spans="1:11" x14ac:dyDescent="0.25">
      <c r="A77" s="3" t="s">
        <v>139</v>
      </c>
      <c r="B77" s="3" t="s">
        <v>140</v>
      </c>
      <c r="C77" s="3" t="s">
        <v>104</v>
      </c>
      <c r="D77" s="4">
        <v>1993</v>
      </c>
      <c r="E77" s="4" t="s">
        <v>101</v>
      </c>
      <c r="F77" s="5" t="s">
        <v>11</v>
      </c>
      <c r="G77" s="4">
        <v>70</v>
      </c>
      <c r="H77" s="4">
        <v>296</v>
      </c>
      <c r="I77" s="4">
        <v>46</v>
      </c>
      <c r="J77" s="12">
        <f>Cost/Storeys</f>
        <v>0.65714285714285714</v>
      </c>
      <c r="K77" s="12">
        <f>Cost/Metres</f>
        <v>0.1554054054054054</v>
      </c>
    </row>
    <row r="78" spans="1:11" x14ac:dyDescent="0.25">
      <c r="A78" s="3" t="s">
        <v>141</v>
      </c>
      <c r="B78" s="3" t="s">
        <v>124</v>
      </c>
      <c r="C78" s="3" t="s">
        <v>125</v>
      </c>
      <c r="D78" s="4">
        <v>1997</v>
      </c>
      <c r="E78" s="4" t="s">
        <v>101</v>
      </c>
      <c r="F78" s="5" t="s">
        <v>11</v>
      </c>
      <c r="G78" s="4">
        <v>63</v>
      </c>
      <c r="H78" s="4">
        <v>299</v>
      </c>
      <c r="I78" s="4">
        <v>15</v>
      </c>
      <c r="J78" s="12">
        <f>Cost/Storeys</f>
        <v>0.23809523809523808</v>
      </c>
      <c r="K78" s="12">
        <f>Cost/Metres</f>
        <v>5.016722408026756E-2</v>
      </c>
    </row>
    <row r="79" spans="1:11" x14ac:dyDescent="0.25">
      <c r="A79" s="3" t="s">
        <v>142</v>
      </c>
      <c r="B79" s="3" t="s">
        <v>143</v>
      </c>
      <c r="C79" s="3" t="s">
        <v>144</v>
      </c>
      <c r="D79" s="4">
        <v>1995</v>
      </c>
      <c r="E79" s="4" t="s">
        <v>101</v>
      </c>
      <c r="F79" s="5" t="s">
        <v>11</v>
      </c>
      <c r="G79" s="4">
        <v>105</v>
      </c>
      <c r="H79" s="4">
        <v>300</v>
      </c>
      <c r="I79" s="4">
        <v>71</v>
      </c>
      <c r="J79" s="12">
        <f>Cost/Storeys</f>
        <v>0.67619047619047623</v>
      </c>
      <c r="K79" s="12">
        <f>Cost/Metres</f>
        <v>0.23666666666666666</v>
      </c>
    </row>
    <row r="80" spans="1:11" x14ac:dyDescent="0.25">
      <c r="A80" s="3" t="s">
        <v>145</v>
      </c>
      <c r="B80" s="3" t="s">
        <v>33</v>
      </c>
      <c r="C80" s="3" t="s">
        <v>10</v>
      </c>
      <c r="D80" s="4">
        <v>1990</v>
      </c>
      <c r="E80" s="4" t="s">
        <v>101</v>
      </c>
      <c r="F80" s="5" t="s">
        <v>18</v>
      </c>
      <c r="G80" s="4">
        <v>64</v>
      </c>
      <c r="H80" s="4">
        <v>303</v>
      </c>
      <c r="I80" s="4">
        <v>12</v>
      </c>
      <c r="J80" s="12">
        <f>Cost/Storeys</f>
        <v>0.1875</v>
      </c>
      <c r="K80" s="12">
        <f>Cost/Metres</f>
        <v>3.9603960396039604E-2</v>
      </c>
    </row>
    <row r="81" spans="1:11" x14ac:dyDescent="0.25">
      <c r="A81" s="3" t="s">
        <v>146</v>
      </c>
      <c r="B81" s="3" t="s">
        <v>48</v>
      </c>
      <c r="C81" s="3" t="s">
        <v>10</v>
      </c>
      <c r="D81" s="4">
        <v>1990</v>
      </c>
      <c r="E81" s="4" t="s">
        <v>101</v>
      </c>
      <c r="F81" s="5" t="s">
        <v>18</v>
      </c>
      <c r="G81" s="4">
        <v>75</v>
      </c>
      <c r="H81" s="4">
        <v>310</v>
      </c>
      <c r="I81" s="4">
        <v>57</v>
      </c>
      <c r="J81" s="12">
        <f>Cost/Storeys</f>
        <v>0.76</v>
      </c>
      <c r="K81" s="12">
        <f>Cost/Metres</f>
        <v>0.18387096774193548</v>
      </c>
    </row>
    <row r="82" spans="1:11" x14ac:dyDescent="0.25">
      <c r="A82" s="3" t="s">
        <v>147</v>
      </c>
      <c r="B82" s="3" t="s">
        <v>75</v>
      </c>
      <c r="C82" s="3" t="s">
        <v>61</v>
      </c>
      <c r="D82" s="4">
        <v>1999</v>
      </c>
      <c r="E82" s="4" t="s">
        <v>101</v>
      </c>
      <c r="F82" s="5" t="s">
        <v>18</v>
      </c>
      <c r="G82" s="4">
        <v>55</v>
      </c>
      <c r="H82" s="4">
        <v>310</v>
      </c>
      <c r="I82" s="4">
        <v>83</v>
      </c>
      <c r="J82" s="12">
        <f>Cost/Storeys</f>
        <v>1.509090909090909</v>
      </c>
      <c r="K82" s="12">
        <f>Cost/Metres</f>
        <v>0.26774193548387099</v>
      </c>
    </row>
    <row r="83" spans="1:11" x14ac:dyDescent="0.25">
      <c r="A83" s="3" t="s">
        <v>148</v>
      </c>
      <c r="B83" s="3" t="s">
        <v>84</v>
      </c>
      <c r="C83" s="3" t="s">
        <v>10</v>
      </c>
      <c r="D83" s="4">
        <v>1993</v>
      </c>
      <c r="E83" s="4" t="s">
        <v>101</v>
      </c>
      <c r="F83" s="5" t="s">
        <v>18</v>
      </c>
      <c r="G83" s="4">
        <v>55</v>
      </c>
      <c r="H83" s="4">
        <v>312</v>
      </c>
      <c r="I83" s="4">
        <v>71</v>
      </c>
      <c r="J83" s="12">
        <f>Cost/Storeys</f>
        <v>1.290909090909091</v>
      </c>
      <c r="K83" s="12">
        <f>Cost/Metres</f>
        <v>0.22756410256410256</v>
      </c>
    </row>
    <row r="84" spans="1:11" x14ac:dyDescent="0.25">
      <c r="A84" s="3" t="s">
        <v>149</v>
      </c>
      <c r="B84" s="3" t="s">
        <v>150</v>
      </c>
      <c r="C84" s="3" t="s">
        <v>151</v>
      </c>
      <c r="D84" s="4">
        <v>1997</v>
      </c>
      <c r="E84" s="4" t="s">
        <v>101</v>
      </c>
      <c r="F84" s="5" t="s">
        <v>18</v>
      </c>
      <c r="G84" s="4">
        <v>90</v>
      </c>
      <c r="H84" s="4">
        <v>320</v>
      </c>
      <c r="I84" s="4">
        <v>80</v>
      </c>
      <c r="J84" s="12">
        <f>Cost/Storeys</f>
        <v>0.88888888888888884</v>
      </c>
      <c r="K84" s="12">
        <f>Cost/Metres</f>
        <v>0.25</v>
      </c>
    </row>
    <row r="85" spans="1:11" x14ac:dyDescent="0.25">
      <c r="A85" s="3" t="s">
        <v>152</v>
      </c>
      <c r="B85" s="3" t="s">
        <v>153</v>
      </c>
      <c r="C85" s="3" t="s">
        <v>153</v>
      </c>
      <c r="D85" s="4">
        <v>1998</v>
      </c>
      <c r="E85" s="4" t="s">
        <v>101</v>
      </c>
      <c r="F85" s="5" t="s">
        <v>18</v>
      </c>
      <c r="G85" s="4">
        <v>60</v>
      </c>
      <c r="H85" s="4">
        <v>321</v>
      </c>
      <c r="I85" s="4">
        <v>79</v>
      </c>
      <c r="J85" s="12">
        <f>Cost/Storeys</f>
        <v>1.3166666666666667</v>
      </c>
      <c r="K85" s="12">
        <f>Cost/Metres</f>
        <v>0.24610591900311526</v>
      </c>
    </row>
    <row r="86" spans="1:11" x14ac:dyDescent="0.25">
      <c r="A86" s="3" t="s">
        <v>154</v>
      </c>
      <c r="B86" s="3" t="s">
        <v>155</v>
      </c>
      <c r="C86" s="3" t="s">
        <v>116</v>
      </c>
      <c r="D86" s="4">
        <v>1997</v>
      </c>
      <c r="E86" s="4" t="s">
        <v>101</v>
      </c>
      <c r="F86" s="5" t="s">
        <v>18</v>
      </c>
      <c r="G86" s="4">
        <v>85</v>
      </c>
      <c r="H86" s="4">
        <v>348</v>
      </c>
      <c r="I86" s="4">
        <v>55</v>
      </c>
      <c r="J86" s="12">
        <f>Cost/Storeys</f>
        <v>0.6470588235294118</v>
      </c>
      <c r="K86" s="12">
        <f>Cost/Metres</f>
        <v>0.15804597701149425</v>
      </c>
    </row>
    <row r="87" spans="1:11" x14ac:dyDescent="0.25">
      <c r="A87" s="3" t="s">
        <v>156</v>
      </c>
      <c r="B87" s="3" t="s">
        <v>98</v>
      </c>
      <c r="C87" s="3" t="s">
        <v>99</v>
      </c>
      <c r="D87" s="4">
        <v>1998</v>
      </c>
      <c r="E87" s="4" t="s">
        <v>101</v>
      </c>
      <c r="F87" s="5" t="s">
        <v>18</v>
      </c>
      <c r="G87" s="4">
        <v>79</v>
      </c>
      <c r="H87" s="4">
        <v>350</v>
      </c>
      <c r="I87" s="4">
        <v>74</v>
      </c>
      <c r="J87" s="12">
        <f>Cost/Storeys</f>
        <v>0.93670886075949367</v>
      </c>
      <c r="K87" s="12">
        <f>Cost/Metres</f>
        <v>0.21142857142857144</v>
      </c>
    </row>
    <row r="88" spans="1:11" x14ac:dyDescent="0.25">
      <c r="A88" s="3" t="s">
        <v>157</v>
      </c>
      <c r="B88" s="3" t="s">
        <v>98</v>
      </c>
      <c r="C88" s="3" t="s">
        <v>99</v>
      </c>
      <c r="D88" s="4">
        <v>1992</v>
      </c>
      <c r="E88" s="4" t="s">
        <v>101</v>
      </c>
      <c r="F88" s="5" t="s">
        <v>18</v>
      </c>
      <c r="G88" s="4">
        <v>78</v>
      </c>
      <c r="H88" s="4">
        <v>374</v>
      </c>
      <c r="I88" s="4">
        <v>36</v>
      </c>
      <c r="J88" s="12">
        <f>Cost/Storeys</f>
        <v>0.46153846153846156</v>
      </c>
      <c r="K88" s="12">
        <f>Cost/Metres</f>
        <v>9.6256684491978606E-2</v>
      </c>
    </row>
    <row r="89" spans="1:11" x14ac:dyDescent="0.25">
      <c r="A89" s="3" t="s">
        <v>158</v>
      </c>
      <c r="B89" s="3" t="s">
        <v>159</v>
      </c>
      <c r="C89" s="3" t="s">
        <v>99</v>
      </c>
      <c r="D89" s="4">
        <v>1996</v>
      </c>
      <c r="E89" s="4" t="s">
        <v>101</v>
      </c>
      <c r="F89" s="5" t="s">
        <v>18</v>
      </c>
      <c r="G89" s="4">
        <v>69</v>
      </c>
      <c r="H89" s="4">
        <v>384</v>
      </c>
      <c r="I89" s="4">
        <v>46</v>
      </c>
      <c r="J89" s="12">
        <f>Cost/Storeys</f>
        <v>0.66666666666666663</v>
      </c>
      <c r="K89" s="12">
        <f>Cost/Metres</f>
        <v>0.11979166666666667</v>
      </c>
    </row>
    <row r="90" spans="1:11" x14ac:dyDescent="0.25">
      <c r="A90" s="3" t="s">
        <v>160</v>
      </c>
      <c r="B90" s="3" t="s">
        <v>161</v>
      </c>
      <c r="C90" s="3" t="s">
        <v>99</v>
      </c>
      <c r="D90" s="4">
        <v>1996</v>
      </c>
      <c r="E90" s="4" t="s">
        <v>101</v>
      </c>
      <c r="F90" s="5" t="s">
        <v>18</v>
      </c>
      <c r="G90" s="4">
        <v>80</v>
      </c>
      <c r="H90" s="4">
        <v>391</v>
      </c>
      <c r="I90" s="4">
        <v>25</v>
      </c>
      <c r="J90" s="12">
        <f>Cost/Storeys</f>
        <v>0.3125</v>
      </c>
      <c r="K90" s="12">
        <f>Cost/Metres</f>
        <v>6.3938618925831206E-2</v>
      </c>
    </row>
    <row r="91" spans="1:11" x14ac:dyDescent="0.25">
      <c r="A91" s="3" t="s">
        <v>162</v>
      </c>
      <c r="B91" s="3" t="s">
        <v>134</v>
      </c>
      <c r="C91" s="3" t="s">
        <v>99</v>
      </c>
      <c r="D91" s="4">
        <v>1999</v>
      </c>
      <c r="E91" s="4" t="s">
        <v>101</v>
      </c>
      <c r="F91" s="5" t="s">
        <v>55</v>
      </c>
      <c r="G91" s="4">
        <v>88</v>
      </c>
      <c r="H91" s="4">
        <v>421</v>
      </c>
      <c r="I91" s="4">
        <v>32</v>
      </c>
      <c r="J91" s="12">
        <f>Cost/Storeys</f>
        <v>0.36363636363636365</v>
      </c>
      <c r="K91" s="12">
        <f>Cost/Metres</f>
        <v>7.6009501187648459E-2</v>
      </c>
    </row>
    <row r="92" spans="1:11" x14ac:dyDescent="0.25">
      <c r="A92" s="3" t="s">
        <v>163</v>
      </c>
      <c r="B92" s="3" t="s">
        <v>75</v>
      </c>
      <c r="C92" s="3" t="s">
        <v>61</v>
      </c>
      <c r="D92" s="4">
        <v>1998</v>
      </c>
      <c r="E92" s="4" t="s">
        <v>101</v>
      </c>
      <c r="F92" s="5" t="s">
        <v>55</v>
      </c>
      <c r="G92" s="4">
        <v>88</v>
      </c>
      <c r="H92" s="4">
        <v>452</v>
      </c>
      <c r="I92" s="4">
        <v>75</v>
      </c>
      <c r="J92" s="12">
        <f>Cost/Storeys</f>
        <v>0.85227272727272729</v>
      </c>
      <c r="K92" s="12">
        <f>Cost/Metres</f>
        <v>0.16592920353982302</v>
      </c>
    </row>
    <row r="93" spans="1:11" x14ac:dyDescent="0.25">
      <c r="A93" s="3" t="s">
        <v>164</v>
      </c>
      <c r="B93" s="3" t="s">
        <v>75</v>
      </c>
      <c r="C93" s="3" t="s">
        <v>61</v>
      </c>
      <c r="D93" s="4">
        <v>1998</v>
      </c>
      <c r="E93" s="4" t="s">
        <v>101</v>
      </c>
      <c r="F93" s="5" t="s">
        <v>55</v>
      </c>
      <c r="G93" s="4">
        <v>88</v>
      </c>
      <c r="H93" s="4">
        <v>452</v>
      </c>
      <c r="I93" s="4">
        <v>95</v>
      </c>
      <c r="J93" s="12">
        <f>Cost/Storeys</f>
        <v>1.0795454545454546</v>
      </c>
      <c r="K93" s="12">
        <f>Cost/Metres</f>
        <v>0.21017699115044247</v>
      </c>
    </row>
    <row r="94" spans="1:11" x14ac:dyDescent="0.25">
      <c r="A94" s="3" t="s">
        <v>165</v>
      </c>
      <c r="B94" s="3" t="s">
        <v>166</v>
      </c>
      <c r="C94" s="3" t="s">
        <v>104</v>
      </c>
      <c r="D94" s="4">
        <v>2002</v>
      </c>
      <c r="E94" s="4" t="s">
        <v>167</v>
      </c>
      <c r="F94" s="5" t="s">
        <v>11</v>
      </c>
      <c r="G94" s="4">
        <v>51</v>
      </c>
      <c r="H94" s="4">
        <v>245</v>
      </c>
      <c r="I94" s="4">
        <v>66</v>
      </c>
      <c r="J94" s="12">
        <f>Cost/Storeys</f>
        <v>1.2941176470588236</v>
      </c>
      <c r="K94" s="12">
        <f>Cost/Metres</f>
        <v>0.26938775510204083</v>
      </c>
    </row>
    <row r="95" spans="1:11" x14ac:dyDescent="0.25">
      <c r="A95" s="3" t="s">
        <v>168</v>
      </c>
      <c r="B95" s="3" t="s">
        <v>169</v>
      </c>
      <c r="C95" s="3" t="s">
        <v>170</v>
      </c>
      <c r="D95" s="4">
        <v>2002</v>
      </c>
      <c r="E95" s="4" t="s">
        <v>167</v>
      </c>
      <c r="F95" s="5" t="s">
        <v>11</v>
      </c>
      <c r="G95" s="4">
        <v>30</v>
      </c>
      <c r="H95" s="4">
        <v>274</v>
      </c>
      <c r="I95" s="4">
        <v>99</v>
      </c>
      <c r="J95" s="12">
        <f>Cost/Storeys</f>
        <v>3.3</v>
      </c>
      <c r="K95" s="12">
        <f>Cost/Metres</f>
        <v>0.36131386861313869</v>
      </c>
    </row>
    <row r="96" spans="1:11" x14ac:dyDescent="0.25">
      <c r="A96" s="3" t="s">
        <v>171</v>
      </c>
      <c r="B96" s="3" t="s">
        <v>134</v>
      </c>
      <c r="C96" s="3" t="s">
        <v>99</v>
      </c>
      <c r="D96" s="4">
        <v>2002</v>
      </c>
      <c r="E96" s="4" t="s">
        <v>167</v>
      </c>
      <c r="F96" s="5" t="s">
        <v>11</v>
      </c>
      <c r="G96" s="4">
        <v>66</v>
      </c>
      <c r="H96" s="4">
        <v>288</v>
      </c>
      <c r="I96" s="4">
        <v>91</v>
      </c>
      <c r="J96" s="12">
        <f>Cost/Storeys</f>
        <v>1.3787878787878789</v>
      </c>
      <c r="K96" s="12">
        <f>Cost/Metres</f>
        <v>0.31597222222222221</v>
      </c>
    </row>
    <row r="97" spans="1:11" x14ac:dyDescent="0.25">
      <c r="A97" s="3" t="s">
        <v>172</v>
      </c>
      <c r="B97" s="3" t="s">
        <v>153</v>
      </c>
      <c r="C97" s="3" t="s">
        <v>153</v>
      </c>
      <c r="D97" s="4">
        <v>2002</v>
      </c>
      <c r="E97" s="4" t="s">
        <v>167</v>
      </c>
      <c r="F97" s="5" t="s">
        <v>18</v>
      </c>
      <c r="G97" s="4">
        <v>54</v>
      </c>
      <c r="H97" s="4">
        <v>309</v>
      </c>
      <c r="I97" s="4">
        <v>66</v>
      </c>
      <c r="J97" s="12">
        <f>Cost/Storeys</f>
        <v>1.2222222222222223</v>
      </c>
      <c r="K97" s="12">
        <f>Cost/Metres</f>
        <v>0.21359223300970873</v>
      </c>
    </row>
    <row r="98" spans="1:11" x14ac:dyDescent="0.25">
      <c r="A98" s="3" t="s">
        <v>173</v>
      </c>
      <c r="B98" s="3" t="s">
        <v>169</v>
      </c>
      <c r="C98" s="3" t="s">
        <v>170</v>
      </c>
      <c r="D98" s="4">
        <v>2002</v>
      </c>
      <c r="E98" s="4" t="s">
        <v>167</v>
      </c>
      <c r="F98" s="5" t="s">
        <v>18</v>
      </c>
      <c r="G98" s="4">
        <v>30</v>
      </c>
      <c r="H98" s="4">
        <v>345</v>
      </c>
      <c r="I98" s="4">
        <v>86</v>
      </c>
      <c r="J98" s="12">
        <f>Cost/Storeys</f>
        <v>2.8666666666666667</v>
      </c>
      <c r="K98" s="12">
        <f>Cost/Metres</f>
        <v>0.24927536231884059</v>
      </c>
    </row>
    <row r="99" spans="1:11" x14ac:dyDescent="0.25">
      <c r="A99" s="3" t="s">
        <v>174</v>
      </c>
      <c r="B99" s="3" t="s">
        <v>153</v>
      </c>
      <c r="C99" s="3" t="s">
        <v>153</v>
      </c>
      <c r="D99" s="4">
        <v>2002</v>
      </c>
      <c r="E99" s="4" t="s">
        <v>167</v>
      </c>
      <c r="F99" s="5" t="s">
        <v>18</v>
      </c>
      <c r="G99" s="4">
        <v>55</v>
      </c>
      <c r="H99" s="4">
        <v>355</v>
      </c>
      <c r="I99" s="4">
        <v>52</v>
      </c>
      <c r="J99" s="12">
        <f>Cost/Storeys</f>
        <v>0.94545454545454544</v>
      </c>
      <c r="K99" s="12">
        <f>Cost/Metres</f>
        <v>0.14647887323943662</v>
      </c>
    </row>
    <row r="100" spans="1:11" x14ac:dyDescent="0.25">
      <c r="J100" s="12" t="e">
        <f>Cost/Storeys</f>
        <v>#VALUE!</v>
      </c>
    </row>
    <row r="101" spans="1:11" x14ac:dyDescent="0.25">
      <c r="G101" s="9"/>
      <c r="H101" s="9"/>
      <c r="I101" s="6" t="s">
        <v>175</v>
      </c>
      <c r="J101" s="13">
        <f>SUM(Cost_per_Storey)</f>
        <v>92.350522521971556</v>
      </c>
      <c r="K101" s="13">
        <f>SUM(Cost_per_Metre)</f>
        <v>19.902738996403539</v>
      </c>
    </row>
    <row r="102" spans="1:11" x14ac:dyDescent="0.25">
      <c r="G102" s="10"/>
      <c r="H102" s="10"/>
      <c r="I102" s="7" t="s">
        <v>176</v>
      </c>
      <c r="J102" s="13">
        <f>AVERAGE(Cost_per_Storey)</f>
        <v>0.94235227063236282</v>
      </c>
      <c r="K102" s="13">
        <f>AVERAGE(Cost_per_Metre)</f>
        <v>0.20308917343268917</v>
      </c>
    </row>
    <row r="103" spans="1:11" x14ac:dyDescent="0.25">
      <c r="G103" s="9"/>
      <c r="H103" s="9"/>
      <c r="I103" s="7" t="s">
        <v>177</v>
      </c>
      <c r="J103" s="13">
        <f>MAX(Cost_per_Storey)</f>
        <v>3.3</v>
      </c>
      <c r="K103" s="13">
        <f>MAX(Cost_per_Metre)</f>
        <v>0.39574468085106385</v>
      </c>
    </row>
    <row r="104" spans="1:11" x14ac:dyDescent="0.25">
      <c r="G104" s="9"/>
      <c r="H104" s="9"/>
      <c r="I104" s="8" t="s">
        <v>178</v>
      </c>
      <c r="J104" s="13">
        <f>MIN(Cost_per_Storey)</f>
        <v>0.18333333333333332</v>
      </c>
      <c r="K104" s="13">
        <f>MIN(Cost_per_Metre)</f>
        <v>3.9603960396039604E-2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Building_type</vt:lpstr>
      <vt:lpstr>City</vt:lpstr>
      <vt:lpstr>Cost</vt:lpstr>
      <vt:lpstr>Cost_per_Metre</vt:lpstr>
      <vt:lpstr>Cost_per_Storey</vt:lpstr>
      <vt:lpstr>Country</vt:lpstr>
      <vt:lpstr>Decade</vt:lpstr>
      <vt:lpstr>Metres</vt:lpstr>
      <vt:lpstr>Storeys</vt:lpstr>
      <vt:lpstr>Year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Zaini</cp:lastModifiedBy>
  <dcterms:created xsi:type="dcterms:W3CDTF">2007-08-15T12:12:26Z</dcterms:created>
  <dcterms:modified xsi:type="dcterms:W3CDTF">2023-01-02T01:41:29Z</dcterms:modified>
</cp:coreProperties>
</file>