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ve/zendrahealth/excel-validator/src/test/resources/"/>
    </mc:Choice>
  </mc:AlternateContent>
  <xr:revisionPtr revIDLastSave="0" documentId="13_ncr:1_{B4CD8BAA-68C2-DC41-A37F-50327F990E46}" xr6:coauthVersionLast="47" xr6:coauthVersionMax="47" xr10:uidLastSave="{00000000-0000-0000-0000-000000000000}"/>
  <bookViews>
    <workbookView xWindow="3720" yWindow="900" windowWidth="32120" windowHeight="21100" xr2:uid="{00000000-000D-0000-FFFF-FFFF00000000}"/>
  </bookViews>
  <sheets>
    <sheet name="FMEA" sheetId="1" r:id="rId1"/>
    <sheet name="Accidents, Hazards &amp; Harms " sheetId="3" r:id="rId2"/>
    <sheet name="Scoring criteria" sheetId="2" r:id="rId3"/>
  </sheets>
  <definedNames>
    <definedName name="Accident">'Accidents, Hazards &amp; Harms '!$B$2:$B$142</definedName>
    <definedName name="Accidents">'Accidents, Hazards &amp; Harms '!$B$2:$B$171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BtTrxhGroma28NbKPImZ5+0BQWg=="/>
    </ext>
  </extLst>
</workbook>
</file>

<file path=xl/calcChain.xml><?xml version="1.0" encoding="utf-8"?>
<calcChain xmlns="http://schemas.openxmlformats.org/spreadsheetml/2006/main">
  <c r="P10" i="1" l="1" a="1"/>
  <c r="P10" i="1" s="1"/>
  <c r="I10" i="1"/>
  <c r="V11" i="1"/>
  <c r="V7" i="1"/>
  <c r="V6" i="1"/>
  <c r="V5" i="1"/>
  <c r="V4" i="1"/>
  <c r="V3" i="1"/>
  <c r="Y10" i="1" a="1"/>
  <c r="Y10" i="1" s="1"/>
  <c r="Y9" i="1" a="1"/>
  <c r="Y9" i="1" s="1"/>
  <c r="F2" i="1" l="1"/>
  <c r="V10" i="1"/>
  <c r="W10" i="1" s="1"/>
  <c r="X10" i="1"/>
  <c r="W7" i="1"/>
  <c r="Y7" i="1" s="1" a="1"/>
  <c r="Y7" i="1" s="1"/>
  <c r="X7" i="1"/>
  <c r="W6" i="1"/>
  <c r="Y6" i="1" s="1" a="1"/>
  <c r="Y6" i="1" s="1"/>
  <c r="X6" i="1"/>
  <c r="X5" i="1"/>
  <c r="W5" i="1"/>
  <c r="Y5" i="1" s="1" a="1"/>
  <c r="Y5" i="1" s="1"/>
  <c r="W3" i="1"/>
  <c r="F6" i="1" l="1"/>
  <c r="F10" i="1" l="1"/>
  <c r="G10" i="1" s="1"/>
  <c r="H10" i="1" s="1"/>
  <c r="F9" i="1"/>
  <c r="G9" i="1" s="1"/>
  <c r="H9" i="1" s="1"/>
  <c r="F8" i="1"/>
  <c r="G8" i="1" s="1"/>
  <c r="I8" i="1" s="1"/>
  <c r="O8" i="1" s="1"/>
  <c r="F7" i="1"/>
  <c r="G7" i="1" s="1"/>
  <c r="H7" i="1" s="1"/>
  <c r="G6" i="1"/>
  <c r="I6" i="1" s="1"/>
  <c r="O6" i="1" s="1"/>
  <c r="F5" i="1"/>
  <c r="G5" i="1" s="1"/>
  <c r="I5" i="1" s="1"/>
  <c r="O5" i="1" s="1"/>
  <c r="F4" i="1"/>
  <c r="G4" i="1" s="1"/>
  <c r="H4" i="1" s="1"/>
  <c r="F3" i="1"/>
  <c r="G3" i="1" s="1"/>
  <c r="H3" i="1" s="1"/>
  <c r="G2" i="1"/>
  <c r="I2" i="1" s="1"/>
  <c r="M3" i="1"/>
  <c r="N3" i="1" s="1"/>
  <c r="X3" i="1"/>
  <c r="Y3" i="1" a="1"/>
  <c r="Y3" i="1" s="1"/>
  <c r="M10" i="1"/>
  <c r="M9" i="1"/>
  <c r="M8" i="1"/>
  <c r="M7" i="1"/>
  <c r="M6" i="1"/>
  <c r="M5" i="1"/>
  <c r="M4" i="1"/>
  <c r="M2" i="1"/>
  <c r="I9" i="1" l="1"/>
  <c r="O9" i="1" s="1"/>
  <c r="H8" i="1"/>
  <c r="I4" i="1"/>
  <c r="O4" i="1" s="1"/>
  <c r="H5" i="1"/>
  <c r="H6" i="1"/>
  <c r="H2" i="1"/>
  <c r="O10" i="1"/>
  <c r="I7" i="1"/>
  <c r="O7" i="1" s="1"/>
  <c r="I3" i="1"/>
  <c r="O3" i="1" s="1"/>
  <c r="N7" i="1"/>
  <c r="N6" i="1"/>
  <c r="P6" i="1" s="1" a="1"/>
  <c r="P6" i="1" s="1"/>
  <c r="N10" i="1"/>
  <c r="X9" i="1"/>
  <c r="V9" i="1"/>
  <c r="W9" i="1" s="1"/>
  <c r="N9" i="1"/>
  <c r="X8" i="1"/>
  <c r="V8" i="1"/>
  <c r="W8" i="1" s="1"/>
  <c r="Y8" i="1" s="1" a="1"/>
  <c r="Y8" i="1" s="1"/>
  <c r="N8" i="1"/>
  <c r="P8" i="1" s="1" a="1"/>
  <c r="P8" i="1" s="1"/>
  <c r="N5" i="1"/>
  <c r="P5" i="1" s="1" a="1"/>
  <c r="P5" i="1" s="1"/>
  <c r="X4" i="1"/>
  <c r="W4" i="1"/>
  <c r="Y4" i="1" s="1" a="1"/>
  <c r="Y4" i="1" s="1"/>
  <c r="N4" i="1"/>
  <c r="X2" i="1"/>
  <c r="V2" i="1"/>
  <c r="W2" i="1" s="1"/>
  <c r="Y2" i="1" s="1" a="1"/>
  <c r="Y2" i="1" s="1"/>
  <c r="O2" i="1"/>
  <c r="N2" i="1"/>
  <c r="P2" i="1" s="1" a="1"/>
  <c r="P2" i="1" s="1"/>
  <c r="P9" i="1" l="1" a="1"/>
  <c r="P9" i="1" s="1"/>
  <c r="P4" i="1" a="1"/>
  <c r="P4" i="1" s="1"/>
  <c r="P7" i="1" a="1"/>
  <c r="P7" i="1" s="1"/>
  <c r="P3" i="1" a="1"/>
  <c r="P3" i="1" s="1"/>
</calcChain>
</file>

<file path=xl/sharedStrings.xml><?xml version="1.0" encoding="utf-8"?>
<sst xmlns="http://schemas.openxmlformats.org/spreadsheetml/2006/main" count="208" uniqueCount="140">
  <si>
    <t>Item</t>
  </si>
  <si>
    <t>ID</t>
  </si>
  <si>
    <t>Function</t>
  </si>
  <si>
    <t>Failure Mode</t>
  </si>
  <si>
    <t>Severity</t>
  </si>
  <si>
    <t>Occurrence</t>
  </si>
  <si>
    <t>Existing Design Controls</t>
  </si>
  <si>
    <t>Detection</t>
  </si>
  <si>
    <t>Occ * Det</t>
  </si>
  <si>
    <t>Class</t>
  </si>
  <si>
    <t>RPN</t>
  </si>
  <si>
    <t>RPN Class</t>
  </si>
  <si>
    <t>Recommended Actions</t>
  </si>
  <si>
    <t>Actions Taken</t>
  </si>
  <si>
    <t>SFMEA-DIST-1.0</t>
  </si>
  <si>
    <t>Invalid data input</t>
  </si>
  <si>
    <t>None</t>
  </si>
  <si>
    <t>SFMEA-DIST-1.5</t>
  </si>
  <si>
    <t>Lost data</t>
  </si>
  <si>
    <t>Error in sending order email to Distributor</t>
  </si>
  <si>
    <t>SFMEA-DIST-1.6</t>
  </si>
  <si>
    <t>Distributor not recieving emails</t>
  </si>
  <si>
    <t>SFMEA-DIST-1.7</t>
  </si>
  <si>
    <t>Distributor not processing emails</t>
  </si>
  <si>
    <t>SFMEA-DIST-1.8</t>
  </si>
  <si>
    <t>Data inaccessible</t>
  </si>
  <si>
    <t>Orders database has been corrupted.</t>
  </si>
  <si>
    <t>Wrong data output</t>
  </si>
  <si>
    <t>Incorrect product set-up</t>
  </si>
  <si>
    <t>SFMEA-DIST-1.9</t>
  </si>
  <si>
    <t>SFMEA-DIST-1.10</t>
  </si>
  <si>
    <t>SFMEA-DIST-1.11</t>
  </si>
  <si>
    <t>Data accessible outside scope of contract</t>
  </si>
  <si>
    <t>Probability of Occurrence</t>
  </si>
  <si>
    <t>Description</t>
  </si>
  <si>
    <t>Score</t>
  </si>
  <si>
    <t>Occurrence x Detection</t>
  </si>
  <si>
    <t>Frequent</t>
  </si>
  <si>
    <t>Occurring often or repeatedly</t>
  </si>
  <si>
    <t>Probable</t>
  </si>
  <si>
    <t>Reasonably likely to occur</t>
  </si>
  <si>
    <t>1 - 7</t>
  </si>
  <si>
    <t>A</t>
  </si>
  <si>
    <t>B</t>
  </si>
  <si>
    <t>Occasional</t>
  </si>
  <si>
    <t>Irregular occurrence, infrequent</t>
  </si>
  <si>
    <t>8 - 15</t>
  </si>
  <si>
    <t>C</t>
  </si>
  <si>
    <t>Remote</t>
  </si>
  <si>
    <t>Not likely to occur</t>
  </si>
  <si>
    <t>16 – 25</t>
  </si>
  <si>
    <t>Improbable</t>
  </si>
  <si>
    <t>Unlikely to ever occur</t>
  </si>
  <si>
    <t>Risk Reduction Activities</t>
  </si>
  <si>
    <t>Required</t>
  </si>
  <si>
    <t>Catastrophic</t>
  </si>
  <si>
    <t>Results in patient death</t>
  </si>
  <si>
    <t>Recommended</t>
  </si>
  <si>
    <t>Critical</t>
  </si>
  <si>
    <t>Results in permanent impairment or life threatening injury</t>
  </si>
  <si>
    <t>Not Required</t>
  </si>
  <si>
    <t>Serious</t>
  </si>
  <si>
    <t>Results in injury or impairment requiring professional medical intervention</t>
  </si>
  <si>
    <t>Minor</t>
  </si>
  <si>
    <t>Low risk failure not expected to contribute to an injury</t>
  </si>
  <si>
    <t>Negligible</t>
  </si>
  <si>
    <t>Insignificant failure not serious enough to contribute to an injury</t>
  </si>
  <si>
    <t>Probability of Detection</t>
  </si>
  <si>
    <t>Absolute Uncertainty</t>
  </si>
  <si>
    <t>Absolutely uncertainly be able to detect</t>
  </si>
  <si>
    <t>Low</t>
  </si>
  <si>
    <t>Low likelihood of detecting</t>
  </si>
  <si>
    <t>Moderate</t>
  </si>
  <si>
    <t>Moderate likelihood of detecting</t>
  </si>
  <si>
    <t>High</t>
  </si>
  <si>
    <t>Highly likelihood of detecting</t>
  </si>
  <si>
    <t>Almost certain</t>
  </si>
  <si>
    <t>Almost certain to detect</t>
  </si>
  <si>
    <t>Distribution Module</t>
  </si>
  <si>
    <t>SFMEA-DIST-1.12</t>
  </si>
  <si>
    <t>Hazard</t>
  </si>
  <si>
    <t>Harm</t>
  </si>
  <si>
    <t>HARM_ID</t>
  </si>
  <si>
    <t>HARM</t>
  </si>
  <si>
    <t>SEVERITY</t>
  </si>
  <si>
    <t>Accident</t>
  </si>
  <si>
    <t>Reason</t>
  </si>
  <si>
    <t>No risk to customer</t>
  </si>
  <si>
    <t>Distributor fails to adequately process the orders, for example, Distributor processes the orders in another account</t>
  </si>
  <si>
    <t>ACC_ID</t>
  </si>
  <si>
    <t>Potential Failure Cause (Accident)</t>
  </si>
  <si>
    <t>Invalid data mapping in order file causes the test kit to be sent out to the wrong customer</t>
  </si>
  <si>
    <t>Distributor processes the order file under a different client account</t>
  </si>
  <si>
    <t>Invalid data in Order Dispatch CSV file that causes an processing error for eWellness</t>
  </si>
  <si>
    <t>ACC.1</t>
  </si>
  <si>
    <t>ACC.2</t>
  </si>
  <si>
    <t>ACC.3</t>
  </si>
  <si>
    <t>ACC.4</t>
  </si>
  <si>
    <t>ACC.5</t>
  </si>
  <si>
    <t>ACC.6</t>
  </si>
  <si>
    <t>ACC.7</t>
  </si>
  <si>
    <t>ACC.8</t>
  </si>
  <si>
    <t>ACC.9</t>
  </si>
  <si>
    <t>ACC.10</t>
  </si>
  <si>
    <t>ACC.11</t>
  </si>
  <si>
    <t>ACC.12</t>
  </si>
  <si>
    <t>Hazard ID</t>
  </si>
  <si>
    <t>Hazard Description</t>
  </si>
  <si>
    <t>Id</t>
  </si>
  <si>
    <t xml:space="preserve">Hazard_1 </t>
  </si>
  <si>
    <t>Hazard_2</t>
  </si>
  <si>
    <t>Hazard_3</t>
  </si>
  <si>
    <t>Hazard_4</t>
  </si>
  <si>
    <t>HAZ02</t>
  </si>
  <si>
    <t>HAZ10</t>
  </si>
  <si>
    <t>HAZ03</t>
  </si>
  <si>
    <t>HAZ08</t>
  </si>
  <si>
    <t>Personal Data Breach
Psychological harm
Identity theft, Exploitation: Ransom or Targeting</t>
  </si>
  <si>
    <t>Evidence of Test Case 127-4-001,127-4-002,127-4-003,127-4-004 being executed ref  127-VRD-004-Take_a_Test</t>
  </si>
  <si>
    <t>Evidence of Test Case 127-4-003,127-4-004 being executed ref  127-VRD-004-Take_a_Test</t>
  </si>
  <si>
    <t>Evidence of Test Case 127-4-017 being executed ref  127-VRD-004-Take_a_Test</t>
  </si>
  <si>
    <t>Evidence of Test Case 127-5-001 ref 127-VRD-005-Installation_Servicing_Availability</t>
  </si>
  <si>
    <t xml:space="preserve">Evidence of Test Case 127-4-018 ref 127-VRD-004-Take_a_Test </t>
  </si>
  <si>
    <t>Evidence of Test Case 127-4-002 being executed ref  127-VRD-004-Take_a_Test</t>
  </si>
  <si>
    <t xml:space="preserve">TICKET-207 - Implement daily database backup
</t>
  </si>
  <si>
    <t>TICKET-208 - Implement test kits orders such that the Order No associated with test kit is unique and customer details are tied exactly to the order number</t>
  </si>
  <si>
    <t>TICKET-54 - The Admin Portal shall provide an overview of orders for triage purposes</t>
  </si>
  <si>
    <t>A corrupt laboratory test result is published to a User on the Platform.</t>
  </si>
  <si>
    <t>Distribution email account has been compromised</t>
  </si>
  <si>
    <t>Nefarious user emails a false order file</t>
  </si>
  <si>
    <t>Invalid data in Order file that causes an processing error for Distributors</t>
  </si>
  <si>
    <t>TICKET-314 Admin Portal shall provide a report on order sent report to the distributor</t>
  </si>
  <si>
    <t xml:space="preserve">TICKET-126 -  platform send orders with auditor cc'ed in the email correspondence. </t>
  </si>
  <si>
    <t>TICKET-15 -Document installation and maintenance instructions of  API, which outlines product-set up on Platform</t>
  </si>
  <si>
    <t>Error</t>
  </si>
  <si>
    <t>Populates a file containing order details and emails the orders to  Distribution Team</t>
  </si>
  <si>
    <t>A delay in the receiving result status, leading to delay in communication of outcome</t>
  </si>
  <si>
    <t xml:space="preserve">Alternative standards of care are provided. </t>
  </si>
  <si>
    <t>User is delayed in receiving  risk outcome, which delays treatment advice and timeline.</t>
  </si>
  <si>
    <t>User(s) suffers psychological harm 
User is incorrectly advised of possible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</si>
</sst>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000000"/>
      <name val="Trebuchet MS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10"/>
      <color rgb="FF000000"/>
      <name val="Montserrat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16" fontId="1" fillId="0" borderId="6" xfId="0" quotePrefix="1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7" fontId="1" fillId="0" borderId="6" xfId="0" quotePrefix="1" applyNumberFormat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1" fillId="2" borderId="11" xfId="0" applyFont="1" applyFill="1" applyBorder="1" applyAlignment="1">
      <alignment vertical="top" wrapText="1"/>
    </xf>
    <xf numFmtId="0" fontId="11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4" fillId="0" borderId="11" xfId="0" applyFont="1" applyBorder="1"/>
    <xf numFmtId="0" fontId="14" fillId="0" borderId="0" xfId="0" applyFont="1"/>
    <xf numFmtId="0" fontId="15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wrapText="1"/>
    </xf>
    <xf numFmtId="0" fontId="0" fillId="0" borderId="14" xfId="0" applyBorder="1"/>
    <xf numFmtId="0" fontId="14" fillId="0" borderId="14" xfId="0" applyFont="1" applyBorder="1"/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3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11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8" fillId="0" borderId="11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6" xfId="0" applyFont="1" applyBorder="1" applyAlignment="1">
      <alignment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2" fillId="0" borderId="11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2" xfId="0" applyFont="1" applyBorder="1"/>
  </cellXfs>
  <cellStyles count="1">
    <cellStyle name="Normal" xfId="0" builtinId="0"/>
  </cellStyles>
  <dxfs count="3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20FA-C9C9-6E4A-B752-2ACB3A569811}" name="Table2" displayName="Table2" ref="G1:I36" totalsRowShown="0">
  <autoFilter ref="G1:I36" xr:uid="{4E46F945-AC8F-324D-B089-E90945B22A28}"/>
  <tableColumns count="3">
    <tableColumn id="1" xr3:uid="{9B7A6F7B-E4D4-094B-99E9-D67D35EB97DB}" name="Id"/>
    <tableColumn id="2" xr3:uid="{5CF0BA53-9BEE-EA44-B0B2-C130C9917D56}" name="Hazard"/>
    <tableColumn id="3" xr3:uid="{44970C55-07A6-814E-86E5-04F22BDC3386}" name="Har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4DE04-2BC5-8B40-88D9-12D49FDA6D57}" name="Table3" displayName="Table3" ref="K1:N34" totalsRowShown="0">
  <autoFilter ref="K1:N34" xr:uid="{FCEF3F47-0CE1-2049-813C-DD7AE4304493}"/>
  <tableColumns count="4">
    <tableColumn id="1" xr3:uid="{82645450-AAAA-874D-91BB-E68B971D4925}" name="HARM_ID"/>
    <tableColumn id="2" xr3:uid="{D02A3F85-0008-5849-9FC2-073BFE4C3F00}" name="HARM"/>
    <tableColumn id="3" xr3:uid="{C30D9169-DAED-244C-8FA2-B1313D2BBAB3}" name="SEVERITY"/>
    <tableColumn id="4" xr3:uid="{A50F24FD-3C71-0748-A072-C4B6CEAB206B}" name="Reaso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4AF52-21AE-4C49-A151-AF2D2DCBE6D3}" name="Table4" displayName="Table4" ref="A1:F188" totalsRowShown="0" headerRowDxfId="7" dataDxfId="6">
  <autoFilter ref="A1:F188" xr:uid="{5D10D488-EF90-FC4B-B037-BFF6410D08A5}"/>
  <tableColumns count="6">
    <tableColumn id="1" xr3:uid="{5C7DA0C2-452C-C141-AA89-17784EC920C9}" name="ACC_ID" dataDxfId="5"/>
    <tableColumn id="2" xr3:uid="{92B30A5C-354C-B345-86F1-C6F690C5B22A}" name="Accident" dataDxfId="4"/>
    <tableColumn id="3" xr3:uid="{72744BC8-79AC-BE4C-BEAE-8924BD9F4FC1}" name="Hazard_1 " dataDxfId="3"/>
    <tableColumn id="4" xr3:uid="{0A3DBF64-99AA-4D42-9C71-133F3FC66E8B}" name="Hazard_2" dataDxfId="2"/>
    <tableColumn id="5" xr3:uid="{3152972D-21D8-7D48-B0E2-087C08E8B9BB}" name="Hazard_3" dataDxfId="1"/>
    <tableColumn id="6" xr3:uid="{0923D919-3DEE-F547-949D-D2E1333A3FFF}" name="Hazard_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1"/>
  <sheetViews>
    <sheetView showGridLines="0" tabSelected="1" topLeftCell="G1" zoomScale="135" zoomScaleNormal="135" workbookViewId="0">
      <selection activeCell="P10" sqref="P10"/>
    </sheetView>
  </sheetViews>
  <sheetFormatPr baseColWidth="10" defaultColWidth="12.6640625" defaultRowHeight="15" x14ac:dyDescent="0.2"/>
  <cols>
    <col min="1" max="1" width="18.1640625" style="24" customWidth="1"/>
    <col min="2" max="2" width="13.1640625" style="24" customWidth="1"/>
    <col min="3" max="3" width="27.33203125" style="24" customWidth="1"/>
    <col min="4" max="4" width="23.5" style="24" customWidth="1"/>
    <col min="5" max="5" width="75.33203125" style="24" customWidth="1"/>
    <col min="6" max="6" width="15.1640625" style="24" customWidth="1"/>
    <col min="7" max="8" width="31" style="24" customWidth="1"/>
    <col min="9" max="9" width="11.83203125" style="24" customWidth="1"/>
    <col min="10" max="10" width="11.1640625" style="24" customWidth="1"/>
    <col min="11" max="11" width="27.33203125" style="24" customWidth="1"/>
    <col min="12" max="12" width="11.5" style="24" customWidth="1"/>
    <col min="13" max="13" width="12.83203125" style="24" customWidth="1"/>
    <col min="14" max="14" width="0.1640625" style="24" customWidth="1"/>
    <col min="15" max="15" width="13.83203125" style="24" customWidth="1"/>
    <col min="16" max="16" width="5.5" style="24" customWidth="1"/>
    <col min="17" max="17" width="32.6640625" style="24" customWidth="1"/>
    <col min="18" max="18" width="33.83203125" style="24" customWidth="1"/>
    <col min="19" max="19" width="14.1640625" style="24" customWidth="1"/>
    <col min="20" max="20" width="13.1640625" style="24" customWidth="1"/>
    <col min="21" max="21" width="11.5" style="24" customWidth="1"/>
    <col min="22" max="22" width="0.1640625" style="24" customWidth="1"/>
    <col min="23" max="23" width="9.1640625" style="24" customWidth="1"/>
    <col min="24" max="24" width="15.1640625" style="24" customWidth="1"/>
    <col min="25" max="25" width="8.1640625" style="24" customWidth="1"/>
    <col min="26" max="16384" width="12.6640625" style="24"/>
  </cols>
  <sheetData>
    <row r="1" spans="1:25" ht="33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90</v>
      </c>
      <c r="F1" s="28" t="s">
        <v>106</v>
      </c>
      <c r="G1" s="28" t="s">
        <v>107</v>
      </c>
      <c r="H1" s="28" t="s">
        <v>81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  <c r="N1" s="29" t="s">
        <v>9</v>
      </c>
      <c r="O1" s="28" t="s">
        <v>10</v>
      </c>
      <c r="P1" s="28" t="s">
        <v>11</v>
      </c>
      <c r="Q1" s="28" t="s">
        <v>12</v>
      </c>
      <c r="R1" s="28" t="s">
        <v>13</v>
      </c>
      <c r="S1" s="28" t="s">
        <v>4</v>
      </c>
      <c r="T1" s="28" t="s">
        <v>5</v>
      </c>
      <c r="U1" s="28" t="s">
        <v>7</v>
      </c>
      <c r="V1" s="29" t="s">
        <v>8</v>
      </c>
      <c r="W1" s="28" t="s">
        <v>9</v>
      </c>
      <c r="X1" s="28" t="s">
        <v>10</v>
      </c>
      <c r="Y1" s="28" t="s">
        <v>11</v>
      </c>
    </row>
    <row r="2" spans="1:25" ht="32" customHeight="1" x14ac:dyDescent="0.2">
      <c r="A2" s="66" t="s">
        <v>78</v>
      </c>
      <c r="B2" s="30" t="s">
        <v>14</v>
      </c>
      <c r="C2" s="66" t="s">
        <v>135</v>
      </c>
      <c r="D2" s="30" t="s">
        <v>15</v>
      </c>
      <c r="E2" s="26" t="s">
        <v>130</v>
      </c>
      <c r="F2" s="27" t="str">
        <f>VLOOKUP(E2,'Accidents, Hazards &amp; Harms '!$B$2:$C$120,2,FALSE)</f>
        <v>HAZ03</v>
      </c>
      <c r="G2" s="27" t="str">
        <f>VLOOKUP(F2,'Accidents, Hazards &amp; Harms '!$G$2:$H$83,2,FALSE)</f>
        <v>A delay in the receiving result status, leading to delay in communication of outcome</v>
      </c>
      <c r="H2" s="27" t="str">
        <f>VLOOKUP(VLOOKUP($G2,'Accidents, Hazards &amp; Harms '!$H$2:$I$166,2,FALSE),'Accidents, Hazards &amp; Harms '!$K$2:$M$135,2,FALSE)</f>
        <v>User is delayed in receiving  risk outcome, which delays treatment advice and timeline.</v>
      </c>
      <c r="I2" s="27">
        <f>VLOOKUP(VLOOKUP($G2,'Accidents, Hazards &amp; Harms '!$H$2:$I$166,2,FALSE),'Accidents, Hazards &amp; Harms '!$K$2:$M$135,3,FALSE)</f>
        <v>2</v>
      </c>
      <c r="J2" s="30">
        <v>2</v>
      </c>
      <c r="K2" s="31" t="s">
        <v>16</v>
      </c>
      <c r="L2" s="30">
        <v>4</v>
      </c>
      <c r="M2" s="32">
        <f t="shared" ref="M2:M10" si="0">J2*L2</f>
        <v>8</v>
      </c>
      <c r="N2" s="32">
        <f t="shared" ref="N2:N7" si="1">IF(M2&lt;16, IF(M2&lt;8, 1, 2), 3)</f>
        <v>2</v>
      </c>
      <c r="O2" s="32">
        <f t="shared" ref="O2:O10" si="2">I2*J2*L2</f>
        <v>16</v>
      </c>
      <c r="P2" s="33" t="str">
        <f t="array" ref="P2">INDEX('Scoring criteria'!$H$4:$L$6, MATCH(FMEA!N2, 'Scoring criteria'!$F$4:$F$6, 0), MATCH(FMEA!I2, 'Scoring criteria'!$H$3:$L$3, 0))</f>
        <v>B</v>
      </c>
      <c r="Q2" s="31" t="s">
        <v>131</v>
      </c>
      <c r="R2" s="27" t="s">
        <v>118</v>
      </c>
      <c r="S2" s="34">
        <v>2</v>
      </c>
      <c r="T2" s="34">
        <v>2</v>
      </c>
      <c r="U2" s="34">
        <v>2</v>
      </c>
      <c r="V2" s="32">
        <f>T2*U2</f>
        <v>4</v>
      </c>
      <c r="W2" s="32">
        <f t="shared" ref="W2:W7" si="3">IF(V2&lt;16, IF(V2&lt;8, 1, 2), 3)</f>
        <v>1</v>
      </c>
      <c r="X2" s="32">
        <f>S2*T2*U2</f>
        <v>8</v>
      </c>
      <c r="Y2" s="33" t="str">
        <f t="array" ref="Y2">INDEX('Scoring criteria'!$H$4:$L$6, MATCH(FMEA!W2, 'Scoring criteria'!$F$4:$F$6, 0), MATCH(FMEA!S2, 'Scoring criteria'!$H$3:$L$3, 0))</f>
        <v>A</v>
      </c>
    </row>
    <row r="3" spans="1:25" ht="48" x14ac:dyDescent="0.2">
      <c r="A3" s="66"/>
      <c r="B3" s="30" t="s">
        <v>17</v>
      </c>
      <c r="C3" s="68"/>
      <c r="D3" s="66" t="s">
        <v>18</v>
      </c>
      <c r="E3" s="26" t="s">
        <v>19</v>
      </c>
      <c r="F3" s="27" t="str">
        <f>VLOOKUP(E3,'Accidents, Hazards &amp; Harms '!$B$2:$C$120,2,FALSE)</f>
        <v>HAZ03</v>
      </c>
      <c r="G3" s="27" t="str">
        <f>VLOOKUP(F3,'Accidents, Hazards &amp; Harms '!$G$2:$H$83,2,FALSE)</f>
        <v>A delay in the receiving result status, leading to delay in communication of outcome</v>
      </c>
      <c r="H3" s="27" t="str">
        <f>VLOOKUP(VLOOKUP($G3,'Accidents, Hazards &amp; Harms '!$H$2:$I$166,2,FALSE),'Accidents, Hazards &amp; Harms '!$K$2:$M$135,2,FALSE)</f>
        <v>User is delayed in receiving  risk outcome, which delays treatment advice and timeline.</v>
      </c>
      <c r="I3" s="27">
        <f>VLOOKUP(VLOOKUP($G3,'Accidents, Hazards &amp; Harms '!$H$2:$I$166,2,FALSE),'Accidents, Hazards &amp; Harms '!$K$2:$M$135,3,FALSE)</f>
        <v>2</v>
      </c>
      <c r="J3" s="30">
        <v>2</v>
      </c>
      <c r="K3" s="35" t="s">
        <v>16</v>
      </c>
      <c r="L3" s="30">
        <v>4</v>
      </c>
      <c r="M3" s="32">
        <f t="shared" si="0"/>
        <v>8</v>
      </c>
      <c r="N3" s="32">
        <f t="shared" si="1"/>
        <v>2</v>
      </c>
      <c r="O3" s="32">
        <f t="shared" si="2"/>
        <v>16</v>
      </c>
      <c r="P3" s="33" t="str">
        <f t="array" ref="P3">INDEX('Scoring criteria'!$H$4:$L$6, MATCH(FMEA!N3, 'Scoring criteria'!$F$4:$F$6, 0), MATCH(FMEA!I3, 'Scoring criteria'!$H$3:$L$3, 0))</f>
        <v>B</v>
      </c>
      <c r="Q3" s="67" t="s">
        <v>132</v>
      </c>
      <c r="R3" s="63" t="s">
        <v>119</v>
      </c>
      <c r="S3" s="32">
        <v>2</v>
      </c>
      <c r="T3" s="32">
        <v>2</v>
      </c>
      <c r="U3" s="32">
        <v>2</v>
      </c>
      <c r="V3" s="32">
        <f>T3*U3</f>
        <v>4</v>
      </c>
      <c r="W3" s="32">
        <f t="shared" si="3"/>
        <v>1</v>
      </c>
      <c r="X3" s="32">
        <f t="shared" ref="X3:X7" si="4">S3*T3*U3</f>
        <v>8</v>
      </c>
      <c r="Y3" s="33" t="str">
        <f t="array" ref="Y3">INDEX('Scoring criteria'!$H$4:$L$6, MATCH(FMEA!W3, 'Scoring criteria'!$F$4:$F$6, 0), MATCH(FMEA!S3, 'Scoring criteria'!$H$3:$L$3, 0))</f>
        <v>A</v>
      </c>
    </row>
    <row r="4" spans="1:25" ht="47" customHeight="1" x14ac:dyDescent="0.2">
      <c r="A4" s="66"/>
      <c r="B4" s="30" t="s">
        <v>20</v>
      </c>
      <c r="C4" s="68"/>
      <c r="D4" s="68"/>
      <c r="E4" s="26" t="s">
        <v>21</v>
      </c>
      <c r="F4" s="27" t="str">
        <f>VLOOKUP(E4,'Accidents, Hazards &amp; Harms '!$B$2:$C$120,2,FALSE)</f>
        <v>HAZ03</v>
      </c>
      <c r="G4" s="27" t="str">
        <f>VLOOKUP(F4,'Accidents, Hazards &amp; Harms '!$G$2:$H$83,2,FALSE)</f>
        <v>A delay in the receiving result status, leading to delay in communication of outcome</v>
      </c>
      <c r="H4" s="27" t="str">
        <f>VLOOKUP(VLOOKUP($G4,'Accidents, Hazards &amp; Harms '!$H$2:$I$166,2,FALSE),'Accidents, Hazards &amp; Harms '!$K$2:$M$135,2,FALSE)</f>
        <v>User is delayed in receiving  risk outcome, which delays treatment advice and timeline.</v>
      </c>
      <c r="I4" s="27">
        <f>VLOOKUP(VLOOKUP($G4,'Accidents, Hazards &amp; Harms '!$H$2:$I$166,2,FALSE),'Accidents, Hazards &amp; Harms '!$K$2:$M$135,3,FALSE)</f>
        <v>2</v>
      </c>
      <c r="J4" s="30">
        <v>2</v>
      </c>
      <c r="K4" s="27" t="s">
        <v>16</v>
      </c>
      <c r="L4" s="30">
        <v>4</v>
      </c>
      <c r="M4" s="32">
        <f t="shared" si="0"/>
        <v>8</v>
      </c>
      <c r="N4" s="32">
        <f t="shared" si="1"/>
        <v>2</v>
      </c>
      <c r="O4" s="32">
        <f t="shared" si="2"/>
        <v>16</v>
      </c>
      <c r="P4" s="33" t="str">
        <f t="array" ref="P4">INDEX('Scoring criteria'!$H$4:$L$6, MATCH(FMEA!N4, 'Scoring criteria'!$F$4:$F$6, 0), MATCH(FMEA!I4, 'Scoring criteria'!$H$3:$L$3, 0))</f>
        <v>B</v>
      </c>
      <c r="Q4" s="68"/>
      <c r="R4" s="64"/>
      <c r="S4" s="32">
        <v>2</v>
      </c>
      <c r="T4" s="32">
        <v>2</v>
      </c>
      <c r="U4" s="32">
        <v>2</v>
      </c>
      <c r="V4" s="32">
        <f>T4*U4</f>
        <v>4</v>
      </c>
      <c r="W4" s="32">
        <f t="shared" si="3"/>
        <v>1</v>
      </c>
      <c r="X4" s="32">
        <f t="shared" si="4"/>
        <v>8</v>
      </c>
      <c r="Y4" s="33" t="str">
        <f t="array" ref="Y4">INDEX('Scoring criteria'!$H$4:$L$6, MATCH(FMEA!W4, 'Scoring criteria'!$F$4:$F$6, 0), MATCH(FMEA!S4, 'Scoring criteria'!$H$3:$L$3, 0))</f>
        <v>A</v>
      </c>
    </row>
    <row r="5" spans="1:25" ht="33" customHeight="1" x14ac:dyDescent="0.2">
      <c r="A5" s="66"/>
      <c r="B5" s="30" t="s">
        <v>22</v>
      </c>
      <c r="C5" s="68"/>
      <c r="D5" s="68"/>
      <c r="E5" s="26" t="s">
        <v>23</v>
      </c>
      <c r="F5" s="27" t="str">
        <f>VLOOKUP(E5,'Accidents, Hazards &amp; Harms '!$B$2:$C$120,2,FALSE)</f>
        <v>HAZ03</v>
      </c>
      <c r="G5" s="27" t="str">
        <f>VLOOKUP(F5,'Accidents, Hazards &amp; Harms '!$G$2:$H$83,2,FALSE)</f>
        <v>A delay in the receiving result status, leading to delay in communication of outcome</v>
      </c>
      <c r="H5" s="27" t="str">
        <f>VLOOKUP(VLOOKUP($G5,'Accidents, Hazards &amp; Harms '!$H$2:$I$166,2,FALSE),'Accidents, Hazards &amp; Harms '!$K$2:$M$135,2,FALSE)</f>
        <v>User is delayed in receiving  risk outcome, which delays treatment advice and timeline.</v>
      </c>
      <c r="I5" s="27">
        <f>VLOOKUP(VLOOKUP($G5,'Accidents, Hazards &amp; Harms '!$H$2:$I$166,2,FALSE),'Accidents, Hazards &amp; Harms '!$K$2:$M$135,3,FALSE)</f>
        <v>2</v>
      </c>
      <c r="J5" s="30">
        <v>3</v>
      </c>
      <c r="K5" s="27" t="s">
        <v>16</v>
      </c>
      <c r="L5" s="30">
        <v>4</v>
      </c>
      <c r="M5" s="32">
        <f t="shared" si="0"/>
        <v>12</v>
      </c>
      <c r="N5" s="32">
        <f t="shared" si="1"/>
        <v>2</v>
      </c>
      <c r="O5" s="32">
        <f t="shared" si="2"/>
        <v>24</v>
      </c>
      <c r="P5" s="33" t="str">
        <f t="array" ref="P5">INDEX('Scoring criteria'!$H$4:$L$6, MATCH(FMEA!N5, 'Scoring criteria'!$F$4:$F$6, 0), MATCH(FMEA!I5, 'Scoring criteria'!$H$3:$L$3, 0))</f>
        <v>B</v>
      </c>
      <c r="Q5" s="68"/>
      <c r="R5" s="65"/>
      <c r="S5" s="32">
        <v>2</v>
      </c>
      <c r="T5" s="32">
        <v>2</v>
      </c>
      <c r="U5" s="32">
        <v>2</v>
      </c>
      <c r="V5" s="32">
        <f>T5*U5</f>
        <v>4</v>
      </c>
      <c r="W5" s="32">
        <f t="shared" si="3"/>
        <v>1</v>
      </c>
      <c r="X5" s="32">
        <f t="shared" si="4"/>
        <v>8</v>
      </c>
      <c r="Y5" s="33" t="str">
        <f t="array" ref="Y5">INDEX('Scoring criteria'!$H$4:$L$6, MATCH(FMEA!W5, 'Scoring criteria'!$F$4:$F$6, 0), MATCH(FMEA!S5, 'Scoring criteria'!$H$3:$L$3, 0))</f>
        <v>A</v>
      </c>
    </row>
    <row r="6" spans="1:25" ht="29" customHeight="1" x14ac:dyDescent="0.2">
      <c r="A6" s="66"/>
      <c r="B6" s="30" t="s">
        <v>24</v>
      </c>
      <c r="C6" s="68"/>
      <c r="D6" s="30" t="s">
        <v>25</v>
      </c>
      <c r="E6" s="26" t="s">
        <v>26</v>
      </c>
      <c r="F6" s="27" t="str">
        <f>VLOOKUP(E6,'Accidents, Hazards &amp; Harms '!$B$2:$C$120,2,FALSE)</f>
        <v>HAZ03</v>
      </c>
      <c r="G6" s="27" t="str">
        <f>VLOOKUP(F6,'Accidents, Hazards &amp; Harms '!$G$2:$H$83,2,FALSE)</f>
        <v>A delay in the receiving result status, leading to delay in communication of outcome</v>
      </c>
      <c r="H6" s="27" t="str">
        <f>VLOOKUP(VLOOKUP($G6,'Accidents, Hazards &amp; Harms '!$H$2:$I$166,2,FALSE),'Accidents, Hazards &amp; Harms '!$K$2:$M$135,2,FALSE)</f>
        <v>User is delayed in receiving  risk outcome, which delays treatment advice and timeline.</v>
      </c>
      <c r="I6" s="27">
        <f>VLOOKUP(VLOOKUP($G6,'Accidents, Hazards &amp; Harms '!$H$2:$I$166,2,FALSE),'Accidents, Hazards &amp; Harms '!$K$2:$M$135,3,FALSE)</f>
        <v>2</v>
      </c>
      <c r="J6" s="30">
        <v>1</v>
      </c>
      <c r="K6" s="24" t="s">
        <v>16</v>
      </c>
      <c r="L6" s="30">
        <v>1</v>
      </c>
      <c r="M6" s="32">
        <f t="shared" si="0"/>
        <v>1</v>
      </c>
      <c r="N6" s="32">
        <f t="shared" si="1"/>
        <v>1</v>
      </c>
      <c r="O6" s="32">
        <f t="shared" si="2"/>
        <v>2</v>
      </c>
      <c r="P6" s="33" t="str">
        <f t="array" ref="P6">INDEX('Scoring criteria'!$H$4:$L$6, MATCH(FMEA!N6, 'Scoring criteria'!$F$4:$F$6, 0), MATCH(FMEA!I6, 'Scoring criteria'!$H$3:$L$3, 0))</f>
        <v>A</v>
      </c>
      <c r="Q6" s="35" t="s">
        <v>124</v>
      </c>
      <c r="R6" s="27" t="s">
        <v>120</v>
      </c>
      <c r="S6" s="32">
        <v>2</v>
      </c>
      <c r="T6" s="32">
        <v>1</v>
      </c>
      <c r="U6" s="32">
        <v>1</v>
      </c>
      <c r="V6" s="32">
        <f>T6*U6</f>
        <v>1</v>
      </c>
      <c r="W6" s="32">
        <f t="shared" si="3"/>
        <v>1</v>
      </c>
      <c r="X6" s="32">
        <f t="shared" si="4"/>
        <v>2</v>
      </c>
      <c r="Y6" s="33" t="str">
        <f t="array" ref="Y6">INDEX('Scoring criteria'!$H$4:$L$6, MATCH(FMEA!W6, 'Scoring criteria'!$F$4:$F$6, 0), MATCH(FMEA!S6, 'Scoring criteria'!$H$3:$L$3, 0))</f>
        <v>A</v>
      </c>
    </row>
    <row r="7" spans="1:25" ht="48" x14ac:dyDescent="0.2">
      <c r="A7" s="66"/>
      <c r="B7" s="30" t="s">
        <v>29</v>
      </c>
      <c r="C7" s="68"/>
      <c r="D7" s="66" t="s">
        <v>27</v>
      </c>
      <c r="E7" s="26" t="s">
        <v>28</v>
      </c>
      <c r="F7" s="27" t="str">
        <f>VLOOKUP(E7,'Accidents, Hazards &amp; Harms '!$B$2:$C$120,2,FALSE)</f>
        <v>HAZ03</v>
      </c>
      <c r="G7" s="27" t="str">
        <f>VLOOKUP(F7,'Accidents, Hazards &amp; Harms '!$G$2:$H$83,2,FALSE)</f>
        <v>A delay in the receiving result status, leading to delay in communication of outcome</v>
      </c>
      <c r="H7" s="27" t="str">
        <f>VLOOKUP(VLOOKUP($G7,'Accidents, Hazards &amp; Harms '!$H$2:$I$166,2,FALSE),'Accidents, Hazards &amp; Harms '!$K$2:$M$135,2,FALSE)</f>
        <v>User is delayed in receiving  risk outcome, which delays treatment advice and timeline.</v>
      </c>
      <c r="I7" s="27">
        <f>VLOOKUP(VLOOKUP($G7,'Accidents, Hazards &amp; Harms '!$H$2:$I$166,2,FALSE),'Accidents, Hazards &amp; Harms '!$K$2:$M$135,3,FALSE)</f>
        <v>2</v>
      </c>
      <c r="J7" s="30">
        <v>1</v>
      </c>
      <c r="K7" s="32" t="s">
        <v>16</v>
      </c>
      <c r="L7" s="30">
        <v>4</v>
      </c>
      <c r="M7" s="32">
        <f t="shared" si="0"/>
        <v>4</v>
      </c>
      <c r="N7" s="32">
        <f t="shared" si="1"/>
        <v>1</v>
      </c>
      <c r="O7" s="32">
        <f t="shared" si="2"/>
        <v>8</v>
      </c>
      <c r="P7" s="33" t="str">
        <f t="array" ref="P7">INDEX('Scoring criteria'!$H$4:$L$6, MATCH(FMEA!N7, 'Scoring criteria'!$F$4:$F$6, 0), MATCH(FMEA!I7, 'Scoring criteria'!$H$3:$L$3, 0))</f>
        <v>A</v>
      </c>
      <c r="Q7" s="27" t="s">
        <v>133</v>
      </c>
      <c r="R7" s="27" t="s">
        <v>121</v>
      </c>
      <c r="S7" s="32">
        <v>2</v>
      </c>
      <c r="T7" s="32">
        <v>1</v>
      </c>
      <c r="U7" s="32">
        <v>2</v>
      </c>
      <c r="V7" s="32">
        <f>T7*U7</f>
        <v>2</v>
      </c>
      <c r="W7" s="32">
        <f t="shared" si="3"/>
        <v>1</v>
      </c>
      <c r="X7" s="32">
        <f t="shared" si="4"/>
        <v>4</v>
      </c>
      <c r="Y7" s="33" t="str">
        <f t="array" ref="Y7">INDEX('Scoring criteria'!$H$4:$L$6, MATCH(FMEA!W7, 'Scoring criteria'!$F$4:$F$6, 0), MATCH(FMEA!S7, 'Scoring criteria'!$H$3:$L$3, 0))</f>
        <v>A</v>
      </c>
    </row>
    <row r="8" spans="1:25" ht="64" x14ac:dyDescent="0.2">
      <c r="A8" s="66"/>
      <c r="B8" s="30" t="s">
        <v>30</v>
      </c>
      <c r="C8" s="68"/>
      <c r="D8" s="68"/>
      <c r="E8" s="26" t="s">
        <v>91</v>
      </c>
      <c r="F8" s="27" t="str">
        <f>VLOOKUP(E8,'Accidents, Hazards &amp; Harms '!$B$2:$C$120,2,FALSE)</f>
        <v>HAZ03</v>
      </c>
      <c r="G8" s="27" t="str">
        <f>VLOOKUP(F8,'Accidents, Hazards &amp; Harms '!$G$2:$H$83,2,FALSE)</f>
        <v>A delay in the receiving result status, leading to delay in communication of outcome</v>
      </c>
      <c r="H8" s="27" t="str">
        <f>VLOOKUP(VLOOKUP($G8,'Accidents, Hazards &amp; Harms '!$H$2:$I$166,2,FALSE),'Accidents, Hazards &amp; Harms '!$K$2:$M$135,2,FALSE)</f>
        <v>User is delayed in receiving  risk outcome, which delays treatment advice and timeline.</v>
      </c>
      <c r="I8" s="27">
        <f>VLOOKUP(VLOOKUP($G8,'Accidents, Hazards &amp; Harms '!$H$2:$I$166,2,FALSE),'Accidents, Hazards &amp; Harms '!$K$2:$M$135,3,FALSE)</f>
        <v>2</v>
      </c>
      <c r="J8" s="30">
        <v>2</v>
      </c>
      <c r="K8" s="24" t="s">
        <v>16</v>
      </c>
      <c r="L8" s="30">
        <v>4</v>
      </c>
      <c r="M8" s="32">
        <f t="shared" si="0"/>
        <v>8</v>
      </c>
      <c r="N8" s="32">
        <f t="shared" ref="N8:N10" si="5">IF(M8&lt;16, IF(M8&lt;8, 1, 2), 3)</f>
        <v>2</v>
      </c>
      <c r="O8" s="32">
        <f t="shared" si="2"/>
        <v>16</v>
      </c>
      <c r="P8" s="33" t="str">
        <f t="array" ref="P8">INDEX('Scoring criteria'!$H$4:$L$6, MATCH(FMEA!N8, 'Scoring criteria'!$F$4:$F$6, 0), MATCH(FMEA!I8, 'Scoring criteria'!$H$3:$L$3, 0))</f>
        <v>B</v>
      </c>
      <c r="Q8" s="31" t="s">
        <v>125</v>
      </c>
      <c r="R8" s="27" t="s">
        <v>122</v>
      </c>
      <c r="S8" s="32">
        <v>2</v>
      </c>
      <c r="T8" s="32">
        <v>1</v>
      </c>
      <c r="U8" s="32">
        <v>1</v>
      </c>
      <c r="V8" s="32">
        <f t="shared" ref="V8:V10" si="6">T8*U8</f>
        <v>1</v>
      </c>
      <c r="W8" s="32">
        <f t="shared" ref="W8:W10" si="7">IF(V8&lt;16, IF(V8&lt;8, 1, 2), 3)</f>
        <v>1</v>
      </c>
      <c r="X8" s="32">
        <f t="shared" ref="X8:X10" si="8">S8*T8*U8</f>
        <v>2</v>
      </c>
      <c r="Y8" s="33" t="str">
        <f t="array" ref="Y8">INDEX('Scoring criteria'!$H$4:$L$6, MATCH(FMEA!W8, 'Scoring criteria'!$F$4:$F$6, 0), MATCH(FMEA!S8, 'Scoring criteria'!$H$3:$L$3, 0))</f>
        <v>A</v>
      </c>
    </row>
    <row r="9" spans="1:25" ht="48" x14ac:dyDescent="0.2">
      <c r="A9" s="66"/>
      <c r="B9" s="30" t="s">
        <v>31</v>
      </c>
      <c r="C9" s="68"/>
      <c r="D9" s="68"/>
      <c r="E9" s="26" t="s">
        <v>92</v>
      </c>
      <c r="F9" s="27" t="str">
        <f>VLOOKUP(E9,'Accidents, Hazards &amp; Harms '!$B$2:$C$120,2,FALSE)</f>
        <v>HAZ03</v>
      </c>
      <c r="G9" s="27" t="str">
        <f>VLOOKUP(F9,'Accidents, Hazards &amp; Harms '!$G$2:$H$83,2,FALSE)</f>
        <v>A delay in the receiving result status, leading to delay in communication of outcome</v>
      </c>
      <c r="H9" s="27" t="str">
        <f>VLOOKUP(VLOOKUP($G9,'Accidents, Hazards &amp; Harms '!$H$2:$I$166,2,FALSE),'Accidents, Hazards &amp; Harms '!$K$2:$M$135,2,FALSE)</f>
        <v>User is delayed in receiving  risk outcome, which delays treatment advice and timeline.</v>
      </c>
      <c r="I9" s="27">
        <f>VLOOKUP(VLOOKUP($G9,'Accidents, Hazards &amp; Harms '!$H$2:$I$166,2,FALSE),'Accidents, Hazards &amp; Harms '!$K$2:$M$135,3,FALSE)</f>
        <v>2</v>
      </c>
      <c r="J9" s="30">
        <v>2</v>
      </c>
      <c r="K9" s="35" t="s">
        <v>16</v>
      </c>
      <c r="L9" s="30">
        <v>2</v>
      </c>
      <c r="M9" s="32">
        <f t="shared" si="0"/>
        <v>4</v>
      </c>
      <c r="N9" s="32">
        <f t="shared" si="5"/>
        <v>1</v>
      </c>
      <c r="O9" s="32">
        <f t="shared" si="2"/>
        <v>8</v>
      </c>
      <c r="P9" s="33" t="str">
        <f t="array" ref="P9">INDEX('Scoring criteria'!$H$4:$L$6, MATCH(FMEA!N9, 'Scoring criteria'!$F$4:$F$6, 0), MATCH(FMEA!I9, 'Scoring criteria'!$H$3:$L$3, 0))</f>
        <v>A</v>
      </c>
      <c r="Q9" s="31" t="s">
        <v>126</v>
      </c>
      <c r="R9" s="27" t="s">
        <v>123</v>
      </c>
      <c r="S9" s="32">
        <v>2</v>
      </c>
      <c r="T9" s="32">
        <v>2</v>
      </c>
      <c r="U9" s="32">
        <v>1</v>
      </c>
      <c r="V9" s="32">
        <f t="shared" si="6"/>
        <v>2</v>
      </c>
      <c r="W9" s="32">
        <f t="shared" si="7"/>
        <v>1</v>
      </c>
      <c r="X9" s="32">
        <f t="shared" si="8"/>
        <v>4</v>
      </c>
      <c r="Y9" s="33" t="str">
        <f t="array" ref="Y9">INDEX('Scoring criteria'!$H$4:$L$6, MATCH(FMEA!W9, 'Scoring criteria'!$F$4:$F$6, 0), MATCH(FMEA!S9, 'Scoring criteria'!$H$3:$L$3, 0))</f>
        <v>A</v>
      </c>
    </row>
    <row r="10" spans="1:25" ht="96" x14ac:dyDescent="0.2">
      <c r="A10" s="66"/>
      <c r="B10" s="30" t="s">
        <v>79</v>
      </c>
      <c r="C10" s="68"/>
      <c r="D10" s="30" t="s">
        <v>32</v>
      </c>
      <c r="E10" s="26" t="s">
        <v>128</v>
      </c>
      <c r="F10" s="27" t="str">
        <f>VLOOKUP(E10,'Accidents, Hazards &amp; Harms '!$B$2:$C$120,2,FALSE)</f>
        <v>HAZ10</v>
      </c>
      <c r="G10" s="27" t="str">
        <f>VLOOKUP(F10,'Accidents, Hazards &amp; Harms '!$G$2:$H$83,2,FALSE)</f>
        <v>Error</v>
      </c>
      <c r="H10" s="27" t="str">
        <f>VLOOKUP(VLOOKUP($G10,'Accidents, Hazards &amp; Harms '!$H$2:$I$166,2,FALSE),'Accidents, Hazards &amp; Harms '!$K$2:$M$135,2,FALSE)</f>
        <v>Personal Data Breach
Psychological harm
Identity theft, Exploitation: Ransom or Targeting</v>
      </c>
      <c r="I10" s="27">
        <f>VLOOKUP(VLOOKUP($G10,'Accidents, Hazards &amp; Harms '!$H$2:$I$166,2,FALSE),'Accidents, Hazards &amp; Harms '!$K$2:$M$135,3,FALSE)</f>
        <v>2</v>
      </c>
      <c r="J10" s="30">
        <v>2</v>
      </c>
      <c r="K10" s="27" t="s">
        <v>16</v>
      </c>
      <c r="L10" s="30">
        <v>4</v>
      </c>
      <c r="M10" s="32">
        <f t="shared" si="0"/>
        <v>8</v>
      </c>
      <c r="N10" s="32">
        <f t="shared" si="5"/>
        <v>2</v>
      </c>
      <c r="O10" s="32">
        <f t="shared" si="2"/>
        <v>16</v>
      </c>
      <c r="P10" s="33" t="str">
        <f t="array" ref="P10">INDEX('Scoring criteria'!$H$4:$L$6, MATCH(FMEA!N10, 'Scoring criteria'!$F$4:$F$6, 0), MATCH(FMEA!I10, 'Scoring criteria'!$H$3:$L$3, 0))</f>
        <v>B</v>
      </c>
      <c r="Q10" s="35" t="s">
        <v>132</v>
      </c>
      <c r="R10" s="27" t="s">
        <v>119</v>
      </c>
      <c r="S10" s="32">
        <v>2</v>
      </c>
      <c r="T10" s="32">
        <v>2</v>
      </c>
      <c r="U10" s="32">
        <v>1</v>
      </c>
      <c r="V10" s="32">
        <f t="shared" si="6"/>
        <v>2</v>
      </c>
      <c r="W10" s="32">
        <f t="shared" si="7"/>
        <v>1</v>
      </c>
      <c r="X10" s="32">
        <f t="shared" si="8"/>
        <v>4</v>
      </c>
      <c r="Y10" s="33" t="str">
        <f t="array" ref="Y10">INDEX('Scoring criteria'!$H$4:$L$6, MATCH(FMEA!W10, 'Scoring criteria'!$F$4:$F$6, 0), MATCH(FMEA!S10, 'Scoring criteria'!$H$3:$L$3, 0))</f>
        <v>A</v>
      </c>
    </row>
    <row r="11" spans="1:25" x14ac:dyDescent="0.2">
      <c r="V11" s="32">
        <f>T11*U11</f>
        <v>0</v>
      </c>
    </row>
  </sheetData>
  <mergeCells count="6">
    <mergeCell ref="R3:R5"/>
    <mergeCell ref="A2:A10"/>
    <mergeCell ref="Q3:Q5"/>
    <mergeCell ref="D3:D5"/>
    <mergeCell ref="C2:C10"/>
    <mergeCell ref="D7:D9"/>
  </mergeCells>
  <conditionalFormatting sqref="Y4:Y10 P1:P10">
    <cfRule type="cellIs" dxfId="37" priority="73" operator="equal">
      <formula>"C"</formula>
    </cfRule>
  </conditionalFormatting>
  <conditionalFormatting sqref="Y4:Y10 P1:P10">
    <cfRule type="cellIs" dxfId="36" priority="74" operator="equal">
      <formula>"B"</formula>
    </cfRule>
  </conditionalFormatting>
  <conditionalFormatting sqref="Y4:Y10 P1:P10">
    <cfRule type="cellIs" dxfId="35" priority="75" operator="equal">
      <formula>"A"</formula>
    </cfRule>
  </conditionalFormatting>
  <conditionalFormatting sqref="Y1">
    <cfRule type="cellIs" dxfId="34" priority="76" operator="equal">
      <formula>"C"</formula>
    </cfRule>
  </conditionalFormatting>
  <conditionalFormatting sqref="Y1">
    <cfRule type="cellIs" dxfId="33" priority="77" operator="equal">
      <formula>"B"</formula>
    </cfRule>
  </conditionalFormatting>
  <conditionalFormatting sqref="Y1">
    <cfRule type="cellIs" dxfId="32" priority="78" operator="equal">
      <formula>"A"</formula>
    </cfRule>
  </conditionalFormatting>
  <conditionalFormatting sqref="Y4:Y5">
    <cfRule type="cellIs" dxfId="31" priority="79" operator="equal">
      <formula>"C"</formula>
    </cfRule>
  </conditionalFormatting>
  <conditionalFormatting sqref="Y4:Y5">
    <cfRule type="cellIs" dxfId="30" priority="80" operator="equal">
      <formula>"B"</formula>
    </cfRule>
  </conditionalFormatting>
  <conditionalFormatting sqref="Y4:Y5">
    <cfRule type="cellIs" dxfId="29" priority="81" operator="equal">
      <formula>"A"</formula>
    </cfRule>
  </conditionalFormatting>
  <conditionalFormatting sqref="P3 P5">
    <cfRule type="cellIs" dxfId="28" priority="82" operator="equal">
      <formula>"C"</formula>
    </cfRule>
  </conditionalFormatting>
  <conditionalFormatting sqref="P3 P5">
    <cfRule type="cellIs" dxfId="27" priority="83" operator="equal">
      <formula>"B"</formula>
    </cfRule>
  </conditionalFormatting>
  <conditionalFormatting sqref="P3 P5">
    <cfRule type="cellIs" dxfId="26" priority="84" operator="equal">
      <formula>"A"</formula>
    </cfRule>
  </conditionalFormatting>
  <conditionalFormatting sqref="Y3">
    <cfRule type="cellIs" dxfId="25" priority="85" operator="equal">
      <formula>"C"</formula>
    </cfRule>
  </conditionalFormatting>
  <conditionalFormatting sqref="Y3">
    <cfRule type="cellIs" dxfId="24" priority="86" operator="equal">
      <formula>"B"</formula>
    </cfRule>
  </conditionalFormatting>
  <conditionalFormatting sqref="Y3">
    <cfRule type="cellIs" dxfId="23" priority="87" operator="equal">
      <formula>"A"</formula>
    </cfRule>
  </conditionalFormatting>
  <conditionalFormatting sqref="P6">
    <cfRule type="cellIs" dxfId="22" priority="70" operator="equal">
      <formula>"C"</formula>
    </cfRule>
  </conditionalFormatting>
  <conditionalFormatting sqref="P6">
    <cfRule type="cellIs" dxfId="21" priority="71" operator="equal">
      <formula>"B"</formula>
    </cfRule>
  </conditionalFormatting>
  <conditionalFormatting sqref="P6">
    <cfRule type="cellIs" dxfId="20" priority="72" operator="equal">
      <formula>"A"</formula>
    </cfRule>
  </conditionalFormatting>
  <conditionalFormatting sqref="P7">
    <cfRule type="cellIs" dxfId="19" priority="67" operator="equal">
      <formula>"C"</formula>
    </cfRule>
  </conditionalFormatting>
  <conditionalFormatting sqref="P7">
    <cfRule type="cellIs" dxfId="18" priority="68" operator="equal">
      <formula>"B"</formula>
    </cfRule>
  </conditionalFormatting>
  <conditionalFormatting sqref="P7">
    <cfRule type="cellIs" dxfId="17" priority="69" operator="equal">
      <formula>"A"</formula>
    </cfRule>
  </conditionalFormatting>
  <conditionalFormatting sqref="Y2">
    <cfRule type="cellIs" dxfId="16" priority="34" operator="equal">
      <formula>"C"</formula>
    </cfRule>
  </conditionalFormatting>
  <conditionalFormatting sqref="Y2">
    <cfRule type="cellIs" dxfId="15" priority="35" operator="equal">
      <formula>"B"</formula>
    </cfRule>
  </conditionalFormatting>
  <conditionalFormatting sqref="Y2">
    <cfRule type="cellIs" dxfId="14" priority="36" operator="equal">
      <formula>"A"</formula>
    </cfRule>
  </conditionalFormatting>
  <conditionalFormatting sqref="Y6">
    <cfRule type="cellIs" dxfId="13" priority="31" operator="equal">
      <formula>"C"</formula>
    </cfRule>
  </conditionalFormatting>
  <conditionalFormatting sqref="Y6">
    <cfRule type="cellIs" dxfId="12" priority="32" operator="equal">
      <formula>"B"</formula>
    </cfRule>
  </conditionalFormatting>
  <conditionalFormatting sqref="Y6">
    <cfRule type="cellIs" dxfId="11" priority="33" operator="equal">
      <formula>"A"</formula>
    </cfRule>
  </conditionalFormatting>
  <conditionalFormatting sqref="Y7">
    <cfRule type="cellIs" dxfId="10" priority="28" operator="equal">
      <formula>"C"</formula>
    </cfRule>
  </conditionalFormatting>
  <conditionalFormatting sqref="Y7">
    <cfRule type="cellIs" dxfId="9" priority="29" operator="equal">
      <formula>"B"</formula>
    </cfRule>
  </conditionalFormatting>
  <conditionalFormatting sqref="Y7">
    <cfRule type="cellIs" dxfId="8" priority="30" operator="equal">
      <formula>"A"</formula>
    </cfRule>
  </conditionalFormatting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7F6730-8EA5-BE42-8F81-FDCC26F4EC94}">
          <x14:formula1>
            <xm:f>'Accidents, Hazards &amp; Harms '!$B$2:$B$97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9F86-4D22-B54D-9A0B-9D2E1713517F}">
  <dimension ref="A1:N135"/>
  <sheetViews>
    <sheetView zoomScale="92" zoomScaleNormal="92" workbookViewId="0">
      <selection activeCell="L4" sqref="L4"/>
    </sheetView>
  </sheetViews>
  <sheetFormatPr baseColWidth="10" defaultColWidth="11" defaultRowHeight="14" x14ac:dyDescent="0.15"/>
  <cols>
    <col min="1" max="1" width="11.83203125" customWidth="1"/>
    <col min="2" max="2" width="94.6640625" customWidth="1"/>
    <col min="3" max="3" width="12.5" customWidth="1"/>
    <col min="4" max="5" width="11.83203125" customWidth="1"/>
    <col min="8" max="8" width="108.1640625" customWidth="1"/>
    <col min="9" max="9" width="23.1640625" customWidth="1"/>
    <col min="10" max="10" width="47" customWidth="1"/>
    <col min="11" max="11" width="18.5" customWidth="1"/>
    <col min="12" max="12" width="63.6640625" customWidth="1"/>
    <col min="13" max="13" width="20.5" customWidth="1"/>
    <col min="14" max="14" width="28.83203125" customWidth="1"/>
    <col min="20" max="20" width="83.83203125" customWidth="1"/>
  </cols>
  <sheetData>
    <row r="1" spans="1:14" x14ac:dyDescent="0.15">
      <c r="A1" s="50" t="s">
        <v>89</v>
      </c>
      <c r="B1" s="50" t="s">
        <v>85</v>
      </c>
      <c r="C1" s="50" t="s">
        <v>109</v>
      </c>
      <c r="D1" s="43" t="s">
        <v>110</v>
      </c>
      <c r="E1" s="43" t="s">
        <v>111</v>
      </c>
      <c r="F1" s="44" t="s">
        <v>112</v>
      </c>
      <c r="G1" s="37" t="s">
        <v>108</v>
      </c>
      <c r="H1" s="38" t="s">
        <v>80</v>
      </c>
      <c r="I1" t="s">
        <v>81</v>
      </c>
      <c r="K1" t="s">
        <v>82</v>
      </c>
      <c r="L1" s="25" t="s">
        <v>83</v>
      </c>
      <c r="M1" t="s">
        <v>84</v>
      </c>
      <c r="N1" t="s">
        <v>86</v>
      </c>
    </row>
    <row r="2" spans="1:14" ht="39" x14ac:dyDescent="0.15">
      <c r="A2" s="36" t="s">
        <v>94</v>
      </c>
      <c r="B2" s="51" t="s">
        <v>130</v>
      </c>
      <c r="C2" s="50" t="s">
        <v>115</v>
      </c>
      <c r="G2" s="37" t="s">
        <v>113</v>
      </c>
      <c r="H2" t="s">
        <v>127</v>
      </c>
      <c r="I2" s="37" t="s">
        <v>113</v>
      </c>
      <c r="K2" s="37" t="s">
        <v>113</v>
      </c>
      <c r="L2" s="59" t="s">
        <v>139</v>
      </c>
      <c r="M2">
        <v>3</v>
      </c>
      <c r="N2" t="s">
        <v>137</v>
      </c>
    </row>
    <row r="3" spans="1:14" ht="26" x14ac:dyDescent="0.15">
      <c r="A3" s="36" t="s">
        <v>95</v>
      </c>
      <c r="B3" s="51" t="s">
        <v>129</v>
      </c>
      <c r="C3" s="50" t="s">
        <v>116</v>
      </c>
      <c r="G3" t="s">
        <v>115</v>
      </c>
      <c r="H3" t="s">
        <v>136</v>
      </c>
      <c r="I3" t="s">
        <v>115</v>
      </c>
      <c r="K3" t="s">
        <v>115</v>
      </c>
      <c r="L3" s="60" t="s">
        <v>138</v>
      </c>
      <c r="M3">
        <v>2</v>
      </c>
      <c r="N3" t="s">
        <v>87</v>
      </c>
    </row>
    <row r="4" spans="1:14" ht="65" x14ac:dyDescent="0.15">
      <c r="A4" s="36" t="s">
        <v>96</v>
      </c>
      <c r="B4" s="51" t="s">
        <v>19</v>
      </c>
      <c r="C4" s="50" t="s">
        <v>115</v>
      </c>
      <c r="G4" t="s">
        <v>114</v>
      </c>
      <c r="H4" t="s">
        <v>134</v>
      </c>
      <c r="I4" t="s">
        <v>114</v>
      </c>
      <c r="K4" t="s">
        <v>114</v>
      </c>
      <c r="L4" s="62" t="s">
        <v>117</v>
      </c>
      <c r="M4">
        <v>2</v>
      </c>
    </row>
    <row r="5" spans="1:14" ht="16" x14ac:dyDescent="0.15">
      <c r="A5" s="36" t="s">
        <v>97</v>
      </c>
      <c r="B5" s="51" t="s">
        <v>21</v>
      </c>
      <c r="C5" s="50" t="s">
        <v>115</v>
      </c>
      <c r="G5" s="37"/>
      <c r="I5" s="37"/>
      <c r="K5" s="37"/>
      <c r="L5" s="61"/>
    </row>
    <row r="6" spans="1:14" ht="16" x14ac:dyDescent="0.15">
      <c r="A6" s="36" t="s">
        <v>98</v>
      </c>
      <c r="B6" s="51" t="s">
        <v>23</v>
      </c>
      <c r="C6" s="50" t="s">
        <v>115</v>
      </c>
      <c r="G6" s="37"/>
      <c r="I6" s="37"/>
      <c r="K6" s="37"/>
      <c r="L6" s="61"/>
    </row>
    <row r="7" spans="1:14" ht="15" x14ac:dyDescent="0.15">
      <c r="A7" s="36" t="s">
        <v>99</v>
      </c>
      <c r="B7" s="52" t="s">
        <v>26</v>
      </c>
      <c r="C7" s="50" t="s">
        <v>115</v>
      </c>
      <c r="D7" t="s">
        <v>115</v>
      </c>
      <c r="L7" s="62"/>
    </row>
    <row r="8" spans="1:14" ht="16" x14ac:dyDescent="0.15">
      <c r="A8" s="36" t="s">
        <v>100</v>
      </c>
      <c r="B8" s="51" t="s">
        <v>28</v>
      </c>
      <c r="C8" s="50" t="s">
        <v>115</v>
      </c>
      <c r="G8" s="37"/>
      <c r="H8" s="37"/>
      <c r="I8" s="37"/>
      <c r="K8" s="37"/>
      <c r="L8" s="61"/>
    </row>
    <row r="9" spans="1:14" ht="16" x14ac:dyDescent="0.15">
      <c r="A9" s="36" t="s">
        <v>101</v>
      </c>
      <c r="B9" s="51" t="s">
        <v>88</v>
      </c>
      <c r="C9" s="50" t="s">
        <v>115</v>
      </c>
      <c r="G9" s="37"/>
      <c r="H9" s="37"/>
    </row>
    <row r="10" spans="1:14" ht="16" x14ac:dyDescent="0.15">
      <c r="A10" s="36" t="s">
        <v>102</v>
      </c>
      <c r="B10" s="51" t="s">
        <v>128</v>
      </c>
      <c r="C10" s="50" t="s">
        <v>114</v>
      </c>
      <c r="G10" s="37"/>
      <c r="H10" s="37"/>
    </row>
    <row r="11" spans="1:14" ht="16" x14ac:dyDescent="0.15">
      <c r="A11" s="36" t="s">
        <v>103</v>
      </c>
      <c r="B11" s="51" t="s">
        <v>91</v>
      </c>
      <c r="C11" s="50" t="s">
        <v>115</v>
      </c>
      <c r="G11" s="37"/>
      <c r="H11" s="37"/>
    </row>
    <row r="12" spans="1:14" ht="16" x14ac:dyDescent="0.15">
      <c r="A12" s="36" t="s">
        <v>104</v>
      </c>
      <c r="B12" s="51" t="s">
        <v>92</v>
      </c>
      <c r="C12" s="50" t="s">
        <v>115</v>
      </c>
      <c r="G12" s="37"/>
      <c r="H12" s="37"/>
    </row>
    <row r="13" spans="1:14" ht="15" x14ac:dyDescent="0.2">
      <c r="A13" s="36" t="s">
        <v>105</v>
      </c>
      <c r="B13" s="24" t="s">
        <v>93</v>
      </c>
      <c r="C13" s="50" t="s">
        <v>115</v>
      </c>
      <c r="G13" s="37"/>
      <c r="H13" s="37"/>
    </row>
    <row r="14" spans="1:14" x14ac:dyDescent="0.15">
      <c r="A14" s="36"/>
      <c r="B14" s="50"/>
      <c r="C14" s="50"/>
      <c r="G14" s="37"/>
      <c r="H14" s="37"/>
    </row>
    <row r="15" spans="1:14" x14ac:dyDescent="0.15">
      <c r="A15" s="36"/>
      <c r="B15" s="50"/>
      <c r="C15" s="50"/>
      <c r="G15" s="37"/>
      <c r="H15" s="37"/>
    </row>
    <row r="16" spans="1:14" x14ac:dyDescent="0.15">
      <c r="A16" s="36"/>
      <c r="B16" s="36"/>
      <c r="C16" s="50"/>
      <c r="G16" s="37"/>
      <c r="H16" s="37"/>
    </row>
    <row r="17" spans="1:9" x14ac:dyDescent="0.15">
      <c r="A17" s="36"/>
      <c r="B17" s="50"/>
      <c r="C17" s="50"/>
      <c r="G17" s="37"/>
      <c r="H17" s="37"/>
    </row>
    <row r="18" spans="1:9" x14ac:dyDescent="0.15">
      <c r="A18" s="36"/>
      <c r="B18" s="36"/>
      <c r="C18" s="50"/>
      <c r="G18" s="37"/>
      <c r="H18" s="37"/>
    </row>
    <row r="19" spans="1:9" x14ac:dyDescent="0.15">
      <c r="A19" s="36"/>
      <c r="B19" s="36"/>
      <c r="C19" s="36"/>
      <c r="G19" s="37"/>
      <c r="H19" s="37"/>
    </row>
    <row r="20" spans="1:9" x14ac:dyDescent="0.15">
      <c r="A20" s="36"/>
      <c r="B20" s="36"/>
      <c r="C20" s="36"/>
      <c r="G20" s="37"/>
      <c r="H20" s="37"/>
      <c r="I20" s="37"/>
    </row>
    <row r="21" spans="1:9" x14ac:dyDescent="0.15">
      <c r="A21" s="36"/>
      <c r="B21" s="36"/>
      <c r="C21" s="36"/>
      <c r="G21" s="37"/>
      <c r="H21" s="37"/>
    </row>
    <row r="22" spans="1:9" x14ac:dyDescent="0.15">
      <c r="A22" s="36"/>
      <c r="B22" s="36"/>
      <c r="C22" s="36"/>
    </row>
    <row r="23" spans="1:9" x14ac:dyDescent="0.15">
      <c r="A23" s="36"/>
      <c r="B23" s="36"/>
      <c r="C23" s="36"/>
    </row>
    <row r="24" spans="1:9" x14ac:dyDescent="0.15">
      <c r="A24" s="36"/>
      <c r="B24" s="36"/>
      <c r="C24" s="36"/>
    </row>
    <row r="25" spans="1:9" x14ac:dyDescent="0.15">
      <c r="A25" s="36"/>
      <c r="B25" s="36"/>
      <c r="C25" s="36"/>
    </row>
    <row r="26" spans="1:9" x14ac:dyDescent="0.15">
      <c r="A26" s="36"/>
      <c r="B26" s="36"/>
      <c r="C26" s="36"/>
    </row>
    <row r="27" spans="1:9" x14ac:dyDescent="0.15">
      <c r="A27" s="36"/>
      <c r="B27" s="36"/>
      <c r="C27" s="36"/>
    </row>
    <row r="28" spans="1:9" x14ac:dyDescent="0.15">
      <c r="A28" s="36"/>
      <c r="B28" s="36"/>
      <c r="C28" s="36"/>
    </row>
    <row r="29" spans="1:9" x14ac:dyDescent="0.15">
      <c r="A29" s="36"/>
      <c r="B29" s="36"/>
      <c r="C29" s="50"/>
      <c r="D29" s="43"/>
    </row>
    <row r="30" spans="1:9" x14ac:dyDescent="0.15">
      <c r="A30" s="36"/>
      <c r="B30" s="36"/>
      <c r="C30" s="36"/>
    </row>
    <row r="31" spans="1:9" x14ac:dyDescent="0.15">
      <c r="A31" s="36"/>
      <c r="B31" s="50"/>
      <c r="C31" s="36"/>
    </row>
    <row r="32" spans="1:9" x14ac:dyDescent="0.15">
      <c r="A32" s="36"/>
      <c r="B32" s="36"/>
      <c r="C32" s="36"/>
    </row>
    <row r="33" spans="1:4" x14ac:dyDescent="0.15">
      <c r="A33" s="36"/>
      <c r="B33" s="36"/>
      <c r="C33" s="36"/>
    </row>
    <row r="34" spans="1:4" x14ac:dyDescent="0.15">
      <c r="A34" s="36"/>
      <c r="B34" s="50"/>
      <c r="C34" s="36"/>
    </row>
    <row r="35" spans="1:4" x14ac:dyDescent="0.15">
      <c r="A35" s="36"/>
      <c r="B35" s="50"/>
      <c r="C35" s="36"/>
    </row>
    <row r="36" spans="1:4" x14ac:dyDescent="0.15">
      <c r="A36" s="36"/>
      <c r="B36" s="50"/>
      <c r="C36" s="36"/>
      <c r="D36" s="44"/>
    </row>
    <row r="37" spans="1:4" x14ac:dyDescent="0.15">
      <c r="A37" s="36"/>
      <c r="B37" s="50"/>
      <c r="C37" s="36"/>
    </row>
    <row r="38" spans="1:4" x14ac:dyDescent="0.15">
      <c r="A38" s="36"/>
      <c r="B38" s="50"/>
      <c r="C38" s="36"/>
    </row>
    <row r="39" spans="1:4" x14ac:dyDescent="0.15">
      <c r="A39" s="36"/>
      <c r="B39" s="50"/>
      <c r="C39" s="36"/>
    </row>
    <row r="40" spans="1:4" x14ac:dyDescent="0.15">
      <c r="A40" s="36"/>
      <c r="B40" s="50"/>
      <c r="C40" s="36"/>
      <c r="D40" s="44"/>
    </row>
    <row r="41" spans="1:4" x14ac:dyDescent="0.15">
      <c r="A41" s="36"/>
      <c r="B41" s="50"/>
      <c r="C41" s="36"/>
    </row>
    <row r="42" spans="1:4" x14ac:dyDescent="0.15">
      <c r="A42" s="36"/>
      <c r="B42" s="50"/>
      <c r="C42" s="36"/>
    </row>
    <row r="43" spans="1:4" x14ac:dyDescent="0.15">
      <c r="A43" s="36"/>
      <c r="B43" s="50"/>
      <c r="C43" s="50"/>
    </row>
    <row r="44" spans="1:4" x14ac:dyDescent="0.15">
      <c r="A44" s="36"/>
      <c r="B44" s="50"/>
      <c r="C44" s="50"/>
    </row>
    <row r="45" spans="1:4" ht="15" x14ac:dyDescent="0.15">
      <c r="A45" s="36"/>
      <c r="B45" s="40"/>
      <c r="C45" s="36"/>
    </row>
    <row r="46" spans="1:4" ht="15" x14ac:dyDescent="0.15">
      <c r="A46" s="36"/>
      <c r="B46" s="40"/>
      <c r="C46" s="50"/>
    </row>
    <row r="47" spans="1:4" ht="15" x14ac:dyDescent="0.15">
      <c r="A47" s="36"/>
      <c r="B47" s="40"/>
      <c r="C47" s="50"/>
    </row>
    <row r="48" spans="1:4" ht="15" x14ac:dyDescent="0.15">
      <c r="A48" s="36"/>
      <c r="B48" s="40"/>
      <c r="C48" s="50"/>
    </row>
    <row r="49" spans="1:3" ht="15" x14ac:dyDescent="0.15">
      <c r="A49" s="36"/>
      <c r="B49" s="40"/>
      <c r="C49" s="50"/>
    </row>
    <row r="50" spans="1:3" ht="15" x14ac:dyDescent="0.15">
      <c r="A50" s="50"/>
      <c r="B50" s="40"/>
      <c r="C50" s="50"/>
    </row>
    <row r="51" spans="1:3" ht="15" x14ac:dyDescent="0.15">
      <c r="A51" s="50"/>
      <c r="B51" s="41"/>
      <c r="C51" s="50"/>
    </row>
    <row r="52" spans="1:3" ht="15" x14ac:dyDescent="0.15">
      <c r="A52" s="50"/>
      <c r="B52" s="39"/>
      <c r="C52" s="50"/>
    </row>
    <row r="53" spans="1:3" ht="15" x14ac:dyDescent="0.15">
      <c r="A53" s="50"/>
      <c r="B53" s="51"/>
      <c r="C53" s="50"/>
    </row>
    <row r="54" spans="1:3" ht="15" x14ac:dyDescent="0.15">
      <c r="A54" s="50"/>
      <c r="B54" s="40"/>
      <c r="C54" s="50"/>
    </row>
    <row r="55" spans="1:3" ht="15" x14ac:dyDescent="0.15">
      <c r="A55" s="50"/>
      <c r="B55" s="40"/>
      <c r="C55" s="50"/>
    </row>
    <row r="56" spans="1:3" ht="15" x14ac:dyDescent="0.15">
      <c r="A56" s="50"/>
      <c r="B56" s="40"/>
      <c r="C56" s="50"/>
    </row>
    <row r="57" spans="1:3" ht="15" x14ac:dyDescent="0.15">
      <c r="A57" s="50"/>
      <c r="B57" s="40"/>
      <c r="C57" s="50"/>
    </row>
    <row r="58" spans="1:3" ht="15" x14ac:dyDescent="0.15">
      <c r="A58" s="50"/>
      <c r="B58" s="40"/>
      <c r="C58" s="50"/>
    </row>
    <row r="59" spans="1:3" ht="15" x14ac:dyDescent="0.15">
      <c r="A59" s="50"/>
      <c r="B59" s="40"/>
      <c r="C59" s="50"/>
    </row>
    <row r="60" spans="1:3" ht="15" x14ac:dyDescent="0.15">
      <c r="A60" s="50"/>
      <c r="B60" s="40"/>
      <c r="C60" s="50"/>
    </row>
    <row r="61" spans="1:3" ht="15" x14ac:dyDescent="0.15">
      <c r="A61" s="50"/>
      <c r="B61" s="40"/>
      <c r="C61" s="50"/>
    </row>
    <row r="62" spans="1:3" ht="15" x14ac:dyDescent="0.15">
      <c r="A62" s="50"/>
      <c r="B62" s="40"/>
      <c r="C62" s="50"/>
    </row>
    <row r="63" spans="1:3" ht="15" x14ac:dyDescent="0.2">
      <c r="A63" s="50"/>
      <c r="B63" s="53"/>
      <c r="C63" s="50"/>
    </row>
    <row r="64" spans="1:3" ht="15" x14ac:dyDescent="0.15">
      <c r="A64" s="50"/>
      <c r="B64" s="40"/>
      <c r="C64" s="50"/>
    </row>
    <row r="65" spans="1:6" ht="15" x14ac:dyDescent="0.15">
      <c r="A65" s="50"/>
      <c r="B65" s="40"/>
      <c r="C65" s="50"/>
    </row>
    <row r="66" spans="1:6" ht="15" x14ac:dyDescent="0.15">
      <c r="A66" s="50"/>
      <c r="B66" s="40"/>
      <c r="C66" s="50"/>
    </row>
    <row r="67" spans="1:6" x14ac:dyDescent="0.15">
      <c r="A67" s="50"/>
      <c r="B67" s="50"/>
      <c r="C67" s="50"/>
    </row>
    <row r="68" spans="1:6" x14ac:dyDescent="0.15">
      <c r="A68" s="50"/>
      <c r="B68" s="50"/>
      <c r="C68" s="50"/>
    </row>
    <row r="69" spans="1:6" ht="15" x14ac:dyDescent="0.2">
      <c r="A69" s="50"/>
      <c r="B69" s="54"/>
      <c r="C69" s="50"/>
    </row>
    <row r="70" spans="1:6" ht="15" x14ac:dyDescent="0.15">
      <c r="A70" s="43"/>
      <c r="B70" s="55"/>
      <c r="C70" s="43"/>
      <c r="F70" s="37"/>
    </row>
    <row r="71" spans="1:6" ht="15" x14ac:dyDescent="0.15">
      <c r="A71" s="43"/>
      <c r="B71" s="56"/>
      <c r="C71" s="43"/>
    </row>
    <row r="72" spans="1:6" ht="15" x14ac:dyDescent="0.15">
      <c r="A72" s="43"/>
      <c r="B72" s="56"/>
      <c r="C72" s="43"/>
    </row>
    <row r="73" spans="1:6" ht="15" x14ac:dyDescent="0.15">
      <c r="A73" s="43"/>
      <c r="B73" s="56"/>
      <c r="C73" s="43"/>
    </row>
    <row r="74" spans="1:6" ht="15" x14ac:dyDescent="0.15">
      <c r="A74" s="43"/>
      <c r="B74" s="45"/>
      <c r="C74" s="43"/>
    </row>
    <row r="75" spans="1:6" ht="15" x14ac:dyDescent="0.15">
      <c r="A75" s="43"/>
      <c r="B75" s="45"/>
    </row>
    <row r="76" spans="1:6" ht="15" x14ac:dyDescent="0.15">
      <c r="A76" s="43"/>
      <c r="B76" s="45"/>
    </row>
    <row r="77" spans="1:6" ht="15" x14ac:dyDescent="0.15">
      <c r="A77" s="43"/>
      <c r="B77" s="45"/>
    </row>
    <row r="78" spans="1:6" ht="15" x14ac:dyDescent="0.2">
      <c r="A78" s="43"/>
      <c r="B78" s="42"/>
    </row>
    <row r="79" spans="1:6" ht="12" customHeight="1" x14ac:dyDescent="0.2">
      <c r="A79" s="43"/>
      <c r="B79" s="42"/>
    </row>
    <row r="80" spans="1:6" ht="22" customHeight="1" x14ac:dyDescent="0.2">
      <c r="A80" s="43"/>
      <c r="B80" s="42"/>
    </row>
    <row r="81" spans="1:3" ht="15" x14ac:dyDescent="0.2">
      <c r="A81" s="43"/>
      <c r="B81" s="42"/>
    </row>
    <row r="82" spans="1:3" ht="15" x14ac:dyDescent="0.2">
      <c r="A82" s="43"/>
      <c r="B82" s="48"/>
    </row>
    <row r="83" spans="1:3" ht="15" x14ac:dyDescent="0.2">
      <c r="A83" s="43"/>
      <c r="B83" s="42"/>
    </row>
    <row r="84" spans="1:3" ht="15" x14ac:dyDescent="0.2">
      <c r="A84" s="43"/>
      <c r="B84" s="42"/>
    </row>
    <row r="85" spans="1:3" ht="15" x14ac:dyDescent="0.2">
      <c r="A85" s="43"/>
      <c r="B85" s="42"/>
    </row>
    <row r="86" spans="1:3" ht="15" x14ac:dyDescent="0.2">
      <c r="A86" s="43"/>
      <c r="B86" s="42"/>
    </row>
    <row r="87" spans="1:3" ht="15" x14ac:dyDescent="0.2">
      <c r="A87" s="43"/>
      <c r="B87" s="42"/>
    </row>
    <row r="88" spans="1:3" ht="15" x14ac:dyDescent="0.2">
      <c r="A88" s="43"/>
      <c r="B88" s="42"/>
    </row>
    <row r="89" spans="1:3" ht="15" x14ac:dyDescent="0.15">
      <c r="A89" s="43"/>
      <c r="B89" s="47"/>
    </row>
    <row r="90" spans="1:3" ht="15" x14ac:dyDescent="0.15">
      <c r="A90" s="43"/>
      <c r="B90" s="45"/>
    </row>
    <row r="91" spans="1:3" ht="15" x14ac:dyDescent="0.15">
      <c r="A91" s="43"/>
      <c r="B91" s="45"/>
    </row>
    <row r="92" spans="1:3" x14ac:dyDescent="0.15">
      <c r="A92" s="43"/>
    </row>
    <row r="93" spans="1:3" x14ac:dyDescent="0.15">
      <c r="A93" s="43"/>
      <c r="C93" s="37"/>
    </row>
    <row r="94" spans="1:3" x14ac:dyDescent="0.15">
      <c r="A94" s="43"/>
      <c r="C94" s="37"/>
    </row>
    <row r="95" spans="1:3" ht="15" x14ac:dyDescent="0.2">
      <c r="A95" s="43"/>
      <c r="B95" s="48"/>
      <c r="C95" s="37"/>
    </row>
    <row r="96" spans="1:3" ht="15" x14ac:dyDescent="0.2">
      <c r="A96" s="43"/>
      <c r="B96" s="48"/>
      <c r="C96" s="37"/>
    </row>
    <row r="97" spans="1:3" ht="15" x14ac:dyDescent="0.2">
      <c r="A97" s="43"/>
      <c r="B97" s="48"/>
      <c r="C97" s="37"/>
    </row>
    <row r="98" spans="1:3" ht="15" x14ac:dyDescent="0.2">
      <c r="A98" s="43"/>
      <c r="B98" s="48"/>
      <c r="C98" s="37"/>
    </row>
    <row r="99" spans="1:3" ht="15" x14ac:dyDescent="0.2">
      <c r="A99" s="43"/>
      <c r="B99" s="48"/>
      <c r="C99" s="37"/>
    </row>
    <row r="100" spans="1:3" ht="15" x14ac:dyDescent="0.2">
      <c r="A100" s="43"/>
      <c r="B100" s="48"/>
      <c r="C100" s="37"/>
    </row>
    <row r="101" spans="1:3" ht="15" x14ac:dyDescent="0.2">
      <c r="A101" s="43"/>
      <c r="B101" s="48"/>
      <c r="C101" s="37"/>
    </row>
    <row r="102" spans="1:3" ht="15" x14ac:dyDescent="0.2">
      <c r="A102" s="43"/>
      <c r="B102" s="48"/>
      <c r="C102" s="37"/>
    </row>
    <row r="103" spans="1:3" ht="15" x14ac:dyDescent="0.2">
      <c r="A103" s="43"/>
      <c r="B103" s="48"/>
      <c r="C103" s="37"/>
    </row>
    <row r="104" spans="1:3" ht="15" x14ac:dyDescent="0.2">
      <c r="A104" s="43"/>
      <c r="B104" s="48"/>
      <c r="C104" s="37"/>
    </row>
    <row r="105" spans="1:3" ht="15" x14ac:dyDescent="0.2">
      <c r="A105" s="43"/>
      <c r="B105" s="48"/>
      <c r="C105" s="37"/>
    </row>
    <row r="106" spans="1:3" ht="15" x14ac:dyDescent="0.2">
      <c r="A106" s="43"/>
      <c r="B106" s="48"/>
      <c r="C106" s="37"/>
    </row>
    <row r="107" spans="1:3" ht="15" x14ac:dyDescent="0.2">
      <c r="A107" s="43"/>
      <c r="B107" s="48"/>
      <c r="C107" s="37"/>
    </row>
    <row r="108" spans="1:3" ht="15" x14ac:dyDescent="0.2">
      <c r="A108" s="43"/>
      <c r="B108" s="48"/>
      <c r="C108" s="37"/>
    </row>
    <row r="109" spans="1:3" ht="15" x14ac:dyDescent="0.2">
      <c r="A109" s="43"/>
      <c r="B109" s="48"/>
      <c r="C109" s="37"/>
    </row>
    <row r="110" spans="1:3" ht="15" x14ac:dyDescent="0.2">
      <c r="A110" s="43"/>
      <c r="B110" s="48"/>
      <c r="C110" s="37"/>
    </row>
    <row r="111" spans="1:3" ht="15" x14ac:dyDescent="0.2">
      <c r="A111" s="43"/>
      <c r="B111" s="48"/>
      <c r="C111" s="37"/>
    </row>
    <row r="112" spans="1:3" ht="15" x14ac:dyDescent="0.2">
      <c r="B112" s="57"/>
      <c r="C112" s="37"/>
    </row>
    <row r="113" spans="1:3" ht="15" x14ac:dyDescent="0.2">
      <c r="B113" s="57"/>
      <c r="C113" s="37"/>
    </row>
    <row r="114" spans="1:3" x14ac:dyDescent="0.15">
      <c r="A114" s="37"/>
      <c r="C114" s="37"/>
    </row>
    <row r="115" spans="1:3" ht="15" x14ac:dyDescent="0.15">
      <c r="A115" s="37"/>
      <c r="B115" s="46"/>
      <c r="C115" s="37"/>
    </row>
    <row r="116" spans="1:3" ht="15" x14ac:dyDescent="0.15">
      <c r="A116" s="37"/>
      <c r="B116" s="46"/>
      <c r="C116" s="37"/>
    </row>
    <row r="117" spans="1:3" ht="15" x14ac:dyDescent="0.15">
      <c r="A117" s="37"/>
      <c r="B117" s="46"/>
      <c r="C117" s="37"/>
    </row>
    <row r="118" spans="1:3" ht="15" x14ac:dyDescent="0.15">
      <c r="A118" s="37"/>
      <c r="B118" s="45"/>
      <c r="C118" s="37"/>
    </row>
    <row r="119" spans="1:3" ht="15" x14ac:dyDescent="0.15">
      <c r="A119" s="37"/>
      <c r="B119" s="49"/>
      <c r="C119" s="37"/>
    </row>
    <row r="120" spans="1:3" ht="15" x14ac:dyDescent="0.15">
      <c r="A120" s="37"/>
      <c r="B120" s="49"/>
      <c r="C120" s="37"/>
    </row>
    <row r="121" spans="1:3" ht="15" x14ac:dyDescent="0.15">
      <c r="A121" s="37"/>
      <c r="B121" s="45"/>
      <c r="C121" s="37"/>
    </row>
    <row r="122" spans="1:3" ht="15" x14ac:dyDescent="0.15">
      <c r="A122" s="37"/>
      <c r="B122" s="45"/>
      <c r="C122" s="37"/>
    </row>
    <row r="123" spans="1:3" ht="15" x14ac:dyDescent="0.15">
      <c r="A123" s="37"/>
      <c r="B123" s="45"/>
      <c r="C123" s="37"/>
    </row>
    <row r="124" spans="1:3" ht="15" x14ac:dyDescent="0.15">
      <c r="A124" s="37"/>
      <c r="B124" s="45"/>
      <c r="C124" s="37"/>
    </row>
    <row r="125" spans="1:3" ht="15" x14ac:dyDescent="0.15">
      <c r="A125" s="37"/>
      <c r="B125" s="49"/>
      <c r="C125" s="37"/>
    </row>
    <row r="126" spans="1:3" ht="15" x14ac:dyDescent="0.15">
      <c r="A126" s="37"/>
      <c r="B126" s="49"/>
      <c r="C126" s="37"/>
    </row>
    <row r="127" spans="1:3" ht="15" x14ac:dyDescent="0.15">
      <c r="B127" s="45"/>
      <c r="C127" s="37"/>
    </row>
    <row r="128" spans="1:3" ht="15" x14ac:dyDescent="0.15">
      <c r="B128" s="45"/>
    </row>
    <row r="129" spans="2:2" ht="15" x14ac:dyDescent="0.15">
      <c r="B129" s="45"/>
    </row>
    <row r="130" spans="2:2" ht="15" x14ac:dyDescent="0.15">
      <c r="B130" s="45"/>
    </row>
    <row r="131" spans="2:2" ht="15" x14ac:dyDescent="0.15">
      <c r="B131" s="45"/>
    </row>
    <row r="132" spans="2:2" ht="15" x14ac:dyDescent="0.15">
      <c r="B132" s="58"/>
    </row>
    <row r="133" spans="2:2" ht="15" x14ac:dyDescent="0.15">
      <c r="B133" s="45"/>
    </row>
    <row r="134" spans="2:2" ht="15" x14ac:dyDescent="0.15">
      <c r="B134" s="58"/>
    </row>
    <row r="135" spans="2:2" ht="15" x14ac:dyDescent="0.15">
      <c r="B135" s="45"/>
    </row>
  </sheetData>
  <phoneticPr fontId="19" type="noConversion"/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1000"/>
  <sheetViews>
    <sheetView workbookViewId="0">
      <selection activeCell="C17" sqref="C17:C21"/>
    </sheetView>
  </sheetViews>
  <sheetFormatPr baseColWidth="10" defaultColWidth="12.6640625" defaultRowHeight="15" customHeight="1" x14ac:dyDescent="0.15"/>
  <cols>
    <col min="1" max="1" width="3.1640625" customWidth="1"/>
    <col min="2" max="2" width="16.1640625" customWidth="1"/>
    <col min="3" max="3" width="71.1640625" customWidth="1"/>
    <col min="4" max="4" width="9.1640625" customWidth="1"/>
    <col min="5" max="6" width="7.6640625" customWidth="1"/>
    <col min="7" max="7" width="18.1640625" customWidth="1"/>
    <col min="8" max="8" width="30.83203125" customWidth="1"/>
    <col min="9" max="9" width="9.1640625" customWidth="1"/>
    <col min="10" max="10" width="7.6640625" customWidth="1"/>
    <col min="11" max="11" width="16.1640625" customWidth="1"/>
    <col min="12" max="12" width="22.5" customWidth="1"/>
    <col min="13" max="26" width="7.6640625" customWidth="1"/>
  </cols>
  <sheetData>
    <row r="2" spans="2:12" ht="30" x14ac:dyDescent="0.15">
      <c r="B2" s="1" t="s">
        <v>33</v>
      </c>
      <c r="C2" s="2" t="s">
        <v>34</v>
      </c>
      <c r="D2" s="2" t="s">
        <v>35</v>
      </c>
      <c r="F2" s="69" t="s">
        <v>9</v>
      </c>
      <c r="G2" s="69" t="s">
        <v>36</v>
      </c>
      <c r="H2" s="71" t="s">
        <v>4</v>
      </c>
      <c r="I2" s="72"/>
      <c r="J2" s="72"/>
      <c r="K2" s="72"/>
      <c r="L2" s="73"/>
    </row>
    <row r="3" spans="2:12" ht="17.25" customHeight="1" x14ac:dyDescent="0.15">
      <c r="B3" s="3" t="s">
        <v>37</v>
      </c>
      <c r="C3" s="4" t="s">
        <v>38</v>
      </c>
      <c r="D3" s="5">
        <v>5</v>
      </c>
      <c r="F3" s="70"/>
      <c r="G3" s="70"/>
      <c r="H3" s="5">
        <v>1</v>
      </c>
      <c r="I3" s="5">
        <v>2</v>
      </c>
      <c r="J3" s="5">
        <v>3</v>
      </c>
      <c r="K3" s="5">
        <v>4</v>
      </c>
      <c r="L3" s="5">
        <v>5</v>
      </c>
    </row>
    <row r="4" spans="2:12" x14ac:dyDescent="0.2">
      <c r="B4" s="3" t="s">
        <v>39</v>
      </c>
      <c r="C4" s="4" t="s">
        <v>40</v>
      </c>
      <c r="D4" s="5">
        <v>4</v>
      </c>
      <c r="F4" s="6">
        <v>1</v>
      </c>
      <c r="G4" s="7" t="s">
        <v>41</v>
      </c>
      <c r="H4" s="5" t="s">
        <v>42</v>
      </c>
      <c r="I4" s="5" t="s">
        <v>42</v>
      </c>
      <c r="J4" s="8" t="s">
        <v>43</v>
      </c>
      <c r="K4" s="8" t="s">
        <v>43</v>
      </c>
      <c r="L4" s="8" t="s">
        <v>43</v>
      </c>
    </row>
    <row r="5" spans="2:12" x14ac:dyDescent="0.2">
      <c r="B5" s="3" t="s">
        <v>44</v>
      </c>
      <c r="C5" s="4" t="s">
        <v>45</v>
      </c>
      <c r="D5" s="5">
        <v>3</v>
      </c>
      <c r="F5" s="9">
        <v>2</v>
      </c>
      <c r="G5" s="10" t="s">
        <v>46</v>
      </c>
      <c r="H5" s="5" t="s">
        <v>42</v>
      </c>
      <c r="I5" s="8" t="s">
        <v>43</v>
      </c>
      <c r="J5" s="8" t="s">
        <v>43</v>
      </c>
      <c r="K5" s="11" t="s">
        <v>47</v>
      </c>
      <c r="L5" s="11" t="s">
        <v>47</v>
      </c>
    </row>
    <row r="6" spans="2:12" x14ac:dyDescent="0.2">
      <c r="B6" s="3" t="s">
        <v>48</v>
      </c>
      <c r="C6" s="4" t="s">
        <v>49</v>
      </c>
      <c r="D6" s="5">
        <v>2</v>
      </c>
      <c r="F6" s="12">
        <v>3</v>
      </c>
      <c r="G6" s="13" t="s">
        <v>50</v>
      </c>
      <c r="H6" s="8" t="s">
        <v>43</v>
      </c>
      <c r="I6" s="8" t="s">
        <v>43</v>
      </c>
      <c r="J6" s="11" t="s">
        <v>47</v>
      </c>
      <c r="K6" s="11" t="s">
        <v>47</v>
      </c>
      <c r="L6" s="11" t="s">
        <v>47</v>
      </c>
    </row>
    <row r="7" spans="2:12" x14ac:dyDescent="0.15">
      <c r="B7" s="3" t="s">
        <v>51</v>
      </c>
      <c r="C7" s="4" t="s">
        <v>52</v>
      </c>
      <c r="D7" s="5">
        <v>1</v>
      </c>
      <c r="G7" s="14"/>
    </row>
    <row r="8" spans="2:12" x14ac:dyDescent="0.15">
      <c r="B8" s="15"/>
      <c r="G8" s="16" t="s">
        <v>11</v>
      </c>
      <c r="H8" s="17" t="s">
        <v>53</v>
      </c>
    </row>
    <row r="9" spans="2:12" x14ac:dyDescent="0.15">
      <c r="B9" s="1" t="s">
        <v>4</v>
      </c>
      <c r="C9" s="2" t="s">
        <v>34</v>
      </c>
      <c r="D9" s="2" t="s">
        <v>35</v>
      </c>
      <c r="G9" s="13" t="s">
        <v>47</v>
      </c>
      <c r="H9" s="18" t="s">
        <v>54</v>
      </c>
    </row>
    <row r="10" spans="2:12" x14ac:dyDescent="0.15">
      <c r="B10" s="3" t="s">
        <v>55</v>
      </c>
      <c r="C10" s="4" t="s">
        <v>56</v>
      </c>
      <c r="D10" s="5">
        <v>5</v>
      </c>
      <c r="G10" s="13" t="s">
        <v>43</v>
      </c>
      <c r="H10" s="19" t="s">
        <v>57</v>
      </c>
    </row>
    <row r="11" spans="2:12" x14ac:dyDescent="0.15">
      <c r="B11" s="3" t="s">
        <v>58</v>
      </c>
      <c r="C11" s="4" t="s">
        <v>59</v>
      </c>
      <c r="D11" s="5">
        <v>4</v>
      </c>
      <c r="G11" s="13" t="s">
        <v>42</v>
      </c>
      <c r="H11" s="20" t="s">
        <v>60</v>
      </c>
    </row>
    <row r="12" spans="2:12" x14ac:dyDescent="0.15">
      <c r="B12" s="3" t="s">
        <v>61</v>
      </c>
      <c r="C12" s="4" t="s">
        <v>62</v>
      </c>
      <c r="D12" s="5">
        <v>3</v>
      </c>
    </row>
    <row r="13" spans="2:12" x14ac:dyDescent="0.15">
      <c r="B13" s="3" t="s">
        <v>63</v>
      </c>
      <c r="C13" s="4" t="s">
        <v>64</v>
      </c>
      <c r="D13" s="5">
        <v>2</v>
      </c>
    </row>
    <row r="14" spans="2:12" x14ac:dyDescent="0.15">
      <c r="B14" s="3" t="s">
        <v>65</v>
      </c>
      <c r="C14" s="4" t="s">
        <v>66</v>
      </c>
      <c r="D14" s="5">
        <v>1</v>
      </c>
    </row>
    <row r="15" spans="2:12" ht="14" x14ac:dyDescent="0.15">
      <c r="B15" s="15"/>
    </row>
    <row r="16" spans="2:12" ht="30" x14ac:dyDescent="0.15">
      <c r="B16" s="1" t="s">
        <v>67</v>
      </c>
      <c r="C16" s="21" t="s">
        <v>34</v>
      </c>
      <c r="D16" s="21" t="s">
        <v>35</v>
      </c>
    </row>
    <row r="17" spans="2:4" ht="30" x14ac:dyDescent="0.15">
      <c r="B17" s="3" t="s">
        <v>68</v>
      </c>
      <c r="C17" s="22" t="s">
        <v>69</v>
      </c>
      <c r="D17" s="23">
        <v>5</v>
      </c>
    </row>
    <row r="18" spans="2:4" x14ac:dyDescent="0.15">
      <c r="B18" s="3" t="s">
        <v>70</v>
      </c>
      <c r="C18" s="22" t="s">
        <v>71</v>
      </c>
      <c r="D18" s="23">
        <v>4</v>
      </c>
    </row>
    <row r="19" spans="2:4" x14ac:dyDescent="0.15">
      <c r="B19" s="3" t="s">
        <v>72</v>
      </c>
      <c r="C19" s="22" t="s">
        <v>73</v>
      </c>
      <c r="D19" s="23">
        <v>3</v>
      </c>
    </row>
    <row r="20" spans="2:4" x14ac:dyDescent="0.15">
      <c r="B20" s="3" t="s">
        <v>74</v>
      </c>
      <c r="C20" s="22" t="s">
        <v>75</v>
      </c>
      <c r="D20" s="23">
        <v>2</v>
      </c>
    </row>
    <row r="21" spans="2:4" ht="15.75" customHeight="1" x14ac:dyDescent="0.15">
      <c r="B21" s="3" t="s">
        <v>76</v>
      </c>
      <c r="C21" s="22" t="s">
        <v>77</v>
      </c>
      <c r="D21" s="23">
        <v>1</v>
      </c>
    </row>
    <row r="22" spans="2:4" ht="15.75" customHeight="1" x14ac:dyDescent="0.15"/>
    <row r="23" spans="2:4" ht="15.75" customHeight="1" x14ac:dyDescent="0.15"/>
    <row r="24" spans="2:4" ht="15.75" customHeight="1" x14ac:dyDescent="0.15"/>
    <row r="25" spans="2:4" ht="15.75" customHeight="1" x14ac:dyDescent="0.15"/>
    <row r="26" spans="2:4" ht="15.75" customHeight="1" x14ac:dyDescent="0.15"/>
    <row r="27" spans="2:4" ht="15.75" customHeight="1" x14ac:dyDescent="0.15"/>
    <row r="28" spans="2:4" ht="15.75" customHeight="1" x14ac:dyDescent="0.15"/>
    <row r="29" spans="2:4" ht="15.75" customHeight="1" x14ac:dyDescent="0.15"/>
    <row r="30" spans="2:4" ht="15.75" customHeight="1" x14ac:dyDescent="0.15"/>
    <row r="31" spans="2:4" ht="15.75" customHeight="1" x14ac:dyDescent="0.15"/>
    <row r="32" spans="2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F2:F3"/>
    <mergeCell ref="G2:G3"/>
    <mergeCell ref="H2:L2"/>
  </mergeCells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FMEA</vt:lpstr>
      <vt:lpstr>Accidents, Hazards &amp; Harms </vt:lpstr>
      <vt:lpstr>Scoring criteria</vt:lpstr>
      <vt:lpstr>Accident</vt:lpstr>
      <vt:lpstr>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Coleman</cp:lastModifiedBy>
  <dcterms:created xsi:type="dcterms:W3CDTF">2013-01-03T11:10:50Z</dcterms:created>
  <dcterms:modified xsi:type="dcterms:W3CDTF">2023-05-09T21:33:04Z</dcterms:modified>
</cp:coreProperties>
</file>