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<sst xmlns="http://schemas.openxmlformats.org/spreadsheetml/2006/main" count="121" uniqueCount="99">
  <si>
    <t>部门</t>
  </si>
  <si>
    <t>终端软件部</t>
  </si>
  <si>
    <t>被考核者</t>
  </si>
  <si>
    <t>曾华央</t>
  </si>
  <si>
    <t>考核月度</t>
  </si>
  <si>
    <t>本月总工作日</t>
  </si>
  <si>
    <t>任务填写规则：
1、下列的任务清单需要跟部门内的任务清单一致，每周跟组长核对并及时变更
2、实际完成时间需跟组长确认
3、难度系数作为参考，不计入完成率公式
4、有上下游关系的任务；如果内部原因变更，对应的任务本月超期D1和下个月预计继续投入D2；需要如实填写。如果外部原因导致，进行正常变更，对应任务按照实际情况进行变更操作即可。
5、无上下游关系的任务，内部按照实际情况处理即可，可以使用部分机动时间调节，或者任务变更。
6、月初核对任务时，要有机动任务体现；实际比例需要和组长核对。月末更新的时候，机动任务应为实际的任务值，已经取消或者变更的任务在月底的表中不用体现。</t>
  </si>
  <si>
    <t>序号</t>
  </si>
  <si>
    <r>
      <rPr>
        <b/>
        <sz val="11"/>
        <color theme="1"/>
        <rFont val="宋体"/>
        <charset val="134"/>
        <scheme val="minor"/>
      </rPr>
      <t xml:space="preserve">个人承担任务
（30%-60%）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</si>
  <si>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计划完成
时间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</si>
  <si>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实际完成
时间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</si>
  <si>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工 作 量 </t>
    </r>
    <r>
      <rPr>
        <b/>
        <sz val="10"/>
        <color rgb="FF000000"/>
        <rFont val="LucidaSansUnicode"/>
        <charset val="134"/>
      </rPr>
      <t>(</t>
    </r>
    <r>
      <rPr>
        <b/>
        <sz val="10"/>
        <color rgb="FF000000"/>
        <rFont val="宋体"/>
        <charset val="134"/>
      </rPr>
      <t>天</t>
    </r>
    <r>
      <rPr>
        <b/>
        <sz val="10"/>
        <color rgb="FF000000"/>
        <rFont val="LucidaSansUnicode"/>
        <charset val="134"/>
      </rPr>
      <t>)</t>
    </r>
    <r>
      <rPr>
        <b/>
        <sz val="11"/>
        <color theme="1"/>
        <rFont val="宋体"/>
        <charset val="134"/>
        <scheme val="minor"/>
      </rPr>
      <t xml:space="preserve">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</si>
  <si>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已超期
（D1=本月延期几天）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</si>
  <si>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未完成
（D2=预计下个月还需几天）
</t>
    </r>
    <r>
      <rPr>
        <b/>
        <sz val="11"/>
        <color rgb="FFFF0000"/>
        <rFont val="宋体"/>
        <charset val="134"/>
        <scheme val="minor"/>
      </rPr>
      <t>【必填】</t>
    </r>
  </si>
  <si>
    <r>
      <rPr>
        <b/>
        <sz val="11"/>
        <color theme="1"/>
        <rFont val="宋体"/>
        <charset val="134"/>
        <scheme val="minor"/>
      </rPr>
      <t xml:space="preserve">难度系数（1.0-2.0）
</t>
    </r>
    <r>
      <rPr>
        <b/>
        <sz val="11"/>
        <color rgb="FFFF0000"/>
        <rFont val="宋体"/>
        <charset val="134"/>
        <scheme val="minor"/>
      </rPr>
      <t>【选填】</t>
    </r>
  </si>
  <si>
    <t>任务完成率
（P=100%;当月完成
P=(总天-D2)/总天*100%;次月完成）</t>
  </si>
  <si>
    <t>权重比
（W=工作天/当月实际工作日）</t>
  </si>
  <si>
    <t>季度系数
（P*W*(1-D1/30)）</t>
  </si>
  <si>
    <t xml:space="preserve">评分标准
</t>
  </si>
  <si>
    <t>员工自评</t>
  </si>
  <si>
    <t>考核者考
评</t>
  </si>
  <si>
    <r>
      <rPr>
        <b/>
        <sz val="11"/>
        <color theme="1"/>
        <rFont val="宋体"/>
        <charset val="134"/>
        <scheme val="minor"/>
      </rPr>
      <t>举证</t>
    </r>
    <r>
      <rPr>
        <b/>
        <sz val="11"/>
        <color rgb="FFFF0000"/>
        <rFont val="宋体"/>
        <charset val="134"/>
        <scheme val="minor"/>
      </rPr>
      <t>【自评100分，被考核者需要按照评分标准填写具体例证】</t>
    </r>
  </si>
  <si>
    <t>得 分</t>
  </si>
  <si>
    <t>加权得分
（得分*季度系数）</t>
  </si>
  <si>
    <t>年中汇报PPT,半年会</t>
  </si>
  <si>
    <r>
      <rPr>
        <sz val="10"/>
        <color rgb="FF000000"/>
        <rFont val="宋体"/>
        <charset val="134"/>
      </rPr>
      <t>①没有完成该项任务，低于</t>
    </r>
    <r>
      <rPr>
        <sz val="10"/>
        <color rgb="FF000000"/>
        <rFont val="LucidaSansUnicode"/>
        <charset val="134"/>
      </rPr>
      <t>50%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LucidaSansUnicode"/>
        <charset val="134"/>
      </rPr>
      <t>0</t>
    </r>
    <r>
      <rPr>
        <sz val="10"/>
        <color rgb="FF000000"/>
        <rFont val="宋体"/>
        <charset val="134"/>
      </rPr>
      <t>分）
②规定时间内完成该项任务大于</t>
    </r>
    <r>
      <rPr>
        <sz val="10"/>
        <color rgb="FF000000"/>
        <rFont val="LucidaSansUnicode"/>
        <charset val="134"/>
      </rPr>
      <t>50%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LucidaSansUnicode"/>
        <charset val="134"/>
      </rPr>
      <t>40</t>
    </r>
    <r>
      <rPr>
        <sz val="10"/>
        <color rgb="FF000000"/>
        <rFont val="宋体"/>
        <charset val="134"/>
      </rPr>
      <t>分）
③规定时间内完成该项任务大于</t>
    </r>
    <r>
      <rPr>
        <sz val="10"/>
        <color rgb="FF000000"/>
        <rFont val="LucidaSansUnicode"/>
        <charset val="134"/>
      </rPr>
      <t>80%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LucidaSansUnicode"/>
        <charset val="134"/>
      </rPr>
      <t>60</t>
    </r>
    <r>
      <rPr>
        <sz val="10"/>
        <color rgb="FF000000"/>
        <rFont val="宋体"/>
        <charset val="134"/>
      </rPr>
      <t>分）
④及时</t>
    </r>
    <r>
      <rPr>
        <sz val="10"/>
        <color rgb="FFFF0000"/>
        <rFont val="宋体"/>
        <charset val="134"/>
      </rPr>
      <t>和提前</t>
    </r>
    <r>
      <rPr>
        <sz val="10"/>
        <color rgb="FF000000"/>
        <rFont val="宋体"/>
        <charset val="134"/>
      </rPr>
      <t>的完成该项任务（</t>
    </r>
    <r>
      <rPr>
        <sz val="10"/>
        <color rgb="FFFF0000"/>
        <rFont val="宋体"/>
        <charset val="134"/>
      </rPr>
      <t>8</t>
    </r>
    <r>
      <rPr>
        <sz val="10"/>
        <color rgb="FFFF0000"/>
        <rFont val="LucidaSansUnicode"/>
        <charset val="134"/>
      </rPr>
      <t>0</t>
    </r>
    <r>
      <rPr>
        <sz val="10"/>
        <color rgb="FFFF0000"/>
        <rFont val="宋体"/>
        <charset val="134"/>
      </rPr>
      <t>分</t>
    </r>
    <r>
      <rPr>
        <sz val="10"/>
        <color rgb="FF000000"/>
        <rFont val="宋体"/>
        <charset val="134"/>
      </rPr>
      <t>）
⑤</t>
    </r>
    <r>
      <rPr>
        <sz val="10"/>
        <color rgb="FFFF0000"/>
        <rFont val="宋体"/>
        <charset val="134"/>
      </rPr>
      <t>额外出色</t>
    </r>
    <r>
      <rPr>
        <sz val="10"/>
        <color rgb="FF000000"/>
        <rFont val="宋体"/>
        <charset val="134"/>
      </rPr>
      <t>的完成该项任务（3天工作量）。（</t>
    </r>
    <r>
      <rPr>
        <sz val="10"/>
        <color rgb="FF000000"/>
        <rFont val="LucidaSansUnicode"/>
        <charset val="134"/>
      </rPr>
      <t>100</t>
    </r>
    <r>
      <rPr>
        <sz val="10"/>
        <color rgb="FF000000"/>
        <rFont val="宋体"/>
        <charset val="134"/>
      </rPr>
      <t xml:space="preserve">分）
</t>
    </r>
  </si>
  <si>
    <t>BelaHome SL50锁 设备详情-猫眼查看</t>
  </si>
  <si>
    <t>BelaHome 客诉二期 通话中开锁</t>
  </si>
  <si>
    <t>BelaHome 客诉二期 离线推送效果优化、回家通知优化</t>
  </si>
  <si>
    <t>BelaHome 客诉二期 IR22适配、G31适配</t>
  </si>
  <si>
    <t>BelaHome 客诉二期 虚拟灯光群控</t>
  </si>
  <si>
    <t>BelaHome 客诉二期 整体联调、自测</t>
  </si>
  <si>
    <t>BelaHome SL50锁 场景管理</t>
  </si>
  <si>
    <t>BelaHome BDC 锁对接</t>
  </si>
  <si>
    <t>BelaHome SL50锁 家庭管理</t>
  </si>
  <si>
    <t>BelaHome SL50锁 凭证管理</t>
  </si>
  <si>
    <t>BelaHome SL50锁 场景调试</t>
  </si>
  <si>
    <t>BelaHome 客诉二期 一轮bug修复</t>
  </si>
  <si>
    <t>BelaHome SL50锁 设备详情、凭证管理调试</t>
  </si>
  <si>
    <t>注：
30%-60%，表示不同级别的员工，所占的比重不一样，突出本级别的考核重点，下同；
加权得分按计划工作量加权，总分100分</t>
  </si>
  <si>
    <t>合计</t>
  </si>
  <si>
    <t>工作完成质量（20%-40%）</t>
  </si>
  <si>
    <t>权重（按百分比绝对值，总值100%，下同）</t>
  </si>
  <si>
    <t>评分标准</t>
  </si>
  <si>
    <t>考核者考评</t>
  </si>
  <si>
    <t>文档质量</t>
  </si>
  <si>
    <t>规范性</t>
  </si>
  <si>
    <t>①不了解公司/部门/小组的文档规范，按照个人习惯撰写，不符合要求；（40分）
②基本了解文档规范，但按照规范撰写的意识较弱，但总体按照文档规范编写（60分）
③熟悉文档规范，撰写严格按照规范编写（80分）
④严格遵守文档规范，并提出合理化建议，对规范的执行和完善起到积极作用（100分）</t>
  </si>
  <si>
    <t>日报中记录平时的任务和遇到的问题</t>
  </si>
  <si>
    <t>指导性</t>
  </si>
  <si>
    <t>①文档缺乏指导性，对任务或者使用没有得到应有的帮助；（40分）
②文档基本可以指导用户进行编码或者使用，但是对部分环节的描述不够清楚；（60分）
③文档具备指导价值，能指导完成相关的代码或者指导完成某项任务；（80分）
④文档具备重要指导价值，在指导完成相关任务的情况下，能够延伸相关周边内容，对后续其他相关工作具有重要补充参考价值；（100分）</t>
  </si>
  <si>
    <t>补充SL50锁设计文档</t>
  </si>
  <si>
    <t>代码质量</t>
  </si>
  <si>
    <t>①不了解公司编码与自测规范，按照个人习惯开展，不符合规范要求；（40分）
②基本了解编码与自测规范，但按照规范执行的意识较弱；（60分）
③熟悉编码与自测规范，严格按照规范开展工作，代码质量较好；（80分）
④严格遵守编码与自测规范，对规范的执行和完善起到积极作用；（100分）</t>
  </si>
  <si>
    <t>按照组内ios编码规范和git提交规范处理</t>
  </si>
  <si>
    <t>可维护性</t>
  </si>
  <si>
    <t>①代码逻辑混乱，结构复杂， 没有注释一般很难读懂思路；（40分）
②代码基本可以读懂，结构较为清晰，但是逻辑复杂，注释较少，多次阅读才能理解，不具备可移植性；（60分）
③代码逻辑简单，结构清晰，注释清晰，具备一定的移植性，只能在本项目类似地方复用；（80分）
④代码逻辑简单，结构清晰，注释清晰，具备可移植性，能在很多地方不同的项目中复用；（100分）</t>
  </si>
  <si>
    <t>密码验证和关联代理商页面，都是输入6为数字，建议可以复用起来</t>
  </si>
  <si>
    <t>版本质量</t>
  </si>
  <si>
    <t>bug/产品问题严重程度与数量</t>
  </si>
  <si>
    <t>按研发中心统一指标
（即：该项初始默认值为100分，然后根据研发中心的统一扣分标准进行扣除）</t>
  </si>
  <si>
    <t>1个PO，3个P1，应扣9 分
投入工时18天，抵18/2 = 9分，不扣分</t>
  </si>
  <si>
    <t>注：
不同的组员三个指标权重不一样，重点需要提升的项目，权重可以较高；</t>
  </si>
  <si>
    <t>得分</t>
  </si>
  <si>
    <t>工作能力与行为能力（10%-20%）</t>
  </si>
  <si>
    <t>权重</t>
  </si>
  <si>
    <t>责任心</t>
  </si>
  <si>
    <t>①很不情愿接受分配的任务，并消极对待自己工作上的不足，经常推诿责任，将问题指向他人，并计较个人得失；（40分）
②能够接受分配的任务，并正确对待工作上的不足，但未采取任何改进措施，有时推诿责任、计较个人得失；（60分）
③对分配的任务能认真负责，对工作上的不足能加以分析，不推诿责任，不计较个人得失；（80分）
④对分配的任务非常认真负责，且愿意承担额外的工作，对工作上的不足，能经常分析，认真总结，积极改进；（100分）</t>
  </si>
  <si>
    <t>主动性</t>
  </si>
  <si>
    <t>①工作非常被动，即使在时间压力下，也一直等候上级指令；（40分）
②工作被动，行动迟缓，即使在时间压力下，有时也等候上级指令；（60分）
③不存在等候上级指令的状况，工作能够正常完成；（80分）
④主动寻找工作任务，积极思考解决方案，行动迅速；（100分）</t>
  </si>
  <si>
    <t>团队协作能力</t>
  </si>
  <si>
    <t>①不善于与人合作，也从不帮助别人；工作中从不与人沟通、交流；对他人要求苛刻，别人与其合作，觉得非常难过；（40分）
②不太善于与人合作，沟通协调不顺畅；较少帮助别人，工作中教少与人沟通、交流（60分）
③与人沟通无障碍，合作顺畅，较喜欢帮助别人；（80分）
④乐于主动与人合作，善于调动内外部资源，主动帮助别人，能够理解宽容别人，换位思考，与其合作，感觉愉快（100分）
【跨部门沟通：对于跨部门提出的需求积极沟通，乐于合作，能够协调资源协助完成工作，得到较好的反馈，可以得100分】</t>
  </si>
  <si>
    <t>联调SL50锁过程中，及时反馈遇到的问题，和协助他人定位问题</t>
  </si>
  <si>
    <t>创新精神</t>
  </si>
  <si>
    <t>①墨守成规，缺乏更新观念；（40分）
②能够根据工作需要，适时进行能力和知识更新，但效果不显著；（60分）
③能很好的将能力和知识更新与自身工作相结合，工作效率和工作水平有所提高；（80分）
④经常有计划、有步骤的进行能力和知识更新，很大提高了工作效率和工作水平；（100分）</t>
  </si>
  <si>
    <t>编写一个简单的客户端，将执行的脚本文件嵌入其中，可以直接一键执行脚本引入词条库的内容</t>
  </si>
  <si>
    <t>专业水平提升能力</t>
  </si>
  <si>
    <t>①墨守成规，缺乏主动更新/提升技能的意愿；（40分）
②能够根据工作需要，适时进行能力和知识更新，但效果不显著；（60分）
③能很好的将能力和知识更新与自身工作相结合，工作技能和工作水平有所提高；（80分）
④经常有计划、有步骤的进行能力和知识更新，很大提高了工作效率和工作水平；（100分）</t>
  </si>
  <si>
    <t>面对困难的态度</t>
  </si>
  <si>
    <t>①害怕困难与挑战，排斥有困难的工作；（40分）
②能够根据工作安排，承担一部分困难的工作，但是有畏难情绪；（60分）
③能接收困难的工作，且较好地完成任务；（80分）
④经常主动提出承担困难的工作，并总是取得较好的结果；（100分）</t>
  </si>
  <si>
    <t>注：
不同的组员选择的工作能力考核项不一样，最希望提升什么项目，就考核什么项目，以此促进组员的提升；例如张三可以选择：责任心+面对困难的态度；李四可以选择：创新精神+专业水平提升能力+主动性..</t>
  </si>
  <si>
    <t>团队贡献（5%-10%）</t>
  </si>
  <si>
    <r>
      <rPr>
        <b/>
        <sz val="11"/>
        <color theme="1"/>
        <rFont val="宋体"/>
        <charset val="134"/>
        <scheme val="minor"/>
      </rPr>
      <t>评分标准（</t>
    </r>
    <r>
      <rPr>
        <b/>
        <sz val="11"/>
        <color rgb="FFFF0000"/>
        <rFont val="宋体"/>
        <charset val="134"/>
        <scheme val="minor"/>
      </rPr>
      <t>初级工程师不参与考核</t>
    </r>
    <r>
      <rPr>
        <b/>
        <sz val="11"/>
        <color theme="1"/>
        <rFont val="宋体"/>
        <charset val="134"/>
        <scheme val="minor"/>
      </rPr>
      <t>）</t>
    </r>
  </si>
  <si>
    <t>项目合理化建设</t>
  </si>
  <si>
    <t>①对项目的建设漠不关心，基本不参与参与项目合理化建设；（40分）
②能够根据工作安排需要，参与到项目的合理化建设与讨论中，但是效果相对一般；（60分）
③较为主动参与项目讨论与合理化建设，取得不错的效果；（80分）
④积极参与项目讨论并提出合理化建议，且相关工作对项目的合理化建设提升产生较大促进意义；（100分）</t>
  </si>
  <si>
    <t>SL50锁建议增加一个有家庭无绑定设备的情况，在状态页面中展示</t>
  </si>
  <si>
    <t>部门/小组团队建设</t>
  </si>
  <si>
    <t xml:space="preserve">①对部门/小组的组织建设漠不关心，基本不参与组织建设；（40分）
②能够根据工作安排需要，参与到组织建设与讨论中，但是效果相对一般；（60分）
③较为主动参与组织建设方面的讨论与相关举措的推动落地，取得不错的效果；（80分）
④积极主动参与组织建设的讨论并提出合理化建议，且相关工作对部门的建设提升产生较大促进意义；（100分）
【团队建设包括：辅导新人，工作技能方法总结，知识库案例贡献，培训课件撰写，提出内外部沟通改善建议并得到采纳，
提出促进团队氛围融洽的建议并参与实施，在部门团建中担任组织工作】 </t>
  </si>
  <si>
    <t>培训/学习/分享</t>
  </si>
  <si>
    <t>①对部门/小组推行的培训/学习/分享建设漠不关心，基本不参与到该事务的建设中；（40分）
②能够根据工作安排需要，参与到部门/小组的该项事务建设中，但是效果相对一般；（60分）
③较为主动参与到该项事务的建设中，并取得不错的效果；（80分）
④积极主动参与到组织的该事务建议，且相关工作对部门的整体技能提升产生较大促进意义；（100分）</t>
  </si>
  <si>
    <t>注：
不同的组员三个指标权重不一样，重点需要提升的项目，权重可以较高</t>
  </si>
  <si>
    <t>总分</t>
  </si>
  <si>
    <t>不足</t>
  </si>
  <si>
    <r>
      <t>本月觉得自己没做好的地方，分析原因及对策（重点工作未完成在工作概述中已说明的不用重复）</t>
    </r>
    <r>
      <rPr>
        <sz val="11"/>
        <color theme="1"/>
        <rFont val="宋体"/>
        <charset val="134"/>
        <scheme val="minor"/>
      </rPr>
      <t xml:space="preserve">
1、本月都是做常规任务，整体的文档输出偏少了
</t>
    </r>
  </si>
  <si>
    <t>考核者建议</t>
  </si>
  <si>
    <t>进步</t>
  </si>
  <si>
    <r>
      <t>本月自己在哪些方面有进步（突破）或做得比较好的地方，知识、技能、工作方法等</t>
    </r>
    <r>
      <rPr>
        <sz val="11"/>
        <color theme="1"/>
        <rFont val="宋体"/>
        <charset val="134"/>
        <scheme val="minor"/>
      </rPr>
      <t xml:space="preserve">
1、BelaHome的多任务并行开发转换。遇到阻塞时候，不要在那盲目等待，及时抛出问题，切换到其他处理分支上</t>
    </r>
  </si>
  <si>
    <t>思考与建议</t>
  </si>
  <si>
    <t>项目中有很多判断版本是否支持某项功能的点，在android和ios上能不能维护一个文件，其中存在多个方法，传入家庭中心和app的版本，来判断当前是否支持该功能。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</si>
</sst>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m/d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0" tint="-0.35"/>
      <name val="宋体"/>
      <charset val="134"/>
      <scheme val="minor"/>
    </font>
    <font>
      <b/>
      <sz val="10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rgb="FF000000"/>
      <name val="LucidaSansUnicode"/>
      <charset val="134"/>
    </font>
    <font>
      <sz val="10"/>
      <color rgb="FF000000"/>
      <name val="LucidaSansUnicode"/>
      <charset val="134"/>
    </font>
    <font>
      <sz val="10"/>
      <color rgb="FFFF0000"/>
      <name val="宋体"/>
      <charset val="134"/>
    </font>
    <font>
      <sz val="10"/>
      <color rgb="FFFF0000"/>
      <name val="LucidaSansUnicod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0" borderId="1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18" borderId="1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7" borderId="14" applyNumberFormat="0" applyAlignment="0" applyProtection="0">
      <alignment vertical="center"/>
    </xf>
    <xf numFmtId="0" fontId="15" fillId="18" borderId="16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1" xfId="0" applyFont="1" applyBorder="1" applyProtection="1">
      <alignment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0" fontId="1" fillId="2" borderId="4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9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9" fontId="1" fillId="3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9" fontId="1" fillId="3" borderId="1" xfId="0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9" fontId="0" fillId="0" borderId="1" xfId="0" applyNumberFormat="1" applyBorder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9" fontId="0" fillId="0" borderId="1" xfId="0" applyNumberFormat="1" applyFont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9" fontId="0" fillId="4" borderId="1" xfId="0" applyNumberFormat="1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topLeftCell="A38" workbookViewId="0">
      <selection activeCell="C42" sqref="C42:L42"/>
    </sheetView>
  </sheetViews>
  <sheetFormatPr defaultColWidth="9" defaultRowHeight="16.8"/>
  <cols>
    <col min="1" max="1" width="5.875" style="1" customWidth="1"/>
    <col min="2" max="2" width="20.375" style="1" customWidth="1"/>
    <col min="3" max="3" width="40.25" style="1" customWidth="1"/>
    <col min="4" max="4" width="15.875" style="1" customWidth="1"/>
    <col min="5" max="5" width="16.5" style="1" customWidth="1"/>
    <col min="6" max="6" width="11.875" style="1" customWidth="1"/>
    <col min="7" max="7" width="14.75" style="1" customWidth="1"/>
    <col min="8" max="8" width="15.25" style="1" customWidth="1"/>
    <col min="9" max="9" width="14.125" style="1" customWidth="1"/>
    <col min="10" max="13" width="19.875" style="1" customWidth="1"/>
    <col min="14" max="14" width="9.25" style="1" customWidth="1"/>
    <col min="15" max="15" width="22.5" style="1" customWidth="1"/>
    <col min="16" max="16" width="6.375" style="1" customWidth="1"/>
    <col min="17" max="17" width="7" style="1" customWidth="1"/>
    <col min="18" max="18" width="8.375" style="1" customWidth="1"/>
    <col min="19" max="19" width="10.375" style="1" customWidth="1"/>
    <col min="20" max="20" width="53.625" style="2" customWidth="1"/>
    <col min="21" max="16384" width="9" style="1"/>
  </cols>
  <sheetData>
    <row r="1" ht="32.25" customHeight="1" spans="1:20">
      <c r="A1" s="3" t="s">
        <v>0</v>
      </c>
      <c r="B1" s="4" t="s">
        <v>1</v>
      </c>
      <c r="C1" s="5"/>
      <c r="D1" s="3" t="s">
        <v>2</v>
      </c>
      <c r="E1" s="3" t="s">
        <v>3</v>
      </c>
      <c r="F1" s="3" t="s">
        <v>4</v>
      </c>
      <c r="G1" s="4">
        <v>7</v>
      </c>
      <c r="H1" s="5"/>
      <c r="I1" s="9" t="s">
        <v>5</v>
      </c>
      <c r="J1" s="46">
        <f>SUM(F5:F19)</f>
        <v>22</v>
      </c>
      <c r="K1" s="22"/>
      <c r="L1" s="22"/>
      <c r="M1" s="22"/>
      <c r="N1" s="53"/>
      <c r="O1" s="53"/>
      <c r="P1" s="53"/>
      <c r="Q1" s="53"/>
      <c r="R1" s="53"/>
      <c r="S1" s="53"/>
      <c r="T1" s="63"/>
    </row>
    <row r="2" ht="96.95" customHeight="1" spans="1:20">
      <c r="A2" s="6" t="s">
        <v>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4"/>
    </row>
    <row r="3" ht="29.45" customHeight="1" spans="1:20">
      <c r="A3" s="8" t="s">
        <v>7</v>
      </c>
      <c r="B3" s="9" t="s">
        <v>8</v>
      </c>
      <c r="C3" s="10">
        <v>0.5</v>
      </c>
      <c r="D3" s="9" t="s">
        <v>9</v>
      </c>
      <c r="E3" s="39" t="s">
        <v>10</v>
      </c>
      <c r="F3" s="9" t="s">
        <v>11</v>
      </c>
      <c r="G3" s="39" t="s">
        <v>12</v>
      </c>
      <c r="H3" s="39" t="s">
        <v>13</v>
      </c>
      <c r="I3" s="39" t="s">
        <v>14</v>
      </c>
      <c r="J3" s="47" t="s">
        <v>15</v>
      </c>
      <c r="K3" s="47" t="s">
        <v>16</v>
      </c>
      <c r="L3" s="47" t="s">
        <v>17</v>
      </c>
      <c r="M3" s="9" t="s">
        <v>18</v>
      </c>
      <c r="N3" s="8" t="s">
        <v>19</v>
      </c>
      <c r="O3" s="8"/>
      <c r="P3" s="4" t="s">
        <v>20</v>
      </c>
      <c r="Q3" s="65"/>
      <c r="R3" s="65"/>
      <c r="S3" s="5"/>
      <c r="T3" s="9" t="s">
        <v>21</v>
      </c>
    </row>
    <row r="4" ht="30" customHeight="1" spans="1:20">
      <c r="A4" s="8"/>
      <c r="B4" s="9"/>
      <c r="C4" s="11"/>
      <c r="D4" s="9"/>
      <c r="E4" s="40"/>
      <c r="F4" s="9"/>
      <c r="G4" s="40"/>
      <c r="H4" s="40"/>
      <c r="I4" s="40"/>
      <c r="J4" s="48"/>
      <c r="K4" s="49"/>
      <c r="L4" s="49"/>
      <c r="M4" s="8"/>
      <c r="N4" s="8" t="s">
        <v>22</v>
      </c>
      <c r="O4" s="9" t="s">
        <v>23</v>
      </c>
      <c r="P4" s="4" t="s">
        <v>22</v>
      </c>
      <c r="Q4" s="5"/>
      <c r="R4" s="29" t="s">
        <v>23</v>
      </c>
      <c r="S4" s="5"/>
      <c r="T4" s="9"/>
    </row>
    <row r="5" ht="65.1" customHeight="1" spans="1:20">
      <c r="A5" s="12">
        <v>1</v>
      </c>
      <c r="B5" s="13" t="s">
        <v>24</v>
      </c>
      <c r="C5" s="13"/>
      <c r="D5" s="14">
        <v>45492</v>
      </c>
      <c r="E5" s="14">
        <v>45492</v>
      </c>
      <c r="F5" s="12">
        <v>1</v>
      </c>
      <c r="G5" s="12"/>
      <c r="H5" s="12"/>
      <c r="I5" s="12"/>
      <c r="J5" s="50">
        <f>IF(D5="",1,IF(E5="",((F5-H5)/(F5)*100%),1))</f>
        <v>1</v>
      </c>
      <c r="K5" s="51">
        <f>F5/J1</f>
        <v>0.0454545454545455</v>
      </c>
      <c r="L5" s="52">
        <f>J5*K5*(1-G5/30)</f>
        <v>0.0454545454545455</v>
      </c>
      <c r="M5" s="54" t="s">
        <v>25</v>
      </c>
      <c r="N5" s="55">
        <v>80</v>
      </c>
      <c r="O5" s="56">
        <f>N5*L5</f>
        <v>3.63636363636364</v>
      </c>
      <c r="P5" s="57"/>
      <c r="Q5" s="66"/>
      <c r="R5" s="67">
        <f>P5*L5</f>
        <v>0</v>
      </c>
      <c r="S5" s="68"/>
      <c r="T5" s="69"/>
    </row>
    <row r="6" ht="60.95" customHeight="1" spans="1:20">
      <c r="A6" s="12">
        <v>2</v>
      </c>
      <c r="B6" s="15" t="s">
        <v>26</v>
      </c>
      <c r="C6" s="15"/>
      <c r="D6" s="14">
        <v>45478</v>
      </c>
      <c r="E6" s="14">
        <v>45478</v>
      </c>
      <c r="F6" s="41">
        <v>4</v>
      </c>
      <c r="G6" s="41"/>
      <c r="H6" s="41"/>
      <c r="I6" s="41"/>
      <c r="J6" s="50">
        <f t="shared" ref="J6:J19" si="0">IF(D6="",1,IF(E6="",((F6-H6)/(F6)*100%),1))</f>
        <v>1</v>
      </c>
      <c r="K6" s="51">
        <f>F6/J1</f>
        <v>0.181818181818182</v>
      </c>
      <c r="L6" s="52">
        <f t="shared" ref="L6:L19" si="1">J6*K6*(1-G6/30)</f>
        <v>0.181818181818182</v>
      </c>
      <c r="M6" s="58"/>
      <c r="N6" s="55">
        <v>80</v>
      </c>
      <c r="O6" s="56">
        <f t="shared" ref="O6:O19" si="2">N6*L6</f>
        <v>14.5454545454545</v>
      </c>
      <c r="P6" s="57"/>
      <c r="Q6" s="66"/>
      <c r="R6" s="67">
        <f t="shared" ref="R6:R19" si="3">P6*L6</f>
        <v>0</v>
      </c>
      <c r="S6" s="68"/>
      <c r="T6" s="27"/>
    </row>
    <row r="7" ht="72" customHeight="1" spans="1:20">
      <c r="A7" s="12">
        <v>3</v>
      </c>
      <c r="B7" s="13" t="s">
        <v>27</v>
      </c>
      <c r="C7" s="13"/>
      <c r="D7" s="14">
        <v>45481</v>
      </c>
      <c r="E7" s="14">
        <v>45481</v>
      </c>
      <c r="F7" s="12">
        <v>1</v>
      </c>
      <c r="G7" s="12"/>
      <c r="H7" s="12"/>
      <c r="I7" s="12"/>
      <c r="J7" s="50">
        <f t="shared" si="0"/>
        <v>1</v>
      </c>
      <c r="K7" s="51">
        <f>F7/J1</f>
        <v>0.0454545454545455</v>
      </c>
      <c r="L7" s="52">
        <f t="shared" si="1"/>
        <v>0.0454545454545455</v>
      </c>
      <c r="M7" s="58"/>
      <c r="N7" s="55">
        <v>80</v>
      </c>
      <c r="O7" s="56">
        <f t="shared" si="2"/>
        <v>3.63636363636364</v>
      </c>
      <c r="P7" s="57"/>
      <c r="Q7" s="66"/>
      <c r="R7" s="67">
        <f t="shared" si="3"/>
        <v>0</v>
      </c>
      <c r="S7" s="68"/>
      <c r="T7" s="27"/>
    </row>
    <row r="8" ht="58.5" customHeight="1" spans="1:20">
      <c r="A8" s="12">
        <v>4</v>
      </c>
      <c r="B8" s="13" t="s">
        <v>28</v>
      </c>
      <c r="C8" s="13"/>
      <c r="D8" s="14">
        <v>45482</v>
      </c>
      <c r="E8" s="14">
        <v>45482</v>
      </c>
      <c r="F8" s="12">
        <v>1</v>
      </c>
      <c r="G8" s="12"/>
      <c r="H8" s="12"/>
      <c r="I8" s="41"/>
      <c r="J8" s="50">
        <f t="shared" si="0"/>
        <v>1</v>
      </c>
      <c r="K8" s="51">
        <f>F8/J1</f>
        <v>0.0454545454545455</v>
      </c>
      <c r="L8" s="52">
        <f t="shared" si="1"/>
        <v>0.0454545454545455</v>
      </c>
      <c r="M8" s="58"/>
      <c r="N8" s="55">
        <v>80</v>
      </c>
      <c r="O8" s="56">
        <f t="shared" si="2"/>
        <v>3.63636363636364</v>
      </c>
      <c r="P8" s="57"/>
      <c r="Q8" s="66"/>
      <c r="R8" s="67">
        <f t="shared" si="3"/>
        <v>0</v>
      </c>
      <c r="S8" s="68"/>
      <c r="T8" s="27"/>
    </row>
    <row r="9" ht="53.1" customHeight="1" spans="1:20">
      <c r="A9" s="12">
        <v>5</v>
      </c>
      <c r="B9" s="13" t="s">
        <v>29</v>
      </c>
      <c r="C9" s="13"/>
      <c r="D9" s="14">
        <v>45483</v>
      </c>
      <c r="E9" s="14">
        <v>45483</v>
      </c>
      <c r="F9" s="12">
        <v>1</v>
      </c>
      <c r="G9" s="12"/>
      <c r="H9" s="12"/>
      <c r="I9" s="12"/>
      <c r="J9" s="50">
        <f t="shared" si="0"/>
        <v>1</v>
      </c>
      <c r="K9" s="51">
        <f>F9/J1</f>
        <v>0.0454545454545455</v>
      </c>
      <c r="L9" s="52">
        <f t="shared" si="1"/>
        <v>0.0454545454545455</v>
      </c>
      <c r="M9" s="58"/>
      <c r="N9" s="55">
        <v>80</v>
      </c>
      <c r="O9" s="56">
        <f t="shared" si="2"/>
        <v>3.63636363636364</v>
      </c>
      <c r="P9" s="57"/>
      <c r="Q9" s="66"/>
      <c r="R9" s="67">
        <f t="shared" si="3"/>
        <v>0</v>
      </c>
      <c r="S9" s="68"/>
      <c r="T9" s="27"/>
    </row>
    <row r="10" ht="45.75" customHeight="1" spans="1:20">
      <c r="A10" s="12">
        <v>6</v>
      </c>
      <c r="B10" s="13" t="s">
        <v>30</v>
      </c>
      <c r="C10" s="13"/>
      <c r="D10" s="14">
        <v>45484</v>
      </c>
      <c r="E10" s="14">
        <v>45484</v>
      </c>
      <c r="F10" s="12">
        <v>1</v>
      </c>
      <c r="G10" s="12"/>
      <c r="H10" s="12"/>
      <c r="I10" s="12"/>
      <c r="J10" s="50">
        <f t="shared" si="0"/>
        <v>1</v>
      </c>
      <c r="K10" s="51">
        <f>F10/J1</f>
        <v>0.0454545454545455</v>
      </c>
      <c r="L10" s="52">
        <f t="shared" si="1"/>
        <v>0.0454545454545455</v>
      </c>
      <c r="M10" s="58"/>
      <c r="N10" s="55">
        <v>80</v>
      </c>
      <c r="O10" s="56">
        <f t="shared" si="2"/>
        <v>3.63636363636364</v>
      </c>
      <c r="P10" s="57"/>
      <c r="Q10" s="66"/>
      <c r="R10" s="67">
        <f t="shared" si="3"/>
        <v>0</v>
      </c>
      <c r="S10" s="68"/>
      <c r="T10" s="27"/>
    </row>
    <row r="11" ht="45.75" customHeight="1" spans="1:20">
      <c r="A11" s="12">
        <v>7</v>
      </c>
      <c r="B11" s="13" t="s">
        <v>31</v>
      </c>
      <c r="C11" s="13"/>
      <c r="D11" s="14">
        <v>45485</v>
      </c>
      <c r="E11" s="14">
        <v>45485</v>
      </c>
      <c r="F11" s="12">
        <v>1</v>
      </c>
      <c r="G11" s="12"/>
      <c r="H11" s="12"/>
      <c r="I11" s="12"/>
      <c r="J11" s="50">
        <f t="shared" si="0"/>
        <v>1</v>
      </c>
      <c r="K11" s="51">
        <f>F11/J1</f>
        <v>0.0454545454545455</v>
      </c>
      <c r="L11" s="52">
        <f t="shared" si="1"/>
        <v>0.0454545454545455</v>
      </c>
      <c r="M11" s="58"/>
      <c r="N11" s="55">
        <v>80</v>
      </c>
      <c r="O11" s="56">
        <f t="shared" si="2"/>
        <v>3.63636363636364</v>
      </c>
      <c r="P11" s="57"/>
      <c r="Q11" s="66"/>
      <c r="R11" s="67">
        <f t="shared" si="3"/>
        <v>0</v>
      </c>
      <c r="S11" s="68"/>
      <c r="T11" s="27"/>
    </row>
    <row r="12" ht="45.75" customHeight="1" spans="1:20">
      <c r="A12" s="12">
        <v>8</v>
      </c>
      <c r="B12" s="13" t="s">
        <v>32</v>
      </c>
      <c r="C12" s="13"/>
      <c r="D12" s="14">
        <v>45489</v>
      </c>
      <c r="E12" s="14">
        <v>45489</v>
      </c>
      <c r="F12" s="12">
        <v>2</v>
      </c>
      <c r="G12" s="12"/>
      <c r="H12" s="12"/>
      <c r="I12" s="12"/>
      <c r="J12" s="50">
        <f t="shared" si="0"/>
        <v>1</v>
      </c>
      <c r="K12" s="51">
        <f>F12/J1</f>
        <v>0.0909090909090909</v>
      </c>
      <c r="L12" s="52">
        <f t="shared" si="1"/>
        <v>0.0909090909090909</v>
      </c>
      <c r="M12" s="58"/>
      <c r="N12" s="55">
        <v>80</v>
      </c>
      <c r="O12" s="56">
        <f t="shared" si="2"/>
        <v>7.27272727272727</v>
      </c>
      <c r="P12" s="57"/>
      <c r="Q12" s="66"/>
      <c r="R12" s="67">
        <f t="shared" si="3"/>
        <v>0</v>
      </c>
      <c r="S12" s="68"/>
      <c r="T12" s="27"/>
    </row>
    <row r="13" ht="45.75" customHeight="1" spans="1:20">
      <c r="A13" s="12">
        <v>9</v>
      </c>
      <c r="B13" s="13" t="s">
        <v>33</v>
      </c>
      <c r="C13" s="13"/>
      <c r="D13" s="14">
        <v>45491</v>
      </c>
      <c r="E13" s="14">
        <v>45491</v>
      </c>
      <c r="F13" s="12">
        <v>2</v>
      </c>
      <c r="G13" s="12"/>
      <c r="H13" s="12"/>
      <c r="I13" s="12"/>
      <c r="J13" s="50">
        <f t="shared" si="0"/>
        <v>1</v>
      </c>
      <c r="K13" s="51">
        <f>F13/J1</f>
        <v>0.0909090909090909</v>
      </c>
      <c r="L13" s="52">
        <f t="shared" si="1"/>
        <v>0.0909090909090909</v>
      </c>
      <c r="M13" s="58"/>
      <c r="N13" s="55">
        <v>80</v>
      </c>
      <c r="O13" s="56">
        <f t="shared" si="2"/>
        <v>7.27272727272727</v>
      </c>
      <c r="P13" s="57"/>
      <c r="Q13" s="66"/>
      <c r="R13" s="67">
        <f t="shared" si="3"/>
        <v>0</v>
      </c>
      <c r="S13" s="68"/>
      <c r="T13" s="27"/>
    </row>
    <row r="14" ht="45.75" customHeight="1" spans="1:20">
      <c r="A14" s="12">
        <v>10</v>
      </c>
      <c r="B14" s="13" t="s">
        <v>34</v>
      </c>
      <c r="C14" s="13"/>
      <c r="D14" s="14">
        <v>45496</v>
      </c>
      <c r="E14" s="14">
        <v>45496</v>
      </c>
      <c r="F14" s="12">
        <v>2</v>
      </c>
      <c r="G14" s="12"/>
      <c r="H14" s="12"/>
      <c r="I14" s="12"/>
      <c r="J14" s="50">
        <f t="shared" si="0"/>
        <v>1</v>
      </c>
      <c r="K14" s="51">
        <f>F14/J1</f>
        <v>0.0909090909090909</v>
      </c>
      <c r="L14" s="52">
        <f t="shared" si="1"/>
        <v>0.0909090909090909</v>
      </c>
      <c r="M14" s="58"/>
      <c r="N14" s="55">
        <v>80</v>
      </c>
      <c r="O14" s="56">
        <f t="shared" si="2"/>
        <v>7.27272727272727</v>
      </c>
      <c r="P14" s="57"/>
      <c r="Q14" s="66"/>
      <c r="R14" s="67">
        <f t="shared" si="3"/>
        <v>0</v>
      </c>
      <c r="S14" s="68"/>
      <c r="T14" s="27"/>
    </row>
    <row r="15" ht="45.75" customHeight="1" spans="1:20">
      <c r="A15" s="12">
        <v>11</v>
      </c>
      <c r="B15" s="13" t="s">
        <v>35</v>
      </c>
      <c r="C15" s="13"/>
      <c r="D15" s="14">
        <v>45498</v>
      </c>
      <c r="E15" s="14">
        <v>45498</v>
      </c>
      <c r="F15" s="12">
        <v>2</v>
      </c>
      <c r="G15" s="12"/>
      <c r="H15" s="12"/>
      <c r="I15" s="12"/>
      <c r="J15" s="50">
        <f t="shared" si="0"/>
        <v>1</v>
      </c>
      <c r="K15" s="51">
        <f>F15/J1</f>
        <v>0.0909090909090909</v>
      </c>
      <c r="L15" s="52">
        <f t="shared" si="1"/>
        <v>0.0909090909090909</v>
      </c>
      <c r="M15" s="58"/>
      <c r="N15" s="55">
        <v>80</v>
      </c>
      <c r="O15" s="56">
        <f t="shared" si="2"/>
        <v>7.27272727272727</v>
      </c>
      <c r="P15" s="57"/>
      <c r="Q15" s="66"/>
      <c r="R15" s="67">
        <f t="shared" si="3"/>
        <v>0</v>
      </c>
      <c r="S15" s="68"/>
      <c r="T15" s="27"/>
    </row>
    <row r="16" ht="45.75" customHeight="1" spans="1:20">
      <c r="A16" s="12">
        <v>12</v>
      </c>
      <c r="B16" s="13" t="s">
        <v>36</v>
      </c>
      <c r="C16" s="13"/>
      <c r="D16" s="14">
        <v>45499</v>
      </c>
      <c r="E16" s="14">
        <v>45499</v>
      </c>
      <c r="F16" s="12">
        <v>1</v>
      </c>
      <c r="G16" s="12"/>
      <c r="H16" s="12"/>
      <c r="I16" s="12"/>
      <c r="J16" s="50">
        <f t="shared" si="0"/>
        <v>1</v>
      </c>
      <c r="K16" s="51">
        <f>F16/J1</f>
        <v>0.0454545454545455</v>
      </c>
      <c r="L16" s="52">
        <f t="shared" si="1"/>
        <v>0.0454545454545455</v>
      </c>
      <c r="M16" s="58"/>
      <c r="N16" s="55">
        <v>80</v>
      </c>
      <c r="O16" s="56">
        <f t="shared" si="2"/>
        <v>3.63636363636364</v>
      </c>
      <c r="P16" s="57"/>
      <c r="Q16" s="66"/>
      <c r="R16" s="67">
        <f t="shared" si="3"/>
        <v>0</v>
      </c>
      <c r="S16" s="68"/>
      <c r="T16" s="27"/>
    </row>
    <row r="17" ht="45.75" customHeight="1" spans="1:20">
      <c r="A17" s="12">
        <v>13</v>
      </c>
      <c r="B17" s="13" t="s">
        <v>37</v>
      </c>
      <c r="C17" s="13"/>
      <c r="D17" s="14">
        <v>45502</v>
      </c>
      <c r="E17" s="14">
        <v>45502</v>
      </c>
      <c r="F17" s="12">
        <v>1</v>
      </c>
      <c r="G17" s="12"/>
      <c r="H17" s="12"/>
      <c r="I17" s="12"/>
      <c r="J17" s="50">
        <f t="shared" si="0"/>
        <v>1</v>
      </c>
      <c r="K17" s="51">
        <f>F17/J1</f>
        <v>0.0454545454545455</v>
      </c>
      <c r="L17" s="52">
        <f t="shared" si="1"/>
        <v>0.0454545454545455</v>
      </c>
      <c r="M17" s="58"/>
      <c r="N17" s="55">
        <v>80</v>
      </c>
      <c r="O17" s="56">
        <f t="shared" si="2"/>
        <v>3.63636363636364</v>
      </c>
      <c r="P17" s="57"/>
      <c r="Q17" s="66"/>
      <c r="R17" s="67">
        <f t="shared" si="3"/>
        <v>0</v>
      </c>
      <c r="S17" s="68"/>
      <c r="T17" s="27"/>
    </row>
    <row r="18" ht="45.75" customHeight="1" spans="1:20">
      <c r="A18" s="12">
        <v>14</v>
      </c>
      <c r="B18" s="13" t="s">
        <v>38</v>
      </c>
      <c r="C18" s="13"/>
      <c r="D18" s="14">
        <v>45504</v>
      </c>
      <c r="E18" s="14">
        <v>45504</v>
      </c>
      <c r="F18" s="12">
        <v>2</v>
      </c>
      <c r="G18" s="12"/>
      <c r="H18" s="12"/>
      <c r="I18" s="12"/>
      <c r="J18" s="50">
        <f t="shared" si="0"/>
        <v>1</v>
      </c>
      <c r="K18" s="51">
        <f>F18/J1</f>
        <v>0.0909090909090909</v>
      </c>
      <c r="L18" s="52">
        <f t="shared" si="1"/>
        <v>0.0909090909090909</v>
      </c>
      <c r="M18" s="58"/>
      <c r="N18" s="55">
        <v>80</v>
      </c>
      <c r="O18" s="56">
        <f t="shared" si="2"/>
        <v>7.27272727272727</v>
      </c>
      <c r="P18" s="57"/>
      <c r="Q18" s="66"/>
      <c r="R18" s="67">
        <f t="shared" si="3"/>
        <v>0</v>
      </c>
      <c r="S18" s="68"/>
      <c r="T18" s="27"/>
    </row>
    <row r="19" ht="45.75" customHeight="1" spans="1:20">
      <c r="A19" s="12">
        <v>15</v>
      </c>
      <c r="B19" s="13"/>
      <c r="C19" s="13"/>
      <c r="D19" s="14"/>
      <c r="E19" s="14"/>
      <c r="F19" s="12"/>
      <c r="G19" s="12"/>
      <c r="H19" s="12"/>
      <c r="I19" s="12"/>
      <c r="J19" s="50">
        <f t="shared" si="0"/>
        <v>1</v>
      </c>
      <c r="K19" s="51">
        <f>F19/J1</f>
        <v>0</v>
      </c>
      <c r="L19" s="52">
        <f t="shared" si="1"/>
        <v>0</v>
      </c>
      <c r="M19" s="59"/>
      <c r="N19" s="55"/>
      <c r="O19" s="56">
        <f t="shared" si="2"/>
        <v>0</v>
      </c>
      <c r="P19" s="57"/>
      <c r="Q19" s="66"/>
      <c r="R19" s="67">
        <f t="shared" si="3"/>
        <v>0</v>
      </c>
      <c r="S19" s="68"/>
      <c r="T19" s="27"/>
    </row>
    <row r="20" ht="45.75" customHeight="1" spans="1:20">
      <c r="A20" s="16" t="s">
        <v>39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60"/>
      <c r="N20" s="8" t="s">
        <v>40</v>
      </c>
      <c r="O20" s="56">
        <f>SUM(O5:O19)</f>
        <v>80</v>
      </c>
      <c r="P20" s="4" t="s">
        <v>40</v>
      </c>
      <c r="Q20" s="5"/>
      <c r="R20" s="67">
        <f>SUM(R5:R19)</f>
        <v>0</v>
      </c>
      <c r="S20" s="68"/>
      <c r="T20" s="27"/>
    </row>
    <row r="21" ht="55.5" customHeight="1" spans="1:20">
      <c r="A21" s="3" t="s">
        <v>7</v>
      </c>
      <c r="B21" s="9" t="s">
        <v>41</v>
      </c>
      <c r="C21" s="9"/>
      <c r="D21" s="18">
        <v>0.25</v>
      </c>
      <c r="E21" s="42" t="s">
        <v>42</v>
      </c>
      <c r="F21" s="8" t="s">
        <v>43</v>
      </c>
      <c r="G21" s="8"/>
      <c r="H21" s="8"/>
      <c r="I21" s="8"/>
      <c r="J21" s="8"/>
      <c r="K21" s="8"/>
      <c r="L21" s="8"/>
      <c r="M21" s="8"/>
      <c r="N21" s="8"/>
      <c r="O21" s="8"/>
      <c r="P21" s="4" t="s">
        <v>19</v>
      </c>
      <c r="Q21" s="5"/>
      <c r="R21" s="4" t="s">
        <v>44</v>
      </c>
      <c r="S21" s="5"/>
      <c r="T21" s="27"/>
    </row>
    <row r="22" ht="87.75" customHeight="1" spans="1:20">
      <c r="A22" s="19"/>
      <c r="B22" s="20" t="s">
        <v>45</v>
      </c>
      <c r="C22" s="21"/>
      <c r="D22" s="19" t="s">
        <v>46</v>
      </c>
      <c r="E22" s="43">
        <v>0.15</v>
      </c>
      <c r="F22" s="44" t="s">
        <v>47</v>
      </c>
      <c r="G22" s="44"/>
      <c r="H22" s="44"/>
      <c r="I22" s="44"/>
      <c r="J22" s="44"/>
      <c r="K22" s="44"/>
      <c r="L22" s="44"/>
      <c r="M22" s="44"/>
      <c r="N22" s="44"/>
      <c r="O22" s="44"/>
      <c r="P22" s="61">
        <v>80</v>
      </c>
      <c r="Q22" s="70"/>
      <c r="R22" s="61"/>
      <c r="S22" s="70"/>
      <c r="T22" s="27" t="s">
        <v>48</v>
      </c>
    </row>
    <row r="23" ht="97.5" customHeight="1" spans="1:20">
      <c r="A23" s="19"/>
      <c r="B23" s="22"/>
      <c r="C23" s="23"/>
      <c r="D23" s="19" t="s">
        <v>49</v>
      </c>
      <c r="E23" s="43">
        <v>0.15</v>
      </c>
      <c r="F23" s="44" t="s">
        <v>50</v>
      </c>
      <c r="G23" s="44"/>
      <c r="H23" s="44"/>
      <c r="I23" s="44"/>
      <c r="J23" s="44"/>
      <c r="K23" s="44"/>
      <c r="L23" s="44"/>
      <c r="M23" s="44"/>
      <c r="N23" s="44"/>
      <c r="O23" s="44"/>
      <c r="P23" s="61">
        <v>80</v>
      </c>
      <c r="Q23" s="70"/>
      <c r="R23" s="61"/>
      <c r="S23" s="70"/>
      <c r="T23" s="27" t="s">
        <v>51</v>
      </c>
    </row>
    <row r="24" ht="87" customHeight="1" spans="1:20">
      <c r="A24" s="19"/>
      <c r="B24" s="24" t="s">
        <v>52</v>
      </c>
      <c r="C24" s="21"/>
      <c r="D24" s="19" t="s">
        <v>46</v>
      </c>
      <c r="E24" s="43">
        <v>0.15</v>
      </c>
      <c r="F24" s="44" t="s">
        <v>53</v>
      </c>
      <c r="G24" s="44"/>
      <c r="H24" s="44"/>
      <c r="I24" s="44"/>
      <c r="J24" s="44"/>
      <c r="K24" s="44"/>
      <c r="L24" s="44"/>
      <c r="M24" s="44"/>
      <c r="N24" s="44"/>
      <c r="O24" s="44"/>
      <c r="P24" s="61">
        <v>80</v>
      </c>
      <c r="Q24" s="70"/>
      <c r="R24" s="61"/>
      <c r="S24" s="70"/>
      <c r="T24" s="27" t="s">
        <v>54</v>
      </c>
    </row>
    <row r="25" ht="94.5" customHeight="1" spans="1:20">
      <c r="A25" s="19"/>
      <c r="B25" s="22"/>
      <c r="C25" s="23"/>
      <c r="D25" s="19" t="s">
        <v>55</v>
      </c>
      <c r="E25" s="43">
        <v>0.15</v>
      </c>
      <c r="F25" s="44" t="s">
        <v>56</v>
      </c>
      <c r="G25" s="44"/>
      <c r="H25" s="44"/>
      <c r="I25" s="44"/>
      <c r="J25" s="44"/>
      <c r="K25" s="44"/>
      <c r="L25" s="44"/>
      <c r="M25" s="44"/>
      <c r="N25" s="44"/>
      <c r="O25" s="44"/>
      <c r="P25" s="61">
        <v>80</v>
      </c>
      <c r="Q25" s="70"/>
      <c r="R25" s="61"/>
      <c r="S25" s="70"/>
      <c r="T25" s="27" t="s">
        <v>57</v>
      </c>
    </row>
    <row r="26" ht="51.75" customHeight="1" spans="1:20">
      <c r="A26" s="19"/>
      <c r="B26" s="25" t="s">
        <v>58</v>
      </c>
      <c r="C26" s="26"/>
      <c r="D26" s="27" t="s">
        <v>59</v>
      </c>
      <c r="E26" s="45">
        <v>0.4</v>
      </c>
      <c r="F26" s="15" t="s">
        <v>60</v>
      </c>
      <c r="G26" s="13"/>
      <c r="H26" s="13"/>
      <c r="I26" s="13"/>
      <c r="J26" s="12"/>
      <c r="K26" s="12"/>
      <c r="L26" s="12"/>
      <c r="M26" s="12"/>
      <c r="N26" s="12"/>
      <c r="O26" s="12"/>
      <c r="P26" s="12">
        <v>100</v>
      </c>
      <c r="Q26" s="12"/>
      <c r="R26" s="12"/>
      <c r="S26" s="12"/>
      <c r="T26" s="27" t="s">
        <v>61</v>
      </c>
    </row>
    <row r="27" ht="38.25" customHeight="1" spans="1:20">
      <c r="A27" s="16" t="s">
        <v>62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62"/>
      <c r="P27" s="8" t="s">
        <v>63</v>
      </c>
      <c r="Q27" s="71">
        <f>P22*E22+P23*E23+P24*E24+P25*E25+P26*E26</f>
        <v>88</v>
      </c>
      <c r="R27" s="8" t="s">
        <v>63</v>
      </c>
      <c r="S27" s="72">
        <f>R22*E22+R23*E23+R24*E24+R25*E25+R26*E26</f>
        <v>0</v>
      </c>
      <c r="T27" s="27"/>
    </row>
    <row r="28" ht="38.25" customHeight="1" spans="1:20">
      <c r="A28" s="3" t="s">
        <v>7</v>
      </c>
      <c r="B28" s="29" t="s">
        <v>64</v>
      </c>
      <c r="C28" s="30"/>
      <c r="D28" s="18">
        <v>0.15</v>
      </c>
      <c r="E28" s="3" t="s">
        <v>65</v>
      </c>
      <c r="F28" s="8" t="s">
        <v>43</v>
      </c>
      <c r="G28" s="8"/>
      <c r="H28" s="8"/>
      <c r="I28" s="8"/>
      <c r="J28" s="8"/>
      <c r="K28" s="8"/>
      <c r="L28" s="8"/>
      <c r="M28" s="8"/>
      <c r="N28" s="8"/>
      <c r="O28" s="8"/>
      <c r="P28" s="4" t="s">
        <v>19</v>
      </c>
      <c r="Q28" s="5"/>
      <c r="R28" s="4" t="s">
        <v>44</v>
      </c>
      <c r="S28" s="5"/>
      <c r="T28" s="27"/>
    </row>
    <row r="29" ht="112.5" customHeight="1" spans="1:20">
      <c r="A29" s="19"/>
      <c r="B29" s="25" t="s">
        <v>66</v>
      </c>
      <c r="C29" s="31"/>
      <c r="D29" s="26"/>
      <c r="E29" s="19"/>
      <c r="F29" s="44" t="s">
        <v>67</v>
      </c>
      <c r="G29" s="44"/>
      <c r="H29" s="44"/>
      <c r="I29" s="44"/>
      <c r="J29" s="44"/>
      <c r="K29" s="44"/>
      <c r="L29" s="44"/>
      <c r="M29" s="44"/>
      <c r="N29" s="44"/>
      <c r="O29" s="44"/>
      <c r="P29" s="61"/>
      <c r="Q29" s="70"/>
      <c r="R29" s="61"/>
      <c r="S29" s="70"/>
      <c r="T29" s="27"/>
    </row>
    <row r="30" ht="66.75" customHeight="1" spans="1:20">
      <c r="A30" s="19"/>
      <c r="B30" s="25" t="s">
        <v>68</v>
      </c>
      <c r="C30" s="31"/>
      <c r="D30" s="26"/>
      <c r="E30" s="19"/>
      <c r="F30" s="44" t="s">
        <v>69</v>
      </c>
      <c r="G30" s="44"/>
      <c r="H30" s="44"/>
      <c r="I30" s="44"/>
      <c r="J30" s="44"/>
      <c r="K30" s="44"/>
      <c r="L30" s="44"/>
      <c r="M30" s="44"/>
      <c r="N30" s="44"/>
      <c r="O30" s="44"/>
      <c r="P30" s="61"/>
      <c r="Q30" s="70"/>
      <c r="R30" s="61"/>
      <c r="S30" s="70"/>
      <c r="T30" s="27"/>
    </row>
    <row r="31" ht="122.25" customHeight="1" spans="1:20">
      <c r="A31" s="19"/>
      <c r="B31" s="32" t="s">
        <v>70</v>
      </c>
      <c r="C31" s="31"/>
      <c r="D31" s="26"/>
      <c r="E31" s="43">
        <v>0.4</v>
      </c>
      <c r="F31" s="44" t="s">
        <v>71</v>
      </c>
      <c r="G31" s="44"/>
      <c r="H31" s="44"/>
      <c r="I31" s="44"/>
      <c r="J31" s="44"/>
      <c r="K31" s="44"/>
      <c r="L31" s="44"/>
      <c r="M31" s="44"/>
      <c r="N31" s="44"/>
      <c r="O31" s="44"/>
      <c r="P31" s="61">
        <v>80</v>
      </c>
      <c r="Q31" s="70"/>
      <c r="R31" s="61"/>
      <c r="S31" s="70"/>
      <c r="T31" s="27" t="s">
        <v>72</v>
      </c>
    </row>
    <row r="32" ht="92.1" customHeight="1" spans="1:20">
      <c r="A32" s="19"/>
      <c r="B32" s="25" t="s">
        <v>73</v>
      </c>
      <c r="C32" s="31"/>
      <c r="D32" s="26"/>
      <c r="E32" s="43">
        <v>0.3</v>
      </c>
      <c r="F32" s="44" t="s">
        <v>74</v>
      </c>
      <c r="G32" s="44"/>
      <c r="H32" s="44"/>
      <c r="I32" s="44"/>
      <c r="J32" s="44"/>
      <c r="K32" s="44"/>
      <c r="L32" s="44"/>
      <c r="M32" s="44"/>
      <c r="N32" s="44"/>
      <c r="O32" s="44"/>
      <c r="P32" s="61">
        <v>80</v>
      </c>
      <c r="Q32" s="70"/>
      <c r="R32" s="61"/>
      <c r="S32" s="70"/>
      <c r="T32" s="27" t="s">
        <v>75</v>
      </c>
    </row>
    <row r="33" ht="83.25" customHeight="1" spans="1:20">
      <c r="A33" s="19"/>
      <c r="B33" s="25" t="s">
        <v>76</v>
      </c>
      <c r="C33" s="31"/>
      <c r="D33" s="26"/>
      <c r="E33" s="43">
        <v>0.3</v>
      </c>
      <c r="F33" s="44" t="s">
        <v>77</v>
      </c>
      <c r="G33" s="44"/>
      <c r="H33" s="44"/>
      <c r="I33" s="44"/>
      <c r="J33" s="44"/>
      <c r="K33" s="44"/>
      <c r="L33" s="44"/>
      <c r="M33" s="44"/>
      <c r="N33" s="44"/>
      <c r="O33" s="44"/>
      <c r="P33" s="61">
        <v>60</v>
      </c>
      <c r="Q33" s="70"/>
      <c r="R33" s="61"/>
      <c r="S33" s="70"/>
      <c r="T33" s="27"/>
    </row>
    <row r="34" ht="62.25" customHeight="1" spans="1:20">
      <c r="A34" s="19"/>
      <c r="B34" s="33" t="s">
        <v>78</v>
      </c>
      <c r="C34" s="31"/>
      <c r="D34" s="26"/>
      <c r="E34" s="19"/>
      <c r="F34" s="44" t="s">
        <v>79</v>
      </c>
      <c r="G34" s="44"/>
      <c r="H34" s="44"/>
      <c r="I34" s="44"/>
      <c r="J34" s="44"/>
      <c r="K34" s="44"/>
      <c r="L34" s="44"/>
      <c r="M34" s="44"/>
      <c r="N34" s="44"/>
      <c r="O34" s="44"/>
      <c r="P34" s="61"/>
      <c r="Q34" s="70"/>
      <c r="R34" s="61"/>
      <c r="S34" s="70"/>
      <c r="T34" s="27"/>
    </row>
    <row r="35" ht="51.75" customHeight="1" spans="1:20">
      <c r="A35" s="16" t="s">
        <v>80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60"/>
      <c r="P35" s="8" t="s">
        <v>63</v>
      </c>
      <c r="Q35" s="56">
        <f>P29*E29+P30*E30+P31*E31+P32*E32+P33*E33+P34*E34</f>
        <v>74</v>
      </c>
      <c r="R35" s="8" t="s">
        <v>63</v>
      </c>
      <c r="S35" s="56">
        <f>R29*E29+R30*E30+R31*E31+R32*E32+R33*E33+R34*E34</f>
        <v>0</v>
      </c>
      <c r="T35" s="27"/>
    </row>
    <row r="36" ht="31.5" customHeight="1" spans="1:20">
      <c r="A36" s="3" t="s">
        <v>7</v>
      </c>
      <c r="B36" s="4" t="s">
        <v>81</v>
      </c>
      <c r="C36" s="5"/>
      <c r="D36" s="34">
        <v>0.1</v>
      </c>
      <c r="E36" s="8" t="s">
        <v>65</v>
      </c>
      <c r="F36" s="8" t="s">
        <v>82</v>
      </c>
      <c r="G36" s="8"/>
      <c r="H36" s="8"/>
      <c r="I36" s="8"/>
      <c r="J36" s="8"/>
      <c r="K36" s="8"/>
      <c r="L36" s="8"/>
      <c r="M36" s="8"/>
      <c r="N36" s="8"/>
      <c r="O36" s="8"/>
      <c r="P36" s="4" t="s">
        <v>19</v>
      </c>
      <c r="Q36" s="5"/>
      <c r="R36" s="4" t="s">
        <v>44</v>
      </c>
      <c r="S36" s="5"/>
      <c r="T36" s="27"/>
    </row>
    <row r="37" ht="87.75" customHeight="1" spans="1:20">
      <c r="A37" s="19"/>
      <c r="B37" s="25" t="s">
        <v>83</v>
      </c>
      <c r="C37" s="31"/>
      <c r="D37" s="26"/>
      <c r="E37" s="43">
        <v>0.4</v>
      </c>
      <c r="F37" s="44" t="s">
        <v>84</v>
      </c>
      <c r="G37" s="44"/>
      <c r="H37" s="44"/>
      <c r="I37" s="44"/>
      <c r="J37" s="44"/>
      <c r="K37" s="44"/>
      <c r="L37" s="44"/>
      <c r="M37" s="44"/>
      <c r="N37" s="44"/>
      <c r="O37" s="44"/>
      <c r="P37" s="61">
        <v>80</v>
      </c>
      <c r="Q37" s="70"/>
      <c r="R37" s="61"/>
      <c r="S37" s="70"/>
      <c r="T37" s="27" t="s">
        <v>85</v>
      </c>
    </row>
    <row r="38" ht="102.6" customHeight="1" spans="1:20">
      <c r="A38" s="19"/>
      <c r="B38" s="25" t="s">
        <v>86</v>
      </c>
      <c r="C38" s="31"/>
      <c r="D38" s="26"/>
      <c r="E38" s="43">
        <v>0.4</v>
      </c>
      <c r="F38" s="44" t="s">
        <v>87</v>
      </c>
      <c r="G38" s="44"/>
      <c r="H38" s="44"/>
      <c r="I38" s="44"/>
      <c r="J38" s="44"/>
      <c r="K38" s="44"/>
      <c r="L38" s="44"/>
      <c r="M38" s="44"/>
      <c r="N38" s="44"/>
      <c r="O38" s="44"/>
      <c r="P38" s="61">
        <v>60</v>
      </c>
      <c r="Q38" s="70"/>
      <c r="R38" s="61"/>
      <c r="S38" s="70"/>
      <c r="T38" s="27"/>
    </row>
    <row r="39" ht="108.6" customHeight="1" spans="1:20">
      <c r="A39" s="19"/>
      <c r="B39" s="25" t="s">
        <v>88</v>
      </c>
      <c r="C39" s="31"/>
      <c r="D39" s="26"/>
      <c r="E39" s="43">
        <v>0.3</v>
      </c>
      <c r="F39" s="44" t="s">
        <v>89</v>
      </c>
      <c r="G39" s="44"/>
      <c r="H39" s="44"/>
      <c r="I39" s="44"/>
      <c r="J39" s="44"/>
      <c r="K39" s="44"/>
      <c r="L39" s="44"/>
      <c r="M39" s="44"/>
      <c r="N39" s="44"/>
      <c r="O39" s="44"/>
      <c r="P39" s="61">
        <v>60</v>
      </c>
      <c r="Q39" s="70"/>
      <c r="R39" s="61"/>
      <c r="S39" s="70"/>
      <c r="T39" s="27"/>
    </row>
    <row r="40" ht="37.5" customHeight="1" spans="1:20">
      <c r="A40" s="35" t="s">
        <v>90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8" t="s">
        <v>63</v>
      </c>
      <c r="Q40" s="56">
        <f>P37*E37+P38*E38+P39*E39</f>
        <v>74</v>
      </c>
      <c r="R40" s="8" t="s">
        <v>63</v>
      </c>
      <c r="S40" s="56">
        <f>R37*E37+R38*E38+R39*E39</f>
        <v>0</v>
      </c>
      <c r="T40" s="27"/>
    </row>
    <row r="41" ht="39" customHeight="1" spans="1:20">
      <c r="A41" s="25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26"/>
      <c r="P41" s="8" t="s">
        <v>91</v>
      </c>
      <c r="Q41" s="56">
        <f>O20*C3+Q27*D21+Q35*D28+Q40*D36</f>
        <v>80.5</v>
      </c>
      <c r="R41" s="8" t="s">
        <v>91</v>
      </c>
      <c r="S41" s="56">
        <f>R20*C3+S27*D21+S35*D28+S40*D36</f>
        <v>0</v>
      </c>
      <c r="T41" s="27"/>
    </row>
    <row r="42" ht="66" customHeight="1" spans="1:20">
      <c r="A42" s="4" t="s">
        <v>92</v>
      </c>
      <c r="B42" s="5"/>
      <c r="C42" s="37" t="s">
        <v>93</v>
      </c>
      <c r="D42" s="37"/>
      <c r="E42" s="37"/>
      <c r="F42" s="37"/>
      <c r="G42" s="37"/>
      <c r="H42" s="37"/>
      <c r="I42" s="37"/>
      <c r="J42" s="37"/>
      <c r="K42" s="37"/>
      <c r="L42" s="37"/>
      <c r="M42" s="27" t="s">
        <v>94</v>
      </c>
      <c r="N42" s="13"/>
      <c r="O42" s="13"/>
      <c r="P42" s="13"/>
      <c r="Q42" s="13"/>
      <c r="R42" s="13"/>
      <c r="S42" s="13"/>
      <c r="T42" s="13"/>
    </row>
    <row r="43" ht="69" customHeight="1" spans="1:20">
      <c r="A43" s="4" t="s">
        <v>95</v>
      </c>
      <c r="B43" s="5"/>
      <c r="C43" s="37" t="s">
        <v>96</v>
      </c>
      <c r="D43" s="37"/>
      <c r="E43" s="37"/>
      <c r="F43" s="37"/>
      <c r="G43" s="37"/>
      <c r="H43" s="37"/>
      <c r="I43" s="37"/>
      <c r="J43" s="37"/>
      <c r="K43" s="37"/>
      <c r="L43" s="37"/>
      <c r="M43" s="27" t="s">
        <v>94</v>
      </c>
      <c r="N43" s="13"/>
      <c r="O43" s="13"/>
      <c r="P43" s="13"/>
      <c r="Q43" s="13"/>
      <c r="R43" s="13"/>
      <c r="S43" s="13"/>
      <c r="T43" s="13"/>
    </row>
    <row r="44" ht="73" customHeight="1" spans="1:20">
      <c r="A44" s="4" t="s">
        <v>97</v>
      </c>
      <c r="B44" s="5"/>
      <c r="C44" s="38" t="s">
        <v>98</v>
      </c>
      <c r="D44" s="37"/>
      <c r="E44" s="37"/>
      <c r="F44" s="37"/>
      <c r="G44" s="37"/>
      <c r="H44" s="37"/>
      <c r="I44" s="37"/>
      <c r="J44" s="37"/>
      <c r="K44" s="37"/>
      <c r="L44" s="37"/>
      <c r="M44" s="27" t="s">
        <v>94</v>
      </c>
      <c r="N44" s="13"/>
      <c r="O44" s="13"/>
      <c r="P44" s="13"/>
      <c r="Q44" s="13"/>
      <c r="R44" s="13"/>
      <c r="S44" s="13"/>
      <c r="T44" s="13"/>
    </row>
  </sheetData>
  <sheetProtection password="CF7A" sheet="1" objects="1"/>
  <mergeCells count="150">
    <mergeCell ref="B1:C1"/>
    <mergeCell ref="G1:H1"/>
    <mergeCell ref="M1:T1"/>
    <mergeCell ref="A2:T2"/>
    <mergeCell ref="N3:O3"/>
    <mergeCell ref="P3:S3"/>
    <mergeCell ref="P4:Q4"/>
    <mergeCell ref="R4:S4"/>
    <mergeCell ref="B5:C5"/>
    <mergeCell ref="P5:Q5"/>
    <mergeCell ref="R5:S5"/>
    <mergeCell ref="B6:C6"/>
    <mergeCell ref="P6:Q6"/>
    <mergeCell ref="R6:S6"/>
    <mergeCell ref="B7:C7"/>
    <mergeCell ref="P7:Q7"/>
    <mergeCell ref="R7:S7"/>
    <mergeCell ref="B8:C8"/>
    <mergeCell ref="P8:Q8"/>
    <mergeCell ref="R8:S8"/>
    <mergeCell ref="B9:C9"/>
    <mergeCell ref="P9:Q9"/>
    <mergeCell ref="R9:S9"/>
    <mergeCell ref="B10:C10"/>
    <mergeCell ref="P10:Q10"/>
    <mergeCell ref="R10:S10"/>
    <mergeCell ref="B11:C11"/>
    <mergeCell ref="P11:Q11"/>
    <mergeCell ref="R11:S11"/>
    <mergeCell ref="B12:C12"/>
    <mergeCell ref="P12:Q12"/>
    <mergeCell ref="R12:S12"/>
    <mergeCell ref="B13:C13"/>
    <mergeCell ref="P13:Q13"/>
    <mergeCell ref="R13:S13"/>
    <mergeCell ref="B14:C14"/>
    <mergeCell ref="P14:Q14"/>
    <mergeCell ref="R14:S14"/>
    <mergeCell ref="B15:C15"/>
    <mergeCell ref="P15:Q15"/>
    <mergeCell ref="R15:S15"/>
    <mergeCell ref="B16:C16"/>
    <mergeCell ref="P16:Q16"/>
    <mergeCell ref="R16:S16"/>
    <mergeCell ref="B17:C17"/>
    <mergeCell ref="P17:Q17"/>
    <mergeCell ref="R17:S17"/>
    <mergeCell ref="B18:C18"/>
    <mergeCell ref="P18:Q18"/>
    <mergeCell ref="R18:S18"/>
    <mergeCell ref="B19:C19"/>
    <mergeCell ref="P19:Q19"/>
    <mergeCell ref="R19:S19"/>
    <mergeCell ref="A20:M20"/>
    <mergeCell ref="P20:Q20"/>
    <mergeCell ref="R20:S20"/>
    <mergeCell ref="B21:C21"/>
    <mergeCell ref="F21:O21"/>
    <mergeCell ref="P21:Q21"/>
    <mergeCell ref="R21:S21"/>
    <mergeCell ref="F22:O22"/>
    <mergeCell ref="P22:Q22"/>
    <mergeCell ref="R22:S22"/>
    <mergeCell ref="F23:O23"/>
    <mergeCell ref="P23:Q23"/>
    <mergeCell ref="R23:S23"/>
    <mergeCell ref="F24:O24"/>
    <mergeCell ref="P24:Q24"/>
    <mergeCell ref="R24:S24"/>
    <mergeCell ref="F25:O25"/>
    <mergeCell ref="P25:Q25"/>
    <mergeCell ref="R25:S25"/>
    <mergeCell ref="B26:C26"/>
    <mergeCell ref="F26:O26"/>
    <mergeCell ref="P26:Q26"/>
    <mergeCell ref="R26:S26"/>
    <mergeCell ref="A27:O27"/>
    <mergeCell ref="B28:C28"/>
    <mergeCell ref="F28:O28"/>
    <mergeCell ref="P28:Q28"/>
    <mergeCell ref="R28:S28"/>
    <mergeCell ref="B29:D29"/>
    <mergeCell ref="F29:O29"/>
    <mergeCell ref="P29:Q29"/>
    <mergeCell ref="R29:S29"/>
    <mergeCell ref="B30:D30"/>
    <mergeCell ref="F30:O30"/>
    <mergeCell ref="P30:Q30"/>
    <mergeCell ref="R30:S30"/>
    <mergeCell ref="B31:D31"/>
    <mergeCell ref="F31:O31"/>
    <mergeCell ref="P31:Q31"/>
    <mergeCell ref="R31:S31"/>
    <mergeCell ref="B32:D32"/>
    <mergeCell ref="F32:O32"/>
    <mergeCell ref="P32:Q32"/>
    <mergeCell ref="R32:S32"/>
    <mergeCell ref="B33:D33"/>
    <mergeCell ref="F33:O33"/>
    <mergeCell ref="P33:Q33"/>
    <mergeCell ref="R33:S33"/>
    <mergeCell ref="B34:D34"/>
    <mergeCell ref="F34:O34"/>
    <mergeCell ref="P34:Q34"/>
    <mergeCell ref="R34:S34"/>
    <mergeCell ref="A35:O35"/>
    <mergeCell ref="B36:C36"/>
    <mergeCell ref="F36:O36"/>
    <mergeCell ref="P36:Q36"/>
    <mergeCell ref="R36:S36"/>
    <mergeCell ref="B37:D37"/>
    <mergeCell ref="F37:O37"/>
    <mergeCell ref="P37:Q37"/>
    <mergeCell ref="R37:S37"/>
    <mergeCell ref="B38:D38"/>
    <mergeCell ref="F38:O38"/>
    <mergeCell ref="P38:Q38"/>
    <mergeCell ref="R38:S38"/>
    <mergeCell ref="B39:D39"/>
    <mergeCell ref="F39:O39"/>
    <mergeCell ref="P39:Q39"/>
    <mergeCell ref="R39:S39"/>
    <mergeCell ref="A40:O40"/>
    <mergeCell ref="A41:O41"/>
    <mergeCell ref="A42:B42"/>
    <mergeCell ref="C42:L42"/>
    <mergeCell ref="N42:T42"/>
    <mergeCell ref="A43:B43"/>
    <mergeCell ref="C43:L43"/>
    <mergeCell ref="N43:T43"/>
    <mergeCell ref="A44:B44"/>
    <mergeCell ref="C44:L44"/>
    <mergeCell ref="N44:T4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M5:M19"/>
    <mergeCell ref="T3:T4"/>
    <mergeCell ref="B22:C23"/>
    <mergeCell ref="B24:C25"/>
  </mergeCells>
  <dataValidations count="2">
    <dataValidation type="list" allowBlank="1" showInputMessage="1" showErrorMessage="1" sqref="P37:S39 P29:S34 P22:S25">
      <formula1>"40,60,80,100"</formula1>
    </dataValidation>
    <dataValidation type="list" allowBlank="1" showInputMessage="1" showErrorMessage="1" sqref="N5:N19 P5:Q19">
      <formula1>"0,40,60,80,100"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zhy</cp:lastModifiedBy>
  <dcterms:created xsi:type="dcterms:W3CDTF">2006-09-14T11:21:00Z</dcterms:created>
  <dcterms:modified xsi:type="dcterms:W3CDTF">2024-08-05T11:55:47Z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85D3E51D04544E9992556E5BB7204486</vt:lpwstr>
  </property>
  <property fmtid="{D5CDD505-2E9C-101B-9397-08002B2CF9AE}" pid="3" name="KSOProductBuildVer">
    <vt:lpwstr>2052-5.4.0.7910</vt:lpwstr>
  </property>
</Properties>
</file>